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queryTables/queryTable2.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9000e0184ccebf87/Desktop/Dhawan/VIT/7th Semester/Data Analyst/Excel Project/HR Employee Attrition Analysis/"/>
    </mc:Choice>
  </mc:AlternateContent>
  <xr:revisionPtr revIDLastSave="81" documentId="13_ncr:1_{411C4C18-E801-4D68-9926-539AC944745A}" xr6:coauthVersionLast="47" xr6:coauthVersionMax="47" xr10:uidLastSave="{B58E7546-A838-4148-B734-349CB47EEFA1}"/>
  <bookViews>
    <workbookView xWindow="-98" yWindow="-98" windowWidth="21795" windowHeight="12975" activeTab="1" xr2:uid="{00000000-000D-0000-FFFF-FFFF00000000}"/>
  </bookViews>
  <sheets>
    <sheet name="README" sheetId="1" r:id="rId1"/>
    <sheet name="Dashboard" sheetId="2" r:id="rId2"/>
    <sheet name="Analysis" sheetId="3" r:id="rId3"/>
    <sheet name="Cleaned Data" sheetId="4" r:id="rId4"/>
    <sheet name="Raw Data" sheetId="7" r:id="rId5"/>
    <sheet name="Calc" sheetId="6" r:id="rId6"/>
    <sheet name="Statistical Tests" sheetId="10" r:id="rId7"/>
    <sheet name="Corelation" sheetId="11" r:id="rId8"/>
    <sheet name="Data Dict" sheetId="8" r:id="rId9"/>
  </sheets>
  <definedNames>
    <definedName name="_xlcn.WorksheetConnection_HREmployeeAttritionAnalysis.xlsxCleaned_Data1" hidden="1">Cleaned_Data[]</definedName>
    <definedName name="ExternalData_1" localSheetId="3" hidden="1">'Cleaned Data'!$A$1:$AI$1471</definedName>
    <definedName name="ExternalData_1" localSheetId="4" hidden="1">'Raw Data'!$A$1:$AI$1471</definedName>
    <definedName name="Q1_Val">'Cleaned Data'!$AQ$1</definedName>
    <definedName name="Q2_Val">'Cleaned Data'!$AQ$2</definedName>
    <definedName name="Q3_Val">'Cleaned Data'!$AQ$3</definedName>
    <definedName name="Slicer_Department">#N/A</definedName>
    <definedName name="Slicer_JobRole">#N/A</definedName>
    <definedName name="Slicer_OverTime">#N/A</definedName>
    <definedName name="Slicer_Risk_Tier">#N/A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s>
  <extLst>
    <ext xmlns:x14="http://schemas.microsoft.com/office/spreadsheetml/2009/9/main" uri="{BBE1A952-AA13-448e-AADC-164F8A28A991}">
      <x14:slicerCaches>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ed Data_b7fd80cd-bf76-4b35-951a-d879182f4d38" name="Cleaned Data" connection="Query - Cleaned Data"/>
          <x15:modelTable id="Cleaned_Data" name="Cleaned_Data" connection="WorksheetConnection_HR Employee Attrition Analysis.xlsx!Cleaned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5" i="2" l="1"/>
  <c r="N5" i="2"/>
  <c r="J5" i="2"/>
  <c r="F5" i="2"/>
  <c r="B5" i="2"/>
  <c r="AN2" i="4" a="1"/>
  <c r="AN3" i="4" a="1"/>
  <c r="AN4" i="4" a="1"/>
  <c r="AN5" i="4" a="1"/>
  <c r="AN6" i="4" a="1"/>
  <c r="AN7" i="4" a="1"/>
  <c r="AN8" i="4" a="1"/>
  <c r="AN9" i="4" a="1"/>
  <c r="AN10" i="4" a="1"/>
  <c r="AN11" i="4" a="1"/>
  <c r="AN12" i="4" a="1"/>
  <c r="AN13" i="4" a="1"/>
  <c r="AN14" i="4" a="1"/>
  <c r="AN15" i="4" a="1"/>
  <c r="AN16" i="4" a="1"/>
  <c r="AN17" i="4" a="1"/>
  <c r="AN18" i="4" a="1"/>
  <c r="AN19" i="4" a="1"/>
  <c r="AN20" i="4" a="1"/>
  <c r="AN21" i="4" a="1"/>
  <c r="AN22" i="4" a="1"/>
  <c r="AN23" i="4" a="1"/>
  <c r="AN24" i="4" a="1"/>
  <c r="AN25" i="4" a="1"/>
  <c r="AN26" i="4" a="1"/>
  <c r="AN27" i="4" a="1"/>
  <c r="AN28" i="4" a="1"/>
  <c r="AN29" i="4" a="1"/>
  <c r="AN30" i="4" a="1"/>
  <c r="AN31" i="4" a="1"/>
  <c r="AN32" i="4" a="1"/>
  <c r="AN33" i="4" a="1"/>
  <c r="AN34" i="4" a="1"/>
  <c r="AN35" i="4" a="1"/>
  <c r="AN36" i="4" a="1"/>
  <c r="AN37" i="4" a="1"/>
  <c r="AN38" i="4" a="1"/>
  <c r="AN39" i="4" a="1"/>
  <c r="AN40" i="4" a="1"/>
  <c r="AN41" i="4" a="1"/>
  <c r="AN42" i="4" a="1"/>
  <c r="AN43" i="4" a="1"/>
  <c r="AN44" i="4" a="1"/>
  <c r="AN45" i="4" a="1"/>
  <c r="AN46" i="4" a="1"/>
  <c r="AN47" i="4" a="1"/>
  <c r="AN48" i="4" a="1"/>
  <c r="AN49" i="4" a="1"/>
  <c r="AN50" i="4" a="1"/>
  <c r="AN51" i="4" a="1"/>
  <c r="AN52" i="4" a="1"/>
  <c r="AN53" i="4" a="1"/>
  <c r="AN54" i="4" a="1"/>
  <c r="AN55" i="4" a="1"/>
  <c r="AN56" i="4" a="1"/>
  <c r="AN57" i="4" a="1"/>
  <c r="AN58" i="4" a="1"/>
  <c r="AN59" i="4" a="1"/>
  <c r="AN60" i="4" a="1"/>
  <c r="AN61" i="4" a="1"/>
  <c r="AN62" i="4" a="1"/>
  <c r="AN63" i="4" a="1"/>
  <c r="AN64" i="4" a="1"/>
  <c r="AN65" i="4" a="1"/>
  <c r="AN66" i="4" a="1"/>
  <c r="AN67" i="4" a="1"/>
  <c r="AN68" i="4" a="1"/>
  <c r="AN69" i="4" a="1"/>
  <c r="AN70" i="4" a="1"/>
  <c r="AN71" i="4" a="1"/>
  <c r="AN72" i="4" a="1"/>
  <c r="AN73" i="4" a="1"/>
  <c r="AN74" i="4" a="1"/>
  <c r="AN75" i="4" a="1"/>
  <c r="AN76" i="4" a="1"/>
  <c r="AN77" i="4" a="1"/>
  <c r="AN78" i="4" a="1"/>
  <c r="AN79" i="4" a="1"/>
  <c r="AN80" i="4" a="1"/>
  <c r="AN81" i="4" a="1"/>
  <c r="AN82" i="4" a="1"/>
  <c r="AN83" i="4" a="1"/>
  <c r="AN84" i="4" a="1"/>
  <c r="AN85" i="4" a="1"/>
  <c r="AN86" i="4" a="1"/>
  <c r="AN87" i="4" a="1"/>
  <c r="AN88" i="4" a="1"/>
  <c r="AN89" i="4" a="1"/>
  <c r="AN90" i="4" a="1"/>
  <c r="AN91" i="4" a="1"/>
  <c r="AN92" i="4" a="1"/>
  <c r="AN93" i="4" a="1"/>
  <c r="AN94" i="4" a="1"/>
  <c r="AN95" i="4" a="1"/>
  <c r="AN96" i="4" a="1"/>
  <c r="AN97" i="4" a="1"/>
  <c r="AN98" i="4" a="1"/>
  <c r="AN99" i="4" a="1"/>
  <c r="AN100" i="4" a="1"/>
  <c r="AN101" i="4" a="1"/>
  <c r="AN102" i="4" a="1"/>
  <c r="AN103" i="4" a="1"/>
  <c r="AN104" i="4" a="1"/>
  <c r="AN105" i="4" a="1"/>
  <c r="AN106" i="4" a="1"/>
  <c r="AN107" i="4" a="1"/>
  <c r="AN108" i="4" a="1"/>
  <c r="AN109" i="4" a="1"/>
  <c r="AN110" i="4" a="1"/>
  <c r="AN111" i="4" a="1"/>
  <c r="AN112" i="4" a="1"/>
  <c r="AN113" i="4" a="1"/>
  <c r="AN114" i="4" a="1"/>
  <c r="AN115" i="4" a="1"/>
  <c r="AN116" i="4" a="1"/>
  <c r="AN117" i="4" a="1"/>
  <c r="AN118" i="4" a="1"/>
  <c r="AN119" i="4" a="1"/>
  <c r="AN120" i="4" a="1"/>
  <c r="AN121" i="4" a="1"/>
  <c r="AN122" i="4" a="1"/>
  <c r="AN123" i="4" a="1"/>
  <c r="AN124" i="4" a="1"/>
  <c r="AN125" i="4" a="1"/>
  <c r="AN126" i="4" a="1"/>
  <c r="AN127" i="4" a="1"/>
  <c r="AN128" i="4" a="1"/>
  <c r="AN129" i="4" a="1"/>
  <c r="AN130" i="4" a="1"/>
  <c r="AN131" i="4" a="1"/>
  <c r="AN132" i="4" a="1"/>
  <c r="AN133" i="4" a="1"/>
  <c r="AN134" i="4" a="1"/>
  <c r="AN135" i="4" a="1"/>
  <c r="AN136" i="4" a="1"/>
  <c r="AN137" i="4" a="1"/>
  <c r="AN138" i="4" a="1"/>
  <c r="AN139" i="4" a="1"/>
  <c r="AN140" i="4" a="1"/>
  <c r="AN141" i="4" a="1"/>
  <c r="AN142" i="4" a="1"/>
  <c r="AN143" i="4" a="1"/>
  <c r="AN144" i="4" a="1"/>
  <c r="AN145" i="4" a="1"/>
  <c r="AN146" i="4" a="1"/>
  <c r="AN147" i="4" a="1"/>
  <c r="AN148" i="4" a="1"/>
  <c r="AN149" i="4" a="1"/>
  <c r="AN150" i="4" a="1"/>
  <c r="AN151" i="4" a="1"/>
  <c r="AN152" i="4" a="1"/>
  <c r="AN153" i="4" a="1"/>
  <c r="AN154" i="4" a="1"/>
  <c r="AN155" i="4" a="1"/>
  <c r="AN156" i="4" a="1"/>
  <c r="AN157" i="4" a="1"/>
  <c r="AN158" i="4" a="1"/>
  <c r="AN159" i="4" a="1"/>
  <c r="AN160" i="4" a="1"/>
  <c r="AN161" i="4" a="1"/>
  <c r="AN162" i="4" a="1"/>
  <c r="AN163" i="4" a="1"/>
  <c r="AN164" i="4" a="1"/>
  <c r="AN165" i="4" a="1"/>
  <c r="AN166" i="4" a="1"/>
  <c r="AN167" i="4" a="1"/>
  <c r="AN168" i="4" a="1"/>
  <c r="AN169" i="4" a="1"/>
  <c r="AN170" i="4" a="1"/>
  <c r="AN171" i="4" a="1"/>
  <c r="AN172" i="4" a="1"/>
  <c r="AN173" i="4" a="1"/>
  <c r="AN174" i="4" a="1"/>
  <c r="AN175" i="4" a="1"/>
  <c r="AN176" i="4" a="1"/>
  <c r="AN177" i="4" a="1"/>
  <c r="AN178" i="4" a="1"/>
  <c r="AN179" i="4" a="1"/>
  <c r="AN180" i="4" a="1"/>
  <c r="AN181" i="4" a="1"/>
  <c r="AN182" i="4" a="1"/>
  <c r="AN183" i="4" a="1"/>
  <c r="AN184" i="4" a="1"/>
  <c r="AN185" i="4" a="1"/>
  <c r="AN186" i="4" a="1"/>
  <c r="AN187" i="4" a="1"/>
  <c r="AN188" i="4" a="1"/>
  <c r="AN189" i="4" a="1"/>
  <c r="AN190" i="4" a="1"/>
  <c r="AN191" i="4" a="1"/>
  <c r="AN192" i="4" a="1"/>
  <c r="AN193" i="4" a="1"/>
  <c r="AN194" i="4" a="1"/>
  <c r="AN195" i="4" a="1"/>
  <c r="AN196" i="4" a="1"/>
  <c r="AN197" i="4" a="1"/>
  <c r="AN198" i="4" a="1"/>
  <c r="AN199" i="4" a="1"/>
  <c r="AN200" i="4" a="1"/>
  <c r="AN201" i="4" a="1"/>
  <c r="AN202" i="4" a="1"/>
  <c r="AN203" i="4" a="1"/>
  <c r="AN204" i="4" a="1"/>
  <c r="AN205" i="4" a="1"/>
  <c r="AN206" i="4" a="1"/>
  <c r="AN207" i="4" a="1"/>
  <c r="AN208" i="4" a="1"/>
  <c r="AN209" i="4" a="1"/>
  <c r="AN210" i="4" a="1"/>
  <c r="AN211" i="4" a="1"/>
  <c r="AN212" i="4" a="1"/>
  <c r="AN213" i="4" a="1"/>
  <c r="AN214" i="4" a="1"/>
  <c r="AN215" i="4" a="1"/>
  <c r="AN216" i="4" a="1"/>
  <c r="AN217" i="4" a="1"/>
  <c r="AN218" i="4" a="1"/>
  <c r="AN219" i="4" a="1"/>
  <c r="AN220" i="4" a="1"/>
  <c r="AN221" i="4" a="1"/>
  <c r="AN222" i="4" a="1"/>
  <c r="AN223" i="4" a="1"/>
  <c r="AN224" i="4" a="1"/>
  <c r="AN225" i="4" a="1"/>
  <c r="AN226" i="4" a="1"/>
  <c r="AN227" i="4" a="1"/>
  <c r="AN228" i="4" a="1"/>
  <c r="AN229" i="4" a="1"/>
  <c r="AN230" i="4" a="1"/>
  <c r="AN231" i="4" a="1"/>
  <c r="AN232" i="4" a="1"/>
  <c r="AN233" i="4" a="1"/>
  <c r="AN234" i="4" a="1"/>
  <c r="AN235" i="4" a="1"/>
  <c r="AN236" i="4" a="1"/>
  <c r="AN237" i="4" a="1"/>
  <c r="AN238" i="4" a="1"/>
  <c r="AN239" i="4" a="1"/>
  <c r="AN240" i="4" a="1"/>
  <c r="AN241" i="4" a="1"/>
  <c r="AN242" i="4" a="1"/>
  <c r="AN243" i="4" a="1"/>
  <c r="AN244" i="4" a="1"/>
  <c r="AN245" i="4" a="1"/>
  <c r="AN246" i="4" a="1"/>
  <c r="AN247" i="4" a="1"/>
  <c r="AN248" i="4" a="1"/>
  <c r="AN249" i="4" a="1"/>
  <c r="AN250" i="4" a="1"/>
  <c r="AN251" i="4" a="1"/>
  <c r="AN252" i="4" a="1"/>
  <c r="AN253" i="4" a="1"/>
  <c r="AN254" i="4" a="1"/>
  <c r="AN255" i="4" a="1"/>
  <c r="AN256" i="4" a="1"/>
  <c r="AN257" i="4" a="1"/>
  <c r="AN258" i="4" a="1"/>
  <c r="AN259" i="4" a="1"/>
  <c r="AN260" i="4" a="1"/>
  <c r="AN261" i="4" a="1"/>
  <c r="AN262" i="4" a="1"/>
  <c r="AN263" i="4" a="1"/>
  <c r="AN264" i="4" a="1"/>
  <c r="AN265" i="4" a="1"/>
  <c r="AN266" i="4" a="1"/>
  <c r="AN267" i="4" a="1"/>
  <c r="AN268" i="4" a="1"/>
  <c r="AN269" i="4" a="1"/>
  <c r="AN270" i="4" a="1"/>
  <c r="AN271" i="4" a="1"/>
  <c r="AN272" i="4" a="1"/>
  <c r="AN273" i="4" a="1"/>
  <c r="AN274" i="4" a="1"/>
  <c r="AN275" i="4" a="1"/>
  <c r="AN276" i="4" a="1"/>
  <c r="AN277" i="4" a="1"/>
  <c r="AN278" i="4" a="1"/>
  <c r="AN279" i="4" a="1"/>
  <c r="AN280" i="4" a="1"/>
  <c r="AN281" i="4" a="1"/>
  <c r="AN282" i="4" a="1"/>
  <c r="AN283" i="4" a="1"/>
  <c r="AN284" i="4" a="1"/>
  <c r="AN285" i="4" a="1"/>
  <c r="AN286" i="4" a="1"/>
  <c r="AN287" i="4" a="1"/>
  <c r="AN288" i="4" a="1"/>
  <c r="AN289" i="4" a="1"/>
  <c r="AN290" i="4" a="1"/>
  <c r="AN291" i="4" a="1"/>
  <c r="AN292" i="4" a="1"/>
  <c r="AN293" i="4" a="1"/>
  <c r="AN294" i="4" a="1"/>
  <c r="AN295" i="4" a="1"/>
  <c r="AN296" i="4" a="1"/>
  <c r="AN297" i="4" a="1"/>
  <c r="AN298" i="4" a="1"/>
  <c r="AN299" i="4" a="1"/>
  <c r="AN300" i="4" a="1"/>
  <c r="AN301" i="4" a="1"/>
  <c r="AN302" i="4" a="1"/>
  <c r="AN303" i="4" a="1"/>
  <c r="AN304" i="4" a="1"/>
  <c r="AN305" i="4" a="1"/>
  <c r="AN306" i="4" a="1"/>
  <c r="AN307" i="4" a="1"/>
  <c r="AN308" i="4" a="1"/>
  <c r="AN309" i="4" a="1"/>
  <c r="AN310" i="4" a="1"/>
  <c r="AN311" i="4" a="1"/>
  <c r="AN312" i="4" a="1"/>
  <c r="AN313" i="4" a="1"/>
  <c r="AN314" i="4" a="1"/>
  <c r="AN315" i="4" a="1"/>
  <c r="AN316" i="4" a="1"/>
  <c r="AN317" i="4" a="1"/>
  <c r="AN318" i="4" a="1"/>
  <c r="AN319" i="4" a="1"/>
  <c r="AN320" i="4" a="1"/>
  <c r="AN321" i="4" a="1"/>
  <c r="AN322" i="4" a="1"/>
  <c r="AN323" i="4" a="1"/>
  <c r="AN324" i="4" a="1"/>
  <c r="AN325" i="4" a="1"/>
  <c r="AN326" i="4" a="1"/>
  <c r="AN327" i="4" a="1"/>
  <c r="AN328" i="4" a="1"/>
  <c r="AN329" i="4" a="1"/>
  <c r="AN330" i="4" a="1"/>
  <c r="AN331" i="4" a="1"/>
  <c r="AN332" i="4" a="1"/>
  <c r="AN333" i="4" a="1"/>
  <c r="AN334" i="4" a="1"/>
  <c r="AN335" i="4" a="1"/>
  <c r="AN336" i="4" a="1"/>
  <c r="AN337" i="4" a="1"/>
  <c r="AN338" i="4" a="1"/>
  <c r="AN339" i="4" a="1"/>
  <c r="AN340" i="4" a="1"/>
  <c r="AN341" i="4" a="1"/>
  <c r="AN342" i="4" a="1"/>
  <c r="AN343" i="4" a="1"/>
  <c r="AN344" i="4" a="1"/>
  <c r="AN345" i="4" a="1"/>
  <c r="AN346" i="4" a="1"/>
  <c r="AN347" i="4" a="1"/>
  <c r="AN348" i="4" a="1"/>
  <c r="AN349" i="4" a="1"/>
  <c r="AN350" i="4" a="1"/>
  <c r="AN351" i="4" a="1"/>
  <c r="AN352" i="4" a="1"/>
  <c r="AN353" i="4" a="1"/>
  <c r="AN354" i="4" a="1"/>
  <c r="AN355" i="4" a="1"/>
  <c r="AN356" i="4" a="1"/>
  <c r="AN357" i="4" a="1"/>
  <c r="AN358" i="4" a="1"/>
  <c r="AN359" i="4" a="1"/>
  <c r="AN360" i="4" a="1"/>
  <c r="AN361" i="4" a="1"/>
  <c r="AN362" i="4" a="1"/>
  <c r="AN363" i="4" a="1"/>
  <c r="AN364" i="4" a="1"/>
  <c r="AN365" i="4" a="1"/>
  <c r="AN366" i="4" a="1"/>
  <c r="AN367" i="4" a="1"/>
  <c r="AN368" i="4" a="1"/>
  <c r="AN369" i="4" a="1"/>
  <c r="AN370" i="4" a="1"/>
  <c r="AN371" i="4" a="1"/>
  <c r="AN372" i="4" a="1"/>
  <c r="AN373" i="4" a="1"/>
  <c r="AN374" i="4" a="1"/>
  <c r="AN375" i="4" a="1"/>
  <c r="AN376" i="4" a="1"/>
  <c r="AN377" i="4" a="1"/>
  <c r="AN378" i="4" a="1"/>
  <c r="AN379" i="4" a="1"/>
  <c r="AN380" i="4" a="1"/>
  <c r="AN381" i="4" a="1"/>
  <c r="AN382" i="4" a="1"/>
  <c r="AN383" i="4" a="1"/>
  <c r="AN384" i="4" a="1"/>
  <c r="AN385" i="4" a="1"/>
  <c r="AN386" i="4" a="1"/>
  <c r="AN387" i="4" a="1"/>
  <c r="AN388" i="4" a="1"/>
  <c r="AN389" i="4" a="1"/>
  <c r="AN390" i="4" a="1"/>
  <c r="AN391" i="4" a="1"/>
  <c r="AN392" i="4" a="1"/>
  <c r="AN393" i="4" a="1"/>
  <c r="AN394" i="4" a="1"/>
  <c r="AN395" i="4" a="1"/>
  <c r="AN396" i="4" a="1"/>
  <c r="AN397" i="4" a="1"/>
  <c r="AN398" i="4" a="1"/>
  <c r="AN399" i="4" a="1"/>
  <c r="AN400" i="4" a="1"/>
  <c r="AN401" i="4" a="1"/>
  <c r="AN402" i="4" a="1"/>
  <c r="AN403" i="4" a="1"/>
  <c r="AN404" i="4" a="1"/>
  <c r="AN405" i="4" a="1"/>
  <c r="AN406" i="4" a="1"/>
  <c r="AN407" i="4" a="1"/>
  <c r="AN408" i="4" a="1"/>
  <c r="AN409" i="4" a="1"/>
  <c r="AN410" i="4" a="1"/>
  <c r="AN411" i="4" a="1"/>
  <c r="AN412" i="4" a="1"/>
  <c r="AN413" i="4" a="1"/>
  <c r="AN414" i="4" a="1"/>
  <c r="AN415" i="4" a="1"/>
  <c r="AN416" i="4" a="1"/>
  <c r="AN417" i="4" a="1"/>
  <c r="AN418" i="4" a="1"/>
  <c r="AN419" i="4" a="1"/>
  <c r="AN420" i="4" a="1"/>
  <c r="AN421" i="4" a="1"/>
  <c r="AN422" i="4" a="1"/>
  <c r="AN423" i="4" a="1"/>
  <c r="AN424" i="4" a="1"/>
  <c r="AN425" i="4" a="1"/>
  <c r="AN426" i="4" a="1"/>
  <c r="AN427" i="4" a="1"/>
  <c r="AN428" i="4" a="1"/>
  <c r="AN429" i="4" a="1"/>
  <c r="AN430" i="4" a="1"/>
  <c r="AN431" i="4" a="1"/>
  <c r="AN432" i="4" a="1"/>
  <c r="AN433" i="4" a="1"/>
  <c r="AN434" i="4" a="1"/>
  <c r="AN435" i="4" a="1"/>
  <c r="AN436" i="4" a="1"/>
  <c r="AN437" i="4" a="1"/>
  <c r="AN438" i="4" a="1"/>
  <c r="AN439" i="4" a="1"/>
  <c r="AN440" i="4" a="1"/>
  <c r="AN441" i="4" a="1"/>
  <c r="AN442" i="4" a="1"/>
  <c r="AN443" i="4" a="1"/>
  <c r="AN444" i="4" a="1"/>
  <c r="AN445" i="4" a="1"/>
  <c r="AN446" i="4" a="1"/>
  <c r="AN447" i="4" a="1"/>
  <c r="AN448" i="4" a="1"/>
  <c r="AN449" i="4" a="1"/>
  <c r="AN450" i="4" a="1"/>
  <c r="AN451" i="4" a="1"/>
  <c r="AN452" i="4" a="1"/>
  <c r="AN453" i="4" a="1"/>
  <c r="AN454" i="4" a="1"/>
  <c r="AN455" i="4" a="1"/>
  <c r="AN456" i="4" a="1"/>
  <c r="AN457" i="4" a="1"/>
  <c r="AN458" i="4" a="1"/>
  <c r="AN459" i="4" a="1"/>
  <c r="AN460" i="4" a="1"/>
  <c r="AN461" i="4" a="1"/>
  <c r="AN462" i="4" a="1"/>
  <c r="AN463" i="4" a="1"/>
  <c r="AN464" i="4" a="1"/>
  <c r="AN465" i="4" a="1"/>
  <c r="AN466" i="4" a="1"/>
  <c r="AN467" i="4" a="1"/>
  <c r="AN468" i="4" a="1"/>
  <c r="AN469" i="4" a="1"/>
  <c r="AN470" i="4" a="1"/>
  <c r="AN471" i="4" a="1"/>
  <c r="AN472" i="4" a="1"/>
  <c r="AN473" i="4" a="1"/>
  <c r="AN474" i="4" a="1"/>
  <c r="AN475" i="4" a="1"/>
  <c r="AN476" i="4" a="1"/>
  <c r="AN477" i="4" a="1"/>
  <c r="AN478" i="4" a="1"/>
  <c r="AN479" i="4" a="1"/>
  <c r="AN480" i="4" a="1"/>
  <c r="AN481" i="4" a="1"/>
  <c r="AN482" i="4" a="1"/>
  <c r="AN483" i="4" a="1"/>
  <c r="AN484" i="4" a="1"/>
  <c r="AN485" i="4" a="1"/>
  <c r="AN486" i="4" a="1"/>
  <c r="AN487" i="4" a="1"/>
  <c r="AN488" i="4" a="1"/>
  <c r="AN489" i="4" a="1"/>
  <c r="AN490" i="4" a="1"/>
  <c r="AN491" i="4" a="1"/>
  <c r="AN492" i="4" a="1"/>
  <c r="AN493" i="4" a="1"/>
  <c r="AN494" i="4" a="1"/>
  <c r="AN495" i="4" a="1"/>
  <c r="AN496" i="4" a="1"/>
  <c r="AN497" i="4" a="1"/>
  <c r="AN498" i="4" a="1"/>
  <c r="AN499" i="4" a="1"/>
  <c r="AN500" i="4" a="1"/>
  <c r="AN501" i="4" a="1"/>
  <c r="AN502" i="4" a="1"/>
  <c r="AN503" i="4" a="1"/>
  <c r="AN504" i="4" a="1"/>
  <c r="AN505" i="4" a="1"/>
  <c r="AN506" i="4" a="1"/>
  <c r="AN507" i="4" a="1"/>
  <c r="AN508" i="4" a="1"/>
  <c r="AN509" i="4" a="1"/>
  <c r="AN510" i="4" a="1"/>
  <c r="AN511" i="4" a="1"/>
  <c r="AN512" i="4" a="1"/>
  <c r="AN513" i="4" a="1"/>
  <c r="AN514" i="4" a="1"/>
  <c r="AN515" i="4" a="1"/>
  <c r="AN516" i="4" a="1"/>
  <c r="AN517" i="4" a="1"/>
  <c r="AN518" i="4" a="1"/>
  <c r="AN519" i="4" a="1"/>
  <c r="AN520" i="4" a="1"/>
  <c r="AN521" i="4" a="1"/>
  <c r="AN522" i="4" a="1"/>
  <c r="AN523" i="4" a="1"/>
  <c r="AN524" i="4" a="1"/>
  <c r="AN525" i="4" a="1"/>
  <c r="AN526" i="4" a="1"/>
  <c r="AN527" i="4" a="1"/>
  <c r="AN528" i="4" a="1"/>
  <c r="AN529" i="4" a="1"/>
  <c r="AN530" i="4" a="1"/>
  <c r="AN531" i="4" a="1"/>
  <c r="AN532" i="4" a="1"/>
  <c r="AN533" i="4" a="1"/>
  <c r="AN534" i="4" a="1"/>
  <c r="AN535" i="4" a="1"/>
  <c r="AN536" i="4" a="1"/>
  <c r="AN537" i="4" a="1"/>
  <c r="AN538" i="4" a="1"/>
  <c r="AN539" i="4" a="1"/>
  <c r="AN540" i="4" a="1"/>
  <c r="AN541" i="4" a="1"/>
  <c r="AN542" i="4" a="1"/>
  <c r="AN543" i="4" a="1"/>
  <c r="AN544" i="4" a="1"/>
  <c r="AN545" i="4" a="1"/>
  <c r="AN546" i="4" a="1"/>
  <c r="AN547" i="4" a="1"/>
  <c r="AN548" i="4" a="1"/>
  <c r="AN549" i="4" a="1"/>
  <c r="AN550" i="4" a="1"/>
  <c r="AN551" i="4" a="1"/>
  <c r="AN552" i="4" a="1"/>
  <c r="AN553" i="4" a="1"/>
  <c r="AN554" i="4" a="1"/>
  <c r="AN555" i="4" a="1"/>
  <c r="AN556" i="4" a="1"/>
  <c r="AN557" i="4" a="1"/>
  <c r="AN558" i="4" a="1"/>
  <c r="AN559" i="4" a="1"/>
  <c r="AN560" i="4" a="1"/>
  <c r="AN561" i="4" a="1"/>
  <c r="AN562" i="4" a="1"/>
  <c r="AN563" i="4" a="1"/>
  <c r="AN564" i="4" a="1"/>
  <c r="AN565" i="4" a="1"/>
  <c r="AN566" i="4" a="1"/>
  <c r="AN567" i="4" a="1"/>
  <c r="AN568" i="4" a="1"/>
  <c r="AN569" i="4" a="1"/>
  <c r="AN570" i="4" a="1"/>
  <c r="AN571" i="4" a="1"/>
  <c r="AN572" i="4" a="1"/>
  <c r="AN573" i="4" a="1"/>
  <c r="AN574" i="4" a="1"/>
  <c r="AN575" i="4" a="1"/>
  <c r="AN576" i="4" a="1"/>
  <c r="AN577" i="4" a="1"/>
  <c r="AN578" i="4" a="1"/>
  <c r="AN579" i="4" a="1"/>
  <c r="AN580" i="4" a="1"/>
  <c r="AN581" i="4" a="1"/>
  <c r="AN582" i="4" a="1"/>
  <c r="AN583" i="4" a="1"/>
  <c r="AN584" i="4" a="1"/>
  <c r="AN585" i="4" a="1"/>
  <c r="AN586" i="4" a="1"/>
  <c r="AN587" i="4" a="1"/>
  <c r="AN588" i="4" a="1"/>
  <c r="AN589" i="4" a="1"/>
  <c r="AN590" i="4" a="1"/>
  <c r="AN591" i="4" a="1"/>
  <c r="AN592" i="4" a="1"/>
  <c r="AN593" i="4" a="1"/>
  <c r="AN594" i="4" a="1"/>
  <c r="AN595" i="4" a="1"/>
  <c r="AN596" i="4" a="1"/>
  <c r="AN597" i="4" a="1"/>
  <c r="AN598" i="4" a="1"/>
  <c r="AN599" i="4" a="1"/>
  <c r="AN600" i="4" a="1"/>
  <c r="AN601" i="4" a="1"/>
  <c r="AN602" i="4" a="1"/>
  <c r="AN603" i="4" a="1"/>
  <c r="AN604" i="4" a="1"/>
  <c r="AN605" i="4" a="1"/>
  <c r="AN606" i="4" a="1"/>
  <c r="AN607" i="4" a="1"/>
  <c r="AN608" i="4" a="1"/>
  <c r="AN609" i="4" a="1"/>
  <c r="AN610" i="4" a="1"/>
  <c r="AN611" i="4" a="1"/>
  <c r="AN612" i="4" a="1"/>
  <c r="AN613" i="4" a="1"/>
  <c r="AN614" i="4" a="1"/>
  <c r="AN615" i="4" a="1"/>
  <c r="AN616" i="4" a="1"/>
  <c r="AN617" i="4" a="1"/>
  <c r="AN618" i="4" a="1"/>
  <c r="AN619" i="4" a="1"/>
  <c r="AN620" i="4" a="1"/>
  <c r="AN621" i="4" a="1"/>
  <c r="AN622" i="4" a="1"/>
  <c r="AN623" i="4" a="1"/>
  <c r="AN624" i="4" a="1"/>
  <c r="AN625" i="4" a="1"/>
  <c r="AN626" i="4" a="1"/>
  <c r="AN627" i="4" a="1"/>
  <c r="AN628" i="4" a="1"/>
  <c r="AN629" i="4" a="1"/>
  <c r="AN630" i="4" a="1"/>
  <c r="AN631" i="4" a="1"/>
  <c r="AN632" i="4" a="1"/>
  <c r="AN633" i="4" a="1"/>
  <c r="AN634" i="4" a="1"/>
  <c r="AN635" i="4" a="1"/>
  <c r="AN636" i="4" a="1"/>
  <c r="AN637" i="4" a="1"/>
  <c r="AN638" i="4" a="1"/>
  <c r="AN639" i="4" a="1"/>
  <c r="AN640" i="4" a="1"/>
  <c r="AN641" i="4" a="1"/>
  <c r="AN642" i="4" a="1"/>
  <c r="AN643" i="4" a="1"/>
  <c r="AN644" i="4" a="1"/>
  <c r="AN645" i="4" a="1"/>
  <c r="AN646" i="4" a="1"/>
  <c r="AN647" i="4" a="1"/>
  <c r="AN648" i="4" a="1"/>
  <c r="AN649" i="4" a="1"/>
  <c r="AN650" i="4" a="1"/>
  <c r="AN651" i="4" a="1"/>
  <c r="AN652" i="4" a="1"/>
  <c r="AN653" i="4" a="1"/>
  <c r="AN654" i="4" a="1"/>
  <c r="AN655" i="4" a="1"/>
  <c r="AN656" i="4" a="1"/>
  <c r="AN657" i="4" a="1"/>
  <c r="AN658" i="4" a="1"/>
  <c r="AN659" i="4" a="1"/>
  <c r="AN660" i="4" a="1"/>
  <c r="AN661" i="4" a="1"/>
  <c r="AN662" i="4" a="1"/>
  <c r="AN663" i="4" a="1"/>
  <c r="AN664" i="4" a="1"/>
  <c r="AN665" i="4" a="1"/>
  <c r="AN666" i="4" a="1"/>
  <c r="AN667" i="4" a="1"/>
  <c r="AN668" i="4" a="1"/>
  <c r="AN669" i="4" a="1"/>
  <c r="AN670" i="4" a="1"/>
  <c r="AN671" i="4" a="1"/>
  <c r="AN672" i="4" a="1"/>
  <c r="AN673" i="4" a="1"/>
  <c r="AN674" i="4" a="1"/>
  <c r="AN675" i="4" a="1"/>
  <c r="AN676" i="4" a="1"/>
  <c r="AN677" i="4" a="1"/>
  <c r="AN678" i="4" a="1"/>
  <c r="AN679" i="4" a="1"/>
  <c r="AN680" i="4" a="1"/>
  <c r="AN681" i="4" a="1"/>
  <c r="AN682" i="4" a="1"/>
  <c r="AN683" i="4" a="1"/>
  <c r="AN684" i="4" a="1"/>
  <c r="AN685" i="4" a="1"/>
  <c r="AN686" i="4" a="1"/>
  <c r="AN687" i="4" a="1"/>
  <c r="AN688" i="4" a="1"/>
  <c r="AN689" i="4" a="1"/>
  <c r="AN690" i="4" a="1"/>
  <c r="AN691" i="4" a="1"/>
  <c r="AN692" i="4" a="1"/>
  <c r="AN693" i="4" a="1"/>
  <c r="AN694" i="4" a="1"/>
  <c r="AN695" i="4" a="1"/>
  <c r="AN696" i="4" a="1"/>
  <c r="AN697" i="4" a="1"/>
  <c r="AN698" i="4" a="1"/>
  <c r="AN699" i="4" a="1"/>
  <c r="AN700" i="4" a="1"/>
  <c r="AN701" i="4" a="1"/>
  <c r="AN702" i="4" a="1"/>
  <c r="AN703" i="4" a="1"/>
  <c r="AN704" i="4" a="1"/>
  <c r="AN705" i="4" a="1"/>
  <c r="AN706" i="4" a="1"/>
  <c r="AN707" i="4" a="1"/>
  <c r="AN708" i="4" a="1"/>
  <c r="AN709" i="4" a="1"/>
  <c r="AN710" i="4" a="1"/>
  <c r="AN711" i="4" a="1"/>
  <c r="AN712" i="4" a="1"/>
  <c r="AN713" i="4" a="1"/>
  <c r="AN714" i="4" a="1"/>
  <c r="AN715" i="4" a="1"/>
  <c r="AN716" i="4" a="1"/>
  <c r="AN717" i="4" a="1"/>
  <c r="AN718" i="4" a="1"/>
  <c r="AN719" i="4" a="1"/>
  <c r="AN720" i="4" a="1"/>
  <c r="AN721" i="4" a="1"/>
  <c r="AN722" i="4" a="1"/>
  <c r="AN723" i="4" a="1"/>
  <c r="AN724" i="4" a="1"/>
  <c r="AN725" i="4" a="1"/>
  <c r="AN726" i="4" a="1"/>
  <c r="AN727" i="4" a="1"/>
  <c r="AN728" i="4" a="1"/>
  <c r="AN729" i="4" a="1"/>
  <c r="AN730" i="4" a="1"/>
  <c r="AN731" i="4" a="1"/>
  <c r="AN732" i="4" a="1"/>
  <c r="AN733" i="4" a="1"/>
  <c r="AN734" i="4" a="1"/>
  <c r="AN735" i="4" a="1"/>
  <c r="AN736" i="4" a="1"/>
  <c r="AN737" i="4" a="1"/>
  <c r="AN738" i="4" a="1"/>
  <c r="AN739" i="4" a="1"/>
  <c r="AN740" i="4" a="1"/>
  <c r="AN741" i="4" a="1"/>
  <c r="AN742" i="4" a="1"/>
  <c r="AN743" i="4" a="1"/>
  <c r="AN744" i="4" a="1"/>
  <c r="AN745" i="4" a="1"/>
  <c r="AN746" i="4" a="1"/>
  <c r="AN747" i="4" a="1"/>
  <c r="AN748" i="4" a="1"/>
  <c r="AN749" i="4" a="1"/>
  <c r="AN750" i="4" a="1"/>
  <c r="AN751" i="4" a="1"/>
  <c r="AN752" i="4" a="1"/>
  <c r="AN753" i="4" a="1"/>
  <c r="AN754" i="4" a="1"/>
  <c r="AN755" i="4" a="1"/>
  <c r="AN756" i="4" a="1"/>
  <c r="AN757" i="4" a="1"/>
  <c r="AN758" i="4" a="1"/>
  <c r="AN759" i="4" a="1"/>
  <c r="AN760" i="4" a="1"/>
  <c r="AN761" i="4" a="1"/>
  <c r="AN762" i="4" a="1"/>
  <c r="AN763" i="4" a="1"/>
  <c r="AN764" i="4" a="1"/>
  <c r="AN765" i="4" a="1"/>
  <c r="AN766" i="4" a="1"/>
  <c r="AN767" i="4" a="1"/>
  <c r="AN768" i="4" a="1"/>
  <c r="AN769" i="4" a="1"/>
  <c r="AN770" i="4" a="1"/>
  <c r="AN771" i="4" a="1"/>
  <c r="AN772" i="4" a="1"/>
  <c r="AN773" i="4" a="1"/>
  <c r="AN774" i="4" a="1"/>
  <c r="AN775" i="4" a="1"/>
  <c r="AN776" i="4" a="1"/>
  <c r="AN777" i="4" a="1"/>
  <c r="AN778" i="4" a="1"/>
  <c r="AN779" i="4" a="1"/>
  <c r="AN780" i="4" a="1"/>
  <c r="AN781" i="4" a="1"/>
  <c r="AN782" i="4" a="1"/>
  <c r="AN783" i="4" a="1"/>
  <c r="AN784" i="4" a="1"/>
  <c r="AN785" i="4" a="1"/>
  <c r="AN786" i="4" a="1"/>
  <c r="AN787" i="4" a="1"/>
  <c r="AN788" i="4" a="1"/>
  <c r="AN789" i="4" a="1"/>
  <c r="AN790" i="4" a="1"/>
  <c r="AN791" i="4" a="1"/>
  <c r="AN792" i="4" a="1"/>
  <c r="AN793" i="4" a="1"/>
  <c r="AN794" i="4" a="1"/>
  <c r="AN795" i="4" a="1"/>
  <c r="AN796" i="4" a="1"/>
  <c r="AN797" i="4" a="1"/>
  <c r="AN798" i="4" a="1"/>
  <c r="AN799" i="4" a="1"/>
  <c r="AN800" i="4" a="1"/>
  <c r="AN801" i="4" a="1"/>
  <c r="AN802" i="4" a="1"/>
  <c r="AN803" i="4" a="1"/>
  <c r="AN804" i="4" a="1"/>
  <c r="AN805" i="4" a="1"/>
  <c r="AN806" i="4" a="1"/>
  <c r="AN807" i="4" a="1"/>
  <c r="AN808" i="4" a="1"/>
  <c r="AN809" i="4" a="1"/>
  <c r="AN810" i="4" a="1"/>
  <c r="AN811" i="4" a="1"/>
  <c r="AN812" i="4" a="1"/>
  <c r="AN813" i="4" a="1"/>
  <c r="AN814" i="4" a="1"/>
  <c r="AN815" i="4" a="1"/>
  <c r="AN816" i="4" a="1"/>
  <c r="AN817" i="4" a="1"/>
  <c r="AN818" i="4" a="1"/>
  <c r="AN819" i="4" a="1"/>
  <c r="AN820" i="4" a="1"/>
  <c r="AN821" i="4" a="1"/>
  <c r="AN822" i="4" a="1"/>
  <c r="AN823" i="4" a="1"/>
  <c r="AN824" i="4" a="1"/>
  <c r="AN825" i="4" a="1"/>
  <c r="AN826" i="4" a="1"/>
  <c r="AN827" i="4" a="1"/>
  <c r="AN828" i="4" a="1"/>
  <c r="AN829" i="4" a="1"/>
  <c r="AN830" i="4" a="1"/>
  <c r="AN831" i="4" a="1"/>
  <c r="AN832" i="4" a="1"/>
  <c r="AN833" i="4" a="1"/>
  <c r="AN834" i="4" a="1"/>
  <c r="AN835" i="4" a="1"/>
  <c r="AN836" i="4" a="1"/>
  <c r="AN837" i="4" a="1"/>
  <c r="AN838" i="4" a="1"/>
  <c r="AN839" i="4" a="1"/>
  <c r="AN840" i="4" a="1"/>
  <c r="AN841" i="4" a="1"/>
  <c r="AN842" i="4" a="1"/>
  <c r="AN843" i="4" a="1"/>
  <c r="AN844" i="4" a="1"/>
  <c r="AN845" i="4" a="1"/>
  <c r="AN846" i="4" a="1"/>
  <c r="AN847" i="4" a="1"/>
  <c r="AN848" i="4" a="1"/>
  <c r="AN849" i="4" a="1"/>
  <c r="AN850" i="4" a="1"/>
  <c r="AN851" i="4" a="1"/>
  <c r="AN852" i="4" a="1"/>
  <c r="AN853" i="4" a="1"/>
  <c r="AN854" i="4" a="1"/>
  <c r="AN855" i="4" a="1"/>
  <c r="AN856" i="4" a="1"/>
  <c r="AN857" i="4" a="1"/>
  <c r="AN858" i="4" a="1"/>
  <c r="AN859" i="4" a="1"/>
  <c r="AN860" i="4" a="1"/>
  <c r="AN861" i="4" a="1"/>
  <c r="AN862" i="4" a="1"/>
  <c r="AN863" i="4" a="1"/>
  <c r="AN864" i="4" a="1"/>
  <c r="AN865" i="4" a="1"/>
  <c r="AN866" i="4" a="1"/>
  <c r="AN867" i="4" a="1"/>
  <c r="AN868" i="4" a="1"/>
  <c r="AN869" i="4" a="1"/>
  <c r="AN870" i="4" a="1"/>
  <c r="AN871" i="4" a="1"/>
  <c r="AN872" i="4" a="1"/>
  <c r="AN873" i="4" a="1"/>
  <c r="AN874" i="4" a="1"/>
  <c r="AN875" i="4" a="1"/>
  <c r="AN876" i="4" a="1"/>
  <c r="AN877" i="4" a="1"/>
  <c r="AN878" i="4" a="1"/>
  <c r="AN879" i="4" a="1"/>
  <c r="AN880" i="4" a="1"/>
  <c r="AN881" i="4" a="1"/>
  <c r="AN882" i="4" a="1"/>
  <c r="AN883" i="4" a="1"/>
  <c r="AN884" i="4" a="1"/>
  <c r="AN885" i="4" a="1"/>
  <c r="AN886" i="4" a="1"/>
  <c r="AN887" i="4" a="1"/>
  <c r="AN888" i="4" a="1"/>
  <c r="AN889" i="4" a="1"/>
  <c r="AN890" i="4" a="1"/>
  <c r="AN891" i="4" a="1"/>
  <c r="AN892" i="4" a="1"/>
  <c r="AN893" i="4" a="1"/>
  <c r="AN894" i="4" a="1"/>
  <c r="AN895" i="4" a="1"/>
  <c r="AN896" i="4" a="1"/>
  <c r="AN897" i="4" a="1"/>
  <c r="AN898" i="4" a="1"/>
  <c r="AN899" i="4" a="1"/>
  <c r="AN900" i="4" a="1"/>
  <c r="AN901" i="4" a="1"/>
  <c r="AN902" i="4" a="1"/>
  <c r="AN903" i="4" a="1"/>
  <c r="AN904" i="4" a="1"/>
  <c r="AN905" i="4" a="1"/>
  <c r="AN906" i="4" a="1"/>
  <c r="AN907" i="4" a="1"/>
  <c r="AN908" i="4" a="1"/>
  <c r="AN909" i="4" a="1"/>
  <c r="AN910" i="4" a="1"/>
  <c r="AN911" i="4" a="1"/>
  <c r="AN912" i="4" a="1"/>
  <c r="AN913" i="4" a="1"/>
  <c r="AN914" i="4" a="1"/>
  <c r="AN915" i="4" a="1"/>
  <c r="AN916" i="4" a="1"/>
  <c r="AN917" i="4" a="1"/>
  <c r="AN918" i="4" a="1"/>
  <c r="AN919" i="4" a="1"/>
  <c r="AN920" i="4" a="1"/>
  <c r="AN921" i="4" a="1"/>
  <c r="AN922" i="4" a="1"/>
  <c r="AN923" i="4" a="1"/>
  <c r="AN924" i="4" a="1"/>
  <c r="AN925" i="4" a="1"/>
  <c r="AN926" i="4" a="1"/>
  <c r="AN927" i="4" a="1"/>
  <c r="AN928" i="4" a="1"/>
  <c r="AN929" i="4" a="1"/>
  <c r="AN930" i="4" a="1"/>
  <c r="AN931" i="4" a="1"/>
  <c r="AN932" i="4" a="1"/>
  <c r="AN933" i="4" a="1"/>
  <c r="AN934" i="4" a="1"/>
  <c r="AN935" i="4" a="1"/>
  <c r="AN936" i="4" a="1"/>
  <c r="AN937" i="4" a="1"/>
  <c r="AN938" i="4" a="1"/>
  <c r="AN939" i="4" a="1"/>
  <c r="AN940" i="4" a="1"/>
  <c r="AN941" i="4" a="1"/>
  <c r="AN942" i="4" a="1"/>
  <c r="AN943" i="4" a="1"/>
  <c r="AN944" i="4" a="1"/>
  <c r="AN945" i="4" a="1"/>
  <c r="AN946" i="4" a="1"/>
  <c r="AN947" i="4" a="1"/>
  <c r="AN948" i="4" a="1"/>
  <c r="AN949" i="4" a="1"/>
  <c r="AN950" i="4" a="1"/>
  <c r="AN951" i="4" a="1"/>
  <c r="AN952" i="4" a="1"/>
  <c r="AN953" i="4" a="1"/>
  <c r="AN954" i="4" a="1"/>
  <c r="AN955" i="4" a="1"/>
  <c r="AN956" i="4" a="1"/>
  <c r="AN957" i="4" a="1"/>
  <c r="AN958" i="4" a="1"/>
  <c r="AN959" i="4" a="1"/>
  <c r="AN960" i="4" a="1"/>
  <c r="AN961" i="4" a="1"/>
  <c r="AN962" i="4" a="1"/>
  <c r="AN963" i="4" a="1"/>
  <c r="AN964" i="4" a="1"/>
  <c r="AN965" i="4" a="1"/>
  <c r="AN966" i="4" a="1"/>
  <c r="AN967" i="4" a="1"/>
  <c r="AN968" i="4" a="1"/>
  <c r="AN969" i="4" a="1"/>
  <c r="AN970" i="4" a="1"/>
  <c r="AN971" i="4" a="1"/>
  <c r="AN972" i="4" a="1"/>
  <c r="AN973" i="4" a="1"/>
  <c r="AN974" i="4" a="1"/>
  <c r="AN975" i="4" a="1"/>
  <c r="AN976" i="4" a="1"/>
  <c r="AN977" i="4" a="1"/>
  <c r="AN978" i="4" a="1"/>
  <c r="AN979" i="4" a="1"/>
  <c r="AN980" i="4" a="1"/>
  <c r="AN981" i="4" a="1"/>
  <c r="AN982" i="4" a="1"/>
  <c r="AN983" i="4" a="1"/>
  <c r="AN984" i="4" a="1"/>
  <c r="AN985" i="4" a="1"/>
  <c r="AN986" i="4" a="1"/>
  <c r="AN987" i="4" a="1"/>
  <c r="AN988" i="4" a="1"/>
  <c r="AN989" i="4" a="1"/>
  <c r="AN990" i="4" a="1"/>
  <c r="AN991" i="4" a="1"/>
  <c r="AN992" i="4" a="1"/>
  <c r="AN993" i="4" a="1"/>
  <c r="AN994" i="4" a="1"/>
  <c r="AN995" i="4" a="1"/>
  <c r="AN996" i="4" a="1"/>
  <c r="AN997" i="4" a="1"/>
  <c r="AN998" i="4" a="1"/>
  <c r="AN999" i="4" a="1"/>
  <c r="AN1000" i="4" a="1"/>
  <c r="AN1001" i="4" a="1"/>
  <c r="AN1002" i="4" a="1"/>
  <c r="AN1003" i="4" a="1"/>
  <c r="AN1004" i="4" a="1"/>
  <c r="AN1005" i="4" a="1"/>
  <c r="AN1006" i="4" a="1"/>
  <c r="AN1007" i="4" a="1"/>
  <c r="AN1008" i="4" a="1"/>
  <c r="AN1009" i="4" a="1"/>
  <c r="AN1010" i="4" a="1"/>
  <c r="AN1011" i="4" a="1"/>
  <c r="AN1012" i="4" a="1"/>
  <c r="AN1013" i="4" a="1"/>
  <c r="AN1014" i="4" a="1"/>
  <c r="AN1015" i="4" a="1"/>
  <c r="AN1016" i="4" a="1"/>
  <c r="AN1017" i="4" a="1"/>
  <c r="AN1018" i="4" a="1"/>
  <c r="AN1019" i="4" a="1"/>
  <c r="AN1020" i="4" a="1"/>
  <c r="AN1021" i="4" a="1"/>
  <c r="AN1022" i="4" a="1"/>
  <c r="AN1023" i="4" a="1"/>
  <c r="AN1024" i="4" a="1"/>
  <c r="AN1025" i="4" a="1"/>
  <c r="AN1026" i="4" a="1"/>
  <c r="AN1027" i="4" a="1"/>
  <c r="AN1028" i="4" a="1"/>
  <c r="AN1029" i="4" a="1"/>
  <c r="AN1030" i="4" a="1"/>
  <c r="AN1031" i="4" a="1"/>
  <c r="AN1032" i="4" a="1"/>
  <c r="AN1033" i="4" a="1"/>
  <c r="AN1034" i="4" a="1"/>
  <c r="AN1035" i="4" a="1"/>
  <c r="AN1036" i="4" a="1"/>
  <c r="AN1037" i="4" a="1"/>
  <c r="AN1038" i="4" a="1"/>
  <c r="AN1039" i="4" a="1"/>
  <c r="AN1040" i="4" a="1"/>
  <c r="AN1041" i="4" a="1"/>
  <c r="AN1042" i="4" a="1"/>
  <c r="AN1043" i="4" a="1"/>
  <c r="AN1044" i="4" a="1"/>
  <c r="AN1045" i="4" a="1"/>
  <c r="AN1046" i="4" a="1"/>
  <c r="AN1047" i="4" a="1"/>
  <c r="AN1048" i="4" a="1"/>
  <c r="AN1049" i="4" a="1"/>
  <c r="AN1050" i="4" a="1"/>
  <c r="AN1051" i="4" a="1"/>
  <c r="AN1052" i="4" a="1"/>
  <c r="AN1053" i="4" a="1"/>
  <c r="AN1054" i="4" a="1"/>
  <c r="AN1055" i="4" a="1"/>
  <c r="AN1056" i="4" a="1"/>
  <c r="AN1057" i="4" a="1"/>
  <c r="AN1058" i="4" a="1"/>
  <c r="AN1059" i="4" a="1"/>
  <c r="AN1060" i="4" a="1"/>
  <c r="AN1061" i="4" a="1"/>
  <c r="AN1062" i="4" a="1"/>
  <c r="AN1063" i="4" a="1"/>
  <c r="AN1064" i="4" a="1"/>
  <c r="AN1065" i="4" a="1"/>
  <c r="AN1066" i="4" a="1"/>
  <c r="AN1067" i="4" a="1"/>
  <c r="AN1068" i="4" a="1"/>
  <c r="AN1069" i="4" a="1"/>
  <c r="AN1070" i="4" a="1"/>
  <c r="AN1071" i="4" a="1"/>
  <c r="AN1072" i="4" a="1"/>
  <c r="AN1073" i="4" a="1"/>
  <c r="AN1074" i="4" a="1"/>
  <c r="AN1075" i="4" a="1"/>
  <c r="AN1076" i="4" a="1"/>
  <c r="AN1077" i="4" a="1"/>
  <c r="AN1078" i="4" a="1"/>
  <c r="AN1079" i="4" a="1"/>
  <c r="AN1080" i="4" a="1"/>
  <c r="AN1081" i="4" a="1"/>
  <c r="AN1082" i="4" a="1"/>
  <c r="AN1083" i="4" a="1"/>
  <c r="AN1084" i="4" a="1"/>
  <c r="AN1085" i="4" a="1"/>
  <c r="AN1086" i="4" a="1"/>
  <c r="AN1087" i="4" a="1"/>
  <c r="AN1088" i="4" a="1"/>
  <c r="AN1089" i="4" a="1"/>
  <c r="AN1090" i="4" a="1"/>
  <c r="AN1091" i="4" a="1"/>
  <c r="AN1092" i="4" a="1"/>
  <c r="AN1093" i="4" a="1"/>
  <c r="AN1094" i="4" a="1"/>
  <c r="AN1095" i="4" a="1"/>
  <c r="AN1096" i="4" a="1"/>
  <c r="AN1097" i="4" a="1"/>
  <c r="AN1098" i="4" a="1"/>
  <c r="AN1099" i="4" a="1"/>
  <c r="AN1100" i="4" a="1"/>
  <c r="AN1101" i="4" a="1"/>
  <c r="AN1102" i="4" a="1"/>
  <c r="AN1103" i="4" a="1"/>
  <c r="AN1104" i="4" a="1"/>
  <c r="AN1105" i="4" a="1"/>
  <c r="AN1106" i="4" a="1"/>
  <c r="AN1107" i="4" a="1"/>
  <c r="AN1108" i="4" a="1"/>
  <c r="AN1109" i="4" a="1"/>
  <c r="AN1110" i="4" a="1"/>
  <c r="AN1111" i="4" a="1"/>
  <c r="AN1112" i="4" a="1"/>
  <c r="AN1113" i="4" a="1"/>
  <c r="AN1114" i="4" a="1"/>
  <c r="AN1115" i="4" a="1"/>
  <c r="AN1116" i="4" a="1"/>
  <c r="AN1117" i="4" a="1"/>
  <c r="AN1118" i="4" a="1"/>
  <c r="AN1119" i="4" a="1"/>
  <c r="AN1120" i="4" a="1"/>
  <c r="AN1121" i="4" a="1"/>
  <c r="AN1122" i="4" a="1"/>
  <c r="AN1123" i="4" a="1"/>
  <c r="AN1124" i="4" a="1"/>
  <c r="AN1125" i="4" a="1"/>
  <c r="AN1126" i="4" a="1"/>
  <c r="AN1127" i="4" a="1"/>
  <c r="AN1128" i="4" a="1"/>
  <c r="AN1129" i="4" a="1"/>
  <c r="AN1130" i="4" a="1"/>
  <c r="AN1131" i="4" a="1"/>
  <c r="AN1132" i="4" a="1"/>
  <c r="AN1133" i="4" a="1"/>
  <c r="AN1134" i="4" a="1"/>
  <c r="AN1135" i="4" a="1"/>
  <c r="AN1136" i="4" a="1"/>
  <c r="AN1137" i="4" a="1"/>
  <c r="AN1138" i="4" a="1"/>
  <c r="AN1139" i="4" a="1"/>
  <c r="AN1140" i="4" a="1"/>
  <c r="AN1141" i="4" a="1"/>
  <c r="AN1142" i="4" a="1"/>
  <c r="AN1143" i="4" a="1"/>
  <c r="AN1144" i="4" a="1"/>
  <c r="AN1145" i="4" a="1"/>
  <c r="AN1146" i="4" a="1"/>
  <c r="AN1147" i="4" a="1"/>
  <c r="AN1148" i="4" a="1"/>
  <c r="AN1149" i="4" a="1"/>
  <c r="AN1150" i="4" a="1"/>
  <c r="AN1151" i="4" a="1"/>
  <c r="AN1152" i="4" a="1"/>
  <c r="AN1153" i="4" a="1"/>
  <c r="AN1154" i="4" a="1"/>
  <c r="AN1155" i="4" a="1"/>
  <c r="AN1156" i="4" a="1"/>
  <c r="AN1157" i="4" a="1"/>
  <c r="AN1158" i="4" a="1"/>
  <c r="AN1159" i="4" a="1"/>
  <c r="AN1160" i="4" a="1"/>
  <c r="AN1161" i="4" a="1"/>
  <c r="AN1162" i="4" a="1"/>
  <c r="AN1163" i="4" a="1"/>
  <c r="AN1164" i="4" a="1"/>
  <c r="AN1165" i="4" a="1"/>
  <c r="AN1166" i="4" a="1"/>
  <c r="AN1167" i="4" a="1"/>
  <c r="AN1168" i="4" a="1"/>
  <c r="AN1169" i="4" a="1"/>
  <c r="AN1170" i="4" a="1"/>
  <c r="AN1171" i="4" a="1"/>
  <c r="AN1172" i="4" a="1"/>
  <c r="AN1173" i="4" a="1"/>
  <c r="AN1174" i="4" a="1"/>
  <c r="AN1175" i="4" a="1"/>
  <c r="AN1176" i="4" a="1"/>
  <c r="AN1177" i="4" a="1"/>
  <c r="AN1178" i="4" a="1"/>
  <c r="AN1179" i="4" a="1"/>
  <c r="AN1180" i="4" a="1"/>
  <c r="AN1181" i="4" a="1"/>
  <c r="AN1182" i="4" a="1"/>
  <c r="AN1183" i="4" a="1"/>
  <c r="AN1184" i="4" a="1"/>
  <c r="AN1185" i="4" a="1"/>
  <c r="AN1186" i="4" a="1"/>
  <c r="AN1187" i="4" a="1"/>
  <c r="AN1188" i="4" a="1"/>
  <c r="AN1189" i="4" a="1"/>
  <c r="AN1190" i="4" a="1"/>
  <c r="AN1191" i="4" a="1"/>
  <c r="AN1192" i="4" a="1"/>
  <c r="AN1193" i="4" a="1"/>
  <c r="AN1194" i="4" a="1"/>
  <c r="AN1195" i="4" a="1"/>
  <c r="AN1196" i="4" a="1"/>
  <c r="AN1197" i="4" a="1"/>
  <c r="AN1198" i="4" a="1"/>
  <c r="AN1199" i="4" a="1"/>
  <c r="AN1200" i="4" a="1"/>
  <c r="AN1201" i="4" a="1"/>
  <c r="AN1202" i="4" a="1"/>
  <c r="AN1203" i="4" a="1"/>
  <c r="AN1204" i="4" a="1"/>
  <c r="AN1205" i="4" a="1"/>
  <c r="AN1206" i="4" a="1"/>
  <c r="AN1207" i="4" a="1"/>
  <c r="AN1208" i="4" a="1"/>
  <c r="AN1209" i="4" a="1"/>
  <c r="AN1210" i="4" a="1"/>
  <c r="AN1211" i="4" a="1"/>
  <c r="AN1212" i="4" a="1"/>
  <c r="AN1213" i="4" a="1"/>
  <c r="AN1214" i="4" a="1"/>
  <c r="AN1215" i="4" a="1"/>
  <c r="AN1216" i="4" a="1"/>
  <c r="AN1217" i="4" a="1"/>
  <c r="AN1218" i="4" a="1"/>
  <c r="AN1219" i="4" a="1"/>
  <c r="AN1220" i="4" a="1"/>
  <c r="AN1221" i="4" a="1"/>
  <c r="AN1222" i="4" a="1"/>
  <c r="AN1223" i="4" a="1"/>
  <c r="AN1224" i="4" a="1"/>
  <c r="AN1225" i="4" a="1"/>
  <c r="AN1226" i="4" a="1"/>
  <c r="AN1227" i="4" a="1"/>
  <c r="AN1228" i="4" a="1"/>
  <c r="AN1229" i="4" a="1"/>
  <c r="AN1230" i="4" a="1"/>
  <c r="AN1231" i="4" a="1"/>
  <c r="AN1232" i="4" a="1"/>
  <c r="AN1233" i="4" a="1"/>
  <c r="AN1234" i="4" a="1"/>
  <c r="AN1235" i="4" a="1"/>
  <c r="AN1236" i="4" a="1"/>
  <c r="AN1237" i="4" a="1"/>
  <c r="AN1238" i="4" a="1"/>
  <c r="AN1239" i="4" a="1"/>
  <c r="AN1240" i="4" a="1"/>
  <c r="AN1241" i="4" a="1"/>
  <c r="AN1242" i="4" a="1"/>
  <c r="AN1243" i="4" a="1"/>
  <c r="AN1244" i="4" a="1"/>
  <c r="AN1245" i="4" a="1"/>
  <c r="AN1246" i="4" a="1"/>
  <c r="AN1247" i="4" a="1"/>
  <c r="AN1248" i="4" a="1"/>
  <c r="AN1249" i="4" a="1"/>
  <c r="AN1250" i="4" a="1"/>
  <c r="AN1251" i="4" a="1"/>
  <c r="AN1252" i="4" a="1"/>
  <c r="AN1253" i="4" a="1"/>
  <c r="AN1254" i="4" a="1"/>
  <c r="AN1255" i="4" a="1"/>
  <c r="AN1256" i="4" a="1"/>
  <c r="AN1257" i="4" a="1"/>
  <c r="AN1258" i="4" a="1"/>
  <c r="AN1259" i="4" a="1"/>
  <c r="AN1260" i="4" a="1"/>
  <c r="AN1261" i="4" a="1"/>
  <c r="AN1262" i="4" a="1"/>
  <c r="AN1263" i="4" a="1"/>
  <c r="AN1264" i="4" a="1"/>
  <c r="AN1265" i="4" a="1"/>
  <c r="AN1266" i="4" a="1"/>
  <c r="AN1267" i="4" a="1"/>
  <c r="AN1268" i="4" a="1"/>
  <c r="AN1269" i="4" a="1"/>
  <c r="AN1270" i="4" a="1"/>
  <c r="AN1271" i="4" a="1"/>
  <c r="AN1272" i="4" a="1"/>
  <c r="AN1273" i="4" a="1"/>
  <c r="AN1274" i="4" a="1"/>
  <c r="AN1275" i="4" a="1"/>
  <c r="AN1276" i="4" a="1"/>
  <c r="AN1277" i="4" a="1"/>
  <c r="AN1278" i="4" a="1"/>
  <c r="AN1279" i="4" a="1"/>
  <c r="AN1280" i="4" a="1"/>
  <c r="AN1281" i="4" a="1"/>
  <c r="AN1282" i="4" a="1"/>
  <c r="AN1283" i="4" a="1"/>
  <c r="AN1284" i="4" a="1"/>
  <c r="AN1285" i="4" a="1"/>
  <c r="AN1286" i="4" a="1"/>
  <c r="AN1287" i="4" a="1"/>
  <c r="AN1288" i="4" a="1"/>
  <c r="AN1289" i="4" a="1"/>
  <c r="AN1290" i="4" a="1"/>
  <c r="AN1291" i="4" a="1"/>
  <c r="AN1292" i="4" a="1"/>
  <c r="AN1293" i="4" a="1"/>
  <c r="AN1294" i="4" a="1"/>
  <c r="AN1295" i="4" a="1"/>
  <c r="AN1296" i="4" a="1"/>
  <c r="AN1297" i="4" a="1"/>
  <c r="AN1298" i="4" a="1"/>
  <c r="AN1299" i="4" a="1"/>
  <c r="AN1300" i="4" a="1"/>
  <c r="AN1301" i="4" a="1"/>
  <c r="AN1302" i="4" a="1"/>
  <c r="AN1303" i="4" a="1"/>
  <c r="AN1304" i="4" a="1"/>
  <c r="AN1305" i="4" a="1"/>
  <c r="AN1306" i="4" a="1"/>
  <c r="AN1307" i="4" a="1"/>
  <c r="AN1308" i="4" a="1"/>
  <c r="AN1309" i="4" a="1"/>
  <c r="AN1310" i="4" a="1"/>
  <c r="AN1311" i="4" a="1"/>
  <c r="AN1312" i="4" a="1"/>
  <c r="AN1313" i="4" a="1"/>
  <c r="AN1314" i="4" a="1"/>
  <c r="AN1315" i="4" a="1"/>
  <c r="AN1316" i="4" a="1"/>
  <c r="AN1317" i="4" a="1"/>
  <c r="AN1318" i="4" a="1"/>
  <c r="AN1319" i="4" a="1"/>
  <c r="AN1320" i="4" a="1"/>
  <c r="AN1321" i="4" a="1"/>
  <c r="AN1322" i="4" a="1"/>
  <c r="AN1323" i="4" a="1"/>
  <c r="AN1324" i="4" a="1"/>
  <c r="AN1325" i="4" a="1"/>
  <c r="AN1326" i="4" a="1"/>
  <c r="AN1327" i="4" a="1"/>
  <c r="AN1328" i="4" a="1"/>
  <c r="AN1329" i="4" a="1"/>
  <c r="AN1330" i="4" a="1"/>
  <c r="AN1331" i="4" a="1"/>
  <c r="AN1332" i="4" a="1"/>
  <c r="AN1333" i="4" a="1"/>
  <c r="AN1334" i="4" a="1"/>
  <c r="AN1335" i="4" a="1"/>
  <c r="AN1336" i="4" a="1"/>
  <c r="AN1337" i="4" a="1"/>
  <c r="AN1338" i="4" a="1"/>
  <c r="AN1339" i="4" a="1"/>
  <c r="AN1340" i="4" a="1"/>
  <c r="AN1341" i="4" a="1"/>
  <c r="AN1342" i="4" a="1"/>
  <c r="AN1343" i="4" a="1"/>
  <c r="AN1344" i="4" a="1"/>
  <c r="AN1345" i="4" a="1"/>
  <c r="AN1346" i="4" a="1"/>
  <c r="AN1347" i="4" a="1"/>
  <c r="AN1348" i="4" a="1"/>
  <c r="AN1349" i="4" a="1"/>
  <c r="AN1350" i="4" a="1"/>
  <c r="AN1351" i="4" a="1"/>
  <c r="AN1352" i="4" a="1"/>
  <c r="AN1353" i="4" a="1"/>
  <c r="AN1354" i="4" a="1"/>
  <c r="AN1355" i="4" a="1"/>
  <c r="AN1356" i="4" a="1"/>
  <c r="AN1357" i="4" a="1"/>
  <c r="AN1358" i="4" a="1"/>
  <c r="AN1359" i="4" a="1"/>
  <c r="AN1360" i="4" a="1"/>
  <c r="AN1361" i="4" a="1"/>
  <c r="AN1362" i="4" a="1"/>
  <c r="AN1363" i="4" a="1"/>
  <c r="AN1364" i="4" a="1"/>
  <c r="AN1365" i="4" a="1"/>
  <c r="AN1366" i="4" a="1"/>
  <c r="AN1367" i="4" a="1"/>
  <c r="AN1368" i="4" a="1"/>
  <c r="AN1369" i="4" a="1"/>
  <c r="AN1370" i="4" a="1"/>
  <c r="AN1371" i="4" a="1"/>
  <c r="AN1372" i="4" a="1"/>
  <c r="AN1373" i="4" a="1"/>
  <c r="AN1374" i="4" a="1"/>
  <c r="AN1375" i="4" a="1"/>
  <c r="AN1376" i="4" a="1"/>
  <c r="AN1377" i="4" a="1"/>
  <c r="AN1378" i="4" a="1"/>
  <c r="AN1379" i="4" a="1"/>
  <c r="AN1380" i="4" a="1"/>
  <c r="AN1381" i="4" a="1"/>
  <c r="AN1382" i="4" a="1"/>
  <c r="AN1383" i="4" a="1"/>
  <c r="AN1384" i="4" a="1"/>
  <c r="AN1385" i="4" a="1"/>
  <c r="AN1386" i="4" a="1"/>
  <c r="AN1387" i="4" a="1"/>
  <c r="AN1388" i="4" a="1"/>
  <c r="AN1389" i="4" a="1"/>
  <c r="AN1390" i="4" a="1"/>
  <c r="AN1391" i="4" a="1"/>
  <c r="AN1392" i="4" a="1"/>
  <c r="AN1393" i="4" a="1"/>
  <c r="AN1394" i="4" a="1"/>
  <c r="AN1395" i="4" a="1"/>
  <c r="AN1396" i="4" a="1"/>
  <c r="AN1397" i="4" a="1"/>
  <c r="AN1398" i="4" a="1"/>
  <c r="AN1399" i="4" a="1"/>
  <c r="AN1400" i="4" a="1"/>
  <c r="AN1401" i="4" a="1"/>
  <c r="AN1402" i="4" a="1"/>
  <c r="AN1403" i="4" a="1"/>
  <c r="AN1404" i="4" a="1"/>
  <c r="AN1405" i="4" a="1"/>
  <c r="AN1406" i="4" a="1"/>
  <c r="AN1407" i="4" a="1"/>
  <c r="AN1408" i="4" a="1"/>
  <c r="AN1409" i="4" a="1"/>
  <c r="AN1410" i="4" a="1"/>
  <c r="AN1411" i="4" a="1"/>
  <c r="AN1412" i="4" a="1"/>
  <c r="AN1413" i="4" a="1"/>
  <c r="AN1414" i="4" a="1"/>
  <c r="AN1415" i="4" a="1"/>
  <c r="AN1416" i="4" a="1"/>
  <c r="AN1417" i="4" a="1"/>
  <c r="AN1418" i="4" a="1"/>
  <c r="AN1419" i="4" a="1"/>
  <c r="AN1420" i="4" a="1"/>
  <c r="AN1421" i="4" a="1"/>
  <c r="AN1422" i="4" a="1"/>
  <c r="AN1423" i="4" a="1"/>
  <c r="AN1424" i="4" a="1"/>
  <c r="AN1425" i="4" a="1"/>
  <c r="AN1426" i="4" a="1"/>
  <c r="AN1427" i="4" a="1"/>
  <c r="AN1428" i="4" a="1"/>
  <c r="AN1429" i="4" a="1"/>
  <c r="AN1430" i="4" a="1"/>
  <c r="AN1431" i="4" a="1"/>
  <c r="AN1432" i="4" a="1"/>
  <c r="AN1433" i="4" a="1"/>
  <c r="AN1434" i="4" a="1"/>
  <c r="AN1435" i="4" a="1"/>
  <c r="AN1436" i="4" a="1"/>
  <c r="AN1437" i="4" a="1"/>
  <c r="AN1438" i="4" a="1"/>
  <c r="AN1439" i="4" a="1"/>
  <c r="AN1440" i="4" a="1"/>
  <c r="AN1441" i="4" a="1"/>
  <c r="AN1442" i="4" a="1"/>
  <c r="AN1443" i="4" a="1"/>
  <c r="AN1444" i="4" a="1"/>
  <c r="AN1445" i="4" a="1"/>
  <c r="AN1446" i="4" a="1"/>
  <c r="AN1447" i="4" a="1"/>
  <c r="AN1448" i="4" a="1"/>
  <c r="AN1449" i="4" a="1"/>
  <c r="AN1450" i="4" a="1"/>
  <c r="AN1451" i="4" a="1"/>
  <c r="AN1452" i="4" a="1"/>
  <c r="AN1453" i="4" a="1"/>
  <c r="AN1454" i="4" a="1"/>
  <c r="AN1455" i="4" a="1"/>
  <c r="AN1456" i="4" a="1"/>
  <c r="AN1457" i="4" a="1"/>
  <c r="AN1458" i="4" a="1"/>
  <c r="AN1459" i="4" a="1"/>
  <c r="AN1460" i="4" a="1"/>
  <c r="AN1461" i="4" a="1"/>
  <c r="AN1462" i="4" a="1"/>
  <c r="AN1463" i="4" a="1"/>
  <c r="AN1464" i="4" a="1"/>
  <c r="AN1465" i="4" a="1"/>
  <c r="AN1466" i="4" a="1"/>
  <c r="AN1467" i="4" a="1"/>
  <c r="AN1468" i="4" a="1"/>
  <c r="AN1469" i="4" a="1"/>
  <c r="AN1470" i="4" a="1"/>
  <c r="AN1471" i="4" a="1"/>
  <c r="AM2" i="4"/>
  <c r="AM3" i="4"/>
  <c r="AM4" i="4"/>
  <c r="AM5" i="4"/>
  <c r="AM6" i="4"/>
  <c r="AM7" i="4"/>
  <c r="AM8" i="4"/>
  <c r="AM9" i="4"/>
  <c r="AM10" i="4"/>
  <c r="AM11" i="4"/>
  <c r="AM12" i="4"/>
  <c r="AM13" i="4"/>
  <c r="AM14" i="4"/>
  <c r="AM15" i="4"/>
  <c r="AM16" i="4"/>
  <c r="AM17" i="4"/>
  <c r="AM18" i="4"/>
  <c r="AM19" i="4"/>
  <c r="AM20" i="4"/>
  <c r="AM21" i="4"/>
  <c r="AM22" i="4"/>
  <c r="AM23" i="4"/>
  <c r="AM24" i="4"/>
  <c r="AM25" i="4"/>
  <c r="AM26" i="4"/>
  <c r="AM27" i="4"/>
  <c r="AM28" i="4"/>
  <c r="AM29" i="4"/>
  <c r="AM30" i="4"/>
  <c r="AM31" i="4"/>
  <c r="AM32" i="4"/>
  <c r="AM33" i="4"/>
  <c r="AM34" i="4"/>
  <c r="AM35" i="4"/>
  <c r="AM36" i="4"/>
  <c r="AM37" i="4"/>
  <c r="AM38" i="4"/>
  <c r="AM39" i="4"/>
  <c r="AM40" i="4"/>
  <c r="AM41" i="4"/>
  <c r="AM42" i="4"/>
  <c r="AM43" i="4"/>
  <c r="AM44" i="4"/>
  <c r="AM45" i="4"/>
  <c r="AM46" i="4"/>
  <c r="AM47" i="4"/>
  <c r="AM48" i="4"/>
  <c r="AM49" i="4"/>
  <c r="AM50" i="4"/>
  <c r="AM51" i="4"/>
  <c r="AM52" i="4"/>
  <c r="AM53" i="4"/>
  <c r="AM54" i="4"/>
  <c r="AM55" i="4"/>
  <c r="AM56" i="4"/>
  <c r="AM57" i="4"/>
  <c r="AM58" i="4"/>
  <c r="AM59" i="4"/>
  <c r="AM60" i="4"/>
  <c r="AM61" i="4"/>
  <c r="AM62" i="4"/>
  <c r="AM63" i="4"/>
  <c r="AM64" i="4"/>
  <c r="AM65" i="4"/>
  <c r="AM66" i="4"/>
  <c r="AM67" i="4"/>
  <c r="AM68" i="4"/>
  <c r="AM69" i="4"/>
  <c r="AM70" i="4"/>
  <c r="AM71" i="4"/>
  <c r="AM72" i="4"/>
  <c r="AM73" i="4"/>
  <c r="AM74" i="4"/>
  <c r="AM75" i="4"/>
  <c r="AM76" i="4"/>
  <c r="AM77" i="4"/>
  <c r="AM78" i="4"/>
  <c r="AM79" i="4"/>
  <c r="AM80" i="4"/>
  <c r="AM81" i="4"/>
  <c r="AM82" i="4"/>
  <c r="AM83" i="4"/>
  <c r="AM84" i="4"/>
  <c r="AM85" i="4"/>
  <c r="AM86" i="4"/>
  <c r="AM87" i="4"/>
  <c r="AM88" i="4"/>
  <c r="AM89" i="4"/>
  <c r="AM90" i="4"/>
  <c r="AM91" i="4"/>
  <c r="AM92" i="4"/>
  <c r="AM93" i="4"/>
  <c r="AM94" i="4"/>
  <c r="AM95" i="4"/>
  <c r="AM96" i="4"/>
  <c r="AM97" i="4"/>
  <c r="AM98" i="4"/>
  <c r="AM99" i="4"/>
  <c r="AM100" i="4"/>
  <c r="AM101" i="4"/>
  <c r="AM102" i="4"/>
  <c r="AM103" i="4"/>
  <c r="AM104" i="4"/>
  <c r="AM105" i="4"/>
  <c r="AM106" i="4"/>
  <c r="AM107" i="4"/>
  <c r="AM108" i="4"/>
  <c r="AM109" i="4"/>
  <c r="AM110" i="4"/>
  <c r="AM111" i="4"/>
  <c r="AM112" i="4"/>
  <c r="AM113" i="4"/>
  <c r="AM114" i="4"/>
  <c r="AM115" i="4"/>
  <c r="AM116" i="4"/>
  <c r="AM117" i="4"/>
  <c r="AM118" i="4"/>
  <c r="AM119" i="4"/>
  <c r="AM120" i="4"/>
  <c r="AM121" i="4"/>
  <c r="AM122" i="4"/>
  <c r="AM123" i="4"/>
  <c r="AM124" i="4"/>
  <c r="AM125" i="4"/>
  <c r="AM126" i="4"/>
  <c r="AM127" i="4"/>
  <c r="AM128" i="4"/>
  <c r="AM129" i="4"/>
  <c r="AM130" i="4"/>
  <c r="AM131" i="4"/>
  <c r="AM132" i="4"/>
  <c r="AM133" i="4"/>
  <c r="AM134" i="4"/>
  <c r="AM135" i="4"/>
  <c r="AM136" i="4"/>
  <c r="AM137" i="4"/>
  <c r="AM138" i="4"/>
  <c r="AM139" i="4"/>
  <c r="AM140" i="4"/>
  <c r="AM141" i="4"/>
  <c r="AM142" i="4"/>
  <c r="AM143" i="4"/>
  <c r="AM144" i="4"/>
  <c r="AM145" i="4"/>
  <c r="AM146" i="4"/>
  <c r="AM147" i="4"/>
  <c r="AM148" i="4"/>
  <c r="AM149" i="4"/>
  <c r="AM150" i="4"/>
  <c r="AM151" i="4"/>
  <c r="AM152" i="4"/>
  <c r="AM153" i="4"/>
  <c r="AM154" i="4"/>
  <c r="AM155" i="4"/>
  <c r="AM156" i="4"/>
  <c r="AM157" i="4"/>
  <c r="AM158" i="4"/>
  <c r="AM159" i="4"/>
  <c r="AM160" i="4"/>
  <c r="AM161" i="4"/>
  <c r="AM162" i="4"/>
  <c r="AM163" i="4"/>
  <c r="AM164" i="4"/>
  <c r="AM165" i="4"/>
  <c r="AM166" i="4"/>
  <c r="AM167" i="4"/>
  <c r="AM168" i="4"/>
  <c r="AM169" i="4"/>
  <c r="AM170" i="4"/>
  <c r="AM171" i="4"/>
  <c r="AM172" i="4"/>
  <c r="AM173" i="4"/>
  <c r="AM174" i="4"/>
  <c r="AM175" i="4"/>
  <c r="AM176" i="4"/>
  <c r="AM177" i="4"/>
  <c r="AM178" i="4"/>
  <c r="AM179" i="4"/>
  <c r="AM180" i="4"/>
  <c r="AM181" i="4"/>
  <c r="AM182" i="4"/>
  <c r="AM183" i="4"/>
  <c r="AM184" i="4"/>
  <c r="AM185" i="4"/>
  <c r="AM186" i="4"/>
  <c r="AM187" i="4"/>
  <c r="AM188" i="4"/>
  <c r="AM189" i="4"/>
  <c r="AM190" i="4"/>
  <c r="AM191" i="4"/>
  <c r="AM192" i="4"/>
  <c r="AM193" i="4"/>
  <c r="AM194" i="4"/>
  <c r="AM195" i="4"/>
  <c r="AM196" i="4"/>
  <c r="AM197" i="4"/>
  <c r="AM198" i="4"/>
  <c r="AM199" i="4"/>
  <c r="AM200" i="4"/>
  <c r="AM201" i="4"/>
  <c r="AM202" i="4"/>
  <c r="AM203" i="4"/>
  <c r="AM204" i="4"/>
  <c r="AM205" i="4"/>
  <c r="AM206" i="4"/>
  <c r="AM207" i="4"/>
  <c r="AM208" i="4"/>
  <c r="AM209" i="4"/>
  <c r="AM210" i="4"/>
  <c r="AM211" i="4"/>
  <c r="AM212" i="4"/>
  <c r="AM213" i="4"/>
  <c r="AM214" i="4"/>
  <c r="AM215" i="4"/>
  <c r="AM216" i="4"/>
  <c r="AM217" i="4"/>
  <c r="AM218" i="4"/>
  <c r="AM219" i="4"/>
  <c r="AM220" i="4"/>
  <c r="AM221" i="4"/>
  <c r="AM222" i="4"/>
  <c r="AM223" i="4"/>
  <c r="AM224" i="4"/>
  <c r="AM225" i="4"/>
  <c r="AM226" i="4"/>
  <c r="AM227" i="4"/>
  <c r="AM228" i="4"/>
  <c r="AM229" i="4"/>
  <c r="AM230" i="4"/>
  <c r="AM231" i="4"/>
  <c r="AM232" i="4"/>
  <c r="AM233" i="4"/>
  <c r="AM234" i="4"/>
  <c r="AM235" i="4"/>
  <c r="AM236" i="4"/>
  <c r="AM237" i="4"/>
  <c r="AM238" i="4"/>
  <c r="AM239" i="4"/>
  <c r="AM240" i="4"/>
  <c r="AM241" i="4"/>
  <c r="AM242" i="4"/>
  <c r="AM243" i="4"/>
  <c r="AM244" i="4"/>
  <c r="AM245" i="4"/>
  <c r="AM246" i="4"/>
  <c r="AM247" i="4"/>
  <c r="AM248" i="4"/>
  <c r="AM249" i="4"/>
  <c r="AM250" i="4"/>
  <c r="AM251" i="4"/>
  <c r="AM252" i="4"/>
  <c r="AM253" i="4"/>
  <c r="AM254" i="4"/>
  <c r="AM255" i="4"/>
  <c r="AM256" i="4"/>
  <c r="AM257" i="4"/>
  <c r="AM258" i="4"/>
  <c r="AM259" i="4"/>
  <c r="AM260" i="4"/>
  <c r="AM261" i="4"/>
  <c r="AM262" i="4"/>
  <c r="AM263" i="4"/>
  <c r="AM264" i="4"/>
  <c r="AM265" i="4"/>
  <c r="AM266" i="4"/>
  <c r="AM267" i="4"/>
  <c r="AM268" i="4"/>
  <c r="AM269" i="4"/>
  <c r="AM270" i="4"/>
  <c r="AM271" i="4"/>
  <c r="AM272" i="4"/>
  <c r="AM273" i="4"/>
  <c r="AM274" i="4"/>
  <c r="AM275" i="4"/>
  <c r="AM276" i="4"/>
  <c r="AM277" i="4"/>
  <c r="AM278" i="4"/>
  <c r="AM279" i="4"/>
  <c r="AM280" i="4"/>
  <c r="AM281" i="4"/>
  <c r="AM282" i="4"/>
  <c r="AM283" i="4"/>
  <c r="AM284" i="4"/>
  <c r="AM285" i="4"/>
  <c r="AM286" i="4"/>
  <c r="AM287" i="4"/>
  <c r="AM288" i="4"/>
  <c r="AM289" i="4"/>
  <c r="AM290" i="4"/>
  <c r="AM291" i="4"/>
  <c r="AM292" i="4"/>
  <c r="AM293" i="4"/>
  <c r="AM294" i="4"/>
  <c r="AM295" i="4"/>
  <c r="AM296" i="4"/>
  <c r="AM297" i="4"/>
  <c r="AM298" i="4"/>
  <c r="AM299" i="4"/>
  <c r="AM300" i="4"/>
  <c r="AM301" i="4"/>
  <c r="AM302" i="4"/>
  <c r="AM303" i="4"/>
  <c r="AM304" i="4"/>
  <c r="AM305" i="4"/>
  <c r="AM306" i="4"/>
  <c r="AM307" i="4"/>
  <c r="AM308" i="4"/>
  <c r="AM309" i="4"/>
  <c r="AM310" i="4"/>
  <c r="AM311" i="4"/>
  <c r="AM312" i="4"/>
  <c r="AM313" i="4"/>
  <c r="AM314" i="4"/>
  <c r="AM315" i="4"/>
  <c r="AM316" i="4"/>
  <c r="AM317" i="4"/>
  <c r="AM318" i="4"/>
  <c r="AM319" i="4"/>
  <c r="AM320" i="4"/>
  <c r="AM321" i="4"/>
  <c r="AM322" i="4"/>
  <c r="AM323" i="4"/>
  <c r="AM324" i="4"/>
  <c r="AM325" i="4"/>
  <c r="AM326" i="4"/>
  <c r="AM327" i="4"/>
  <c r="AM328" i="4"/>
  <c r="AM329" i="4"/>
  <c r="AM330" i="4"/>
  <c r="AM331" i="4"/>
  <c r="AM332" i="4"/>
  <c r="AM333" i="4"/>
  <c r="AM334" i="4"/>
  <c r="AM335" i="4"/>
  <c r="AM336" i="4"/>
  <c r="AM337" i="4"/>
  <c r="AM338" i="4"/>
  <c r="AM339" i="4"/>
  <c r="AM340" i="4"/>
  <c r="AM341" i="4"/>
  <c r="AM342" i="4"/>
  <c r="AM343" i="4"/>
  <c r="AM344" i="4"/>
  <c r="AM345" i="4"/>
  <c r="AM346" i="4"/>
  <c r="AM347" i="4"/>
  <c r="AM348" i="4"/>
  <c r="AM349" i="4"/>
  <c r="AM350" i="4"/>
  <c r="AM351" i="4"/>
  <c r="AM352" i="4"/>
  <c r="AM353" i="4"/>
  <c r="AM354" i="4"/>
  <c r="AM355" i="4"/>
  <c r="AM356" i="4"/>
  <c r="AM357" i="4"/>
  <c r="AM358" i="4"/>
  <c r="AM359" i="4"/>
  <c r="AM360" i="4"/>
  <c r="AM361" i="4"/>
  <c r="AM362" i="4"/>
  <c r="AM363" i="4"/>
  <c r="AM364" i="4"/>
  <c r="AM365" i="4"/>
  <c r="AM366" i="4"/>
  <c r="AM367" i="4"/>
  <c r="AM368" i="4"/>
  <c r="AM369" i="4"/>
  <c r="AM370" i="4"/>
  <c r="AM371" i="4"/>
  <c r="AM372" i="4"/>
  <c r="AM373" i="4"/>
  <c r="AM374" i="4"/>
  <c r="AM375" i="4"/>
  <c r="AM376" i="4"/>
  <c r="AM377" i="4"/>
  <c r="AM378" i="4"/>
  <c r="AM379" i="4"/>
  <c r="AM380" i="4"/>
  <c r="AM381" i="4"/>
  <c r="AM382" i="4"/>
  <c r="AM383" i="4"/>
  <c r="AM384" i="4"/>
  <c r="AM385" i="4"/>
  <c r="AM386" i="4"/>
  <c r="AM387" i="4"/>
  <c r="AM388" i="4"/>
  <c r="AM389" i="4"/>
  <c r="AM390" i="4"/>
  <c r="AM391" i="4"/>
  <c r="AM392" i="4"/>
  <c r="AM393" i="4"/>
  <c r="AM394" i="4"/>
  <c r="AM395" i="4"/>
  <c r="AM396" i="4"/>
  <c r="AM397" i="4"/>
  <c r="AM398" i="4"/>
  <c r="AM399" i="4"/>
  <c r="AM400" i="4"/>
  <c r="AM401" i="4"/>
  <c r="AM402" i="4"/>
  <c r="AM403" i="4"/>
  <c r="AM404" i="4"/>
  <c r="AM405" i="4"/>
  <c r="AM406" i="4"/>
  <c r="AM407" i="4"/>
  <c r="AM408" i="4"/>
  <c r="AM409" i="4"/>
  <c r="AM410" i="4"/>
  <c r="AM411" i="4"/>
  <c r="AM412" i="4"/>
  <c r="AM413" i="4"/>
  <c r="AM414" i="4"/>
  <c r="AM415" i="4"/>
  <c r="AM416" i="4"/>
  <c r="AM417" i="4"/>
  <c r="AM418" i="4"/>
  <c r="AM419" i="4"/>
  <c r="AM420" i="4"/>
  <c r="AM421" i="4"/>
  <c r="AM422" i="4"/>
  <c r="AM423" i="4"/>
  <c r="AM424" i="4"/>
  <c r="AM425" i="4"/>
  <c r="AM426" i="4"/>
  <c r="AM427" i="4"/>
  <c r="AM428" i="4"/>
  <c r="AM429" i="4"/>
  <c r="AM430" i="4"/>
  <c r="AM431" i="4"/>
  <c r="AM432" i="4"/>
  <c r="AM433" i="4"/>
  <c r="AM434" i="4"/>
  <c r="AM435" i="4"/>
  <c r="AM436" i="4"/>
  <c r="AM437" i="4"/>
  <c r="AM438" i="4"/>
  <c r="AM439" i="4"/>
  <c r="AM440" i="4"/>
  <c r="AM441" i="4"/>
  <c r="AM442" i="4"/>
  <c r="AM443" i="4"/>
  <c r="AM444" i="4"/>
  <c r="AM445" i="4"/>
  <c r="AM446" i="4"/>
  <c r="AM447" i="4"/>
  <c r="AM448" i="4"/>
  <c r="AM449" i="4"/>
  <c r="AM450" i="4"/>
  <c r="AM451" i="4"/>
  <c r="AM452" i="4"/>
  <c r="AM453" i="4"/>
  <c r="AM454" i="4"/>
  <c r="AM455" i="4"/>
  <c r="AM456" i="4"/>
  <c r="AM457" i="4"/>
  <c r="AM458" i="4"/>
  <c r="AM459" i="4"/>
  <c r="AM460" i="4"/>
  <c r="AM461" i="4"/>
  <c r="AM462" i="4"/>
  <c r="AM463" i="4"/>
  <c r="AM464" i="4"/>
  <c r="AM465" i="4"/>
  <c r="AM466" i="4"/>
  <c r="AM467" i="4"/>
  <c r="AM468" i="4"/>
  <c r="AM469" i="4"/>
  <c r="AM470" i="4"/>
  <c r="AM471" i="4"/>
  <c r="AM472" i="4"/>
  <c r="AM473" i="4"/>
  <c r="AM474" i="4"/>
  <c r="AM475" i="4"/>
  <c r="AM476" i="4"/>
  <c r="AM477" i="4"/>
  <c r="AM478" i="4"/>
  <c r="AM479" i="4"/>
  <c r="AM480" i="4"/>
  <c r="AM481" i="4"/>
  <c r="AM482" i="4"/>
  <c r="AM483" i="4"/>
  <c r="AM484" i="4"/>
  <c r="AM485" i="4"/>
  <c r="AM486" i="4"/>
  <c r="AM487" i="4"/>
  <c r="AM488" i="4"/>
  <c r="AM489" i="4"/>
  <c r="AM490" i="4"/>
  <c r="AM491" i="4"/>
  <c r="AM492" i="4"/>
  <c r="AM493" i="4"/>
  <c r="AM494" i="4"/>
  <c r="AM495" i="4"/>
  <c r="AM496" i="4"/>
  <c r="AM497" i="4"/>
  <c r="AM498" i="4"/>
  <c r="AM499" i="4"/>
  <c r="AM500" i="4"/>
  <c r="AM501" i="4"/>
  <c r="AM502" i="4"/>
  <c r="AM503" i="4"/>
  <c r="AM504" i="4"/>
  <c r="AM505" i="4"/>
  <c r="AM506" i="4"/>
  <c r="AM507" i="4"/>
  <c r="AM508" i="4"/>
  <c r="AM509" i="4"/>
  <c r="AM510" i="4"/>
  <c r="AM511" i="4"/>
  <c r="AM512" i="4"/>
  <c r="AM513" i="4"/>
  <c r="AM514" i="4"/>
  <c r="AM515" i="4"/>
  <c r="AM516" i="4"/>
  <c r="AM517" i="4"/>
  <c r="AM518" i="4"/>
  <c r="AM519" i="4"/>
  <c r="AM520" i="4"/>
  <c r="AM521" i="4"/>
  <c r="AM522" i="4"/>
  <c r="AM523" i="4"/>
  <c r="AM524" i="4"/>
  <c r="AM525" i="4"/>
  <c r="AM526" i="4"/>
  <c r="AM527" i="4"/>
  <c r="AM528" i="4"/>
  <c r="AM529" i="4"/>
  <c r="AM530" i="4"/>
  <c r="AM531" i="4"/>
  <c r="AM532" i="4"/>
  <c r="AM533" i="4"/>
  <c r="AM534" i="4"/>
  <c r="AM535" i="4"/>
  <c r="AM536" i="4"/>
  <c r="AM537" i="4"/>
  <c r="AM538" i="4"/>
  <c r="AM539" i="4"/>
  <c r="AM540" i="4"/>
  <c r="AM541" i="4"/>
  <c r="AM542" i="4"/>
  <c r="AM543" i="4"/>
  <c r="AM544" i="4"/>
  <c r="AM545" i="4"/>
  <c r="AM546" i="4"/>
  <c r="AM547" i="4"/>
  <c r="AM548" i="4"/>
  <c r="AM549" i="4"/>
  <c r="AM550" i="4"/>
  <c r="AM551" i="4"/>
  <c r="AM552" i="4"/>
  <c r="AM553" i="4"/>
  <c r="AM554" i="4"/>
  <c r="AM555" i="4"/>
  <c r="AM556" i="4"/>
  <c r="AM557" i="4"/>
  <c r="AM558" i="4"/>
  <c r="AM559" i="4"/>
  <c r="AM560" i="4"/>
  <c r="AM561" i="4"/>
  <c r="AM562" i="4"/>
  <c r="AM563" i="4"/>
  <c r="AM564" i="4"/>
  <c r="AM565" i="4"/>
  <c r="AM566" i="4"/>
  <c r="AM567" i="4"/>
  <c r="AM568" i="4"/>
  <c r="AM569" i="4"/>
  <c r="AM570" i="4"/>
  <c r="AM571" i="4"/>
  <c r="AM572" i="4"/>
  <c r="AM573" i="4"/>
  <c r="AM574" i="4"/>
  <c r="AM575" i="4"/>
  <c r="AM576" i="4"/>
  <c r="AM577" i="4"/>
  <c r="AM578" i="4"/>
  <c r="AM579" i="4"/>
  <c r="AM580" i="4"/>
  <c r="AM581" i="4"/>
  <c r="AM582" i="4"/>
  <c r="AM583" i="4"/>
  <c r="AM584" i="4"/>
  <c r="AM585" i="4"/>
  <c r="AM586" i="4"/>
  <c r="AM587" i="4"/>
  <c r="AM588" i="4"/>
  <c r="AM589" i="4"/>
  <c r="AM590" i="4"/>
  <c r="AM591" i="4"/>
  <c r="AM592" i="4"/>
  <c r="AM593" i="4"/>
  <c r="AM594" i="4"/>
  <c r="AM595" i="4"/>
  <c r="AM596" i="4"/>
  <c r="AM597" i="4"/>
  <c r="AM598" i="4"/>
  <c r="AM599" i="4"/>
  <c r="AM600" i="4"/>
  <c r="AM601" i="4"/>
  <c r="AM602" i="4"/>
  <c r="AM603" i="4"/>
  <c r="AM604" i="4"/>
  <c r="AM605" i="4"/>
  <c r="AM606" i="4"/>
  <c r="AM607" i="4"/>
  <c r="AM608" i="4"/>
  <c r="AM609" i="4"/>
  <c r="AM610" i="4"/>
  <c r="AM611" i="4"/>
  <c r="AM612" i="4"/>
  <c r="AM613" i="4"/>
  <c r="AM614" i="4"/>
  <c r="AM615" i="4"/>
  <c r="AM616" i="4"/>
  <c r="AM617" i="4"/>
  <c r="AM618" i="4"/>
  <c r="AM619" i="4"/>
  <c r="AM620" i="4"/>
  <c r="AM621" i="4"/>
  <c r="AM622" i="4"/>
  <c r="AM623" i="4"/>
  <c r="AM624" i="4"/>
  <c r="AM625" i="4"/>
  <c r="AM626" i="4"/>
  <c r="AM627" i="4"/>
  <c r="AM628" i="4"/>
  <c r="AM629" i="4"/>
  <c r="AM630" i="4"/>
  <c r="AM631" i="4"/>
  <c r="AM632" i="4"/>
  <c r="AM633" i="4"/>
  <c r="AM634" i="4"/>
  <c r="AM635" i="4"/>
  <c r="AM636" i="4"/>
  <c r="AM637" i="4"/>
  <c r="AM638" i="4"/>
  <c r="AM639" i="4"/>
  <c r="AM640" i="4"/>
  <c r="AM641" i="4"/>
  <c r="AM642" i="4"/>
  <c r="AM643" i="4"/>
  <c r="AM644" i="4"/>
  <c r="AM645" i="4"/>
  <c r="AM646" i="4"/>
  <c r="AM647" i="4"/>
  <c r="AM648" i="4"/>
  <c r="AM649" i="4"/>
  <c r="AM650" i="4"/>
  <c r="AM651" i="4"/>
  <c r="AM652" i="4"/>
  <c r="AM653" i="4"/>
  <c r="AM654" i="4"/>
  <c r="AM655" i="4"/>
  <c r="AM656" i="4"/>
  <c r="AM657" i="4"/>
  <c r="AM658" i="4"/>
  <c r="AM659" i="4"/>
  <c r="AM660" i="4"/>
  <c r="AM661" i="4"/>
  <c r="AM662" i="4"/>
  <c r="AM663" i="4"/>
  <c r="AM664" i="4"/>
  <c r="AM665" i="4"/>
  <c r="AM666" i="4"/>
  <c r="AM667" i="4"/>
  <c r="AM668" i="4"/>
  <c r="AM669" i="4"/>
  <c r="AM670" i="4"/>
  <c r="AM671" i="4"/>
  <c r="AM672" i="4"/>
  <c r="AM673" i="4"/>
  <c r="AM674" i="4"/>
  <c r="AM675" i="4"/>
  <c r="AM676" i="4"/>
  <c r="AM677" i="4"/>
  <c r="AM678" i="4"/>
  <c r="AM679" i="4"/>
  <c r="AM680" i="4"/>
  <c r="AM681" i="4"/>
  <c r="AM682" i="4"/>
  <c r="AM683" i="4"/>
  <c r="AM684" i="4"/>
  <c r="AM685" i="4"/>
  <c r="AM686" i="4"/>
  <c r="AM687" i="4"/>
  <c r="AM688" i="4"/>
  <c r="AM689" i="4"/>
  <c r="AM690" i="4"/>
  <c r="AM691" i="4"/>
  <c r="AM692" i="4"/>
  <c r="AM693" i="4"/>
  <c r="AM694" i="4"/>
  <c r="AM695" i="4"/>
  <c r="AM696" i="4"/>
  <c r="AM697" i="4"/>
  <c r="AM698" i="4"/>
  <c r="AM699" i="4"/>
  <c r="AM700" i="4"/>
  <c r="AM701" i="4"/>
  <c r="AM702" i="4"/>
  <c r="AM703" i="4"/>
  <c r="AM704" i="4"/>
  <c r="AM705" i="4"/>
  <c r="AM706" i="4"/>
  <c r="AM707" i="4"/>
  <c r="AM708" i="4"/>
  <c r="AM709" i="4"/>
  <c r="AM710" i="4"/>
  <c r="AM711" i="4"/>
  <c r="AM712" i="4"/>
  <c r="AM713" i="4"/>
  <c r="AM714" i="4"/>
  <c r="AM715" i="4"/>
  <c r="AM716" i="4"/>
  <c r="AM717" i="4"/>
  <c r="AM718" i="4"/>
  <c r="AM719" i="4"/>
  <c r="AM720" i="4"/>
  <c r="AM721" i="4"/>
  <c r="AM722" i="4"/>
  <c r="AM723" i="4"/>
  <c r="AM724" i="4"/>
  <c r="AM725" i="4"/>
  <c r="AM726" i="4"/>
  <c r="AM727" i="4"/>
  <c r="AM728" i="4"/>
  <c r="AM729" i="4"/>
  <c r="AM730" i="4"/>
  <c r="AM731" i="4"/>
  <c r="AM732" i="4"/>
  <c r="AM733" i="4"/>
  <c r="AM734" i="4"/>
  <c r="AM735" i="4"/>
  <c r="AM736" i="4"/>
  <c r="AM737" i="4"/>
  <c r="AM738" i="4"/>
  <c r="AM739" i="4"/>
  <c r="AM740" i="4"/>
  <c r="AM741" i="4"/>
  <c r="AM742" i="4"/>
  <c r="AM743" i="4"/>
  <c r="AM744" i="4"/>
  <c r="AM745" i="4"/>
  <c r="AM746" i="4"/>
  <c r="AM747" i="4"/>
  <c r="AM748" i="4"/>
  <c r="AM749" i="4"/>
  <c r="AM750" i="4"/>
  <c r="AM751" i="4"/>
  <c r="AM752" i="4"/>
  <c r="AM753" i="4"/>
  <c r="AM754" i="4"/>
  <c r="AM755" i="4"/>
  <c r="AM756" i="4"/>
  <c r="AM757" i="4"/>
  <c r="AM758" i="4"/>
  <c r="AM759" i="4"/>
  <c r="AM760" i="4"/>
  <c r="AM761" i="4"/>
  <c r="AM762" i="4"/>
  <c r="AM763" i="4"/>
  <c r="AM764" i="4"/>
  <c r="AM765" i="4"/>
  <c r="AM766" i="4"/>
  <c r="AM767" i="4"/>
  <c r="AM768" i="4"/>
  <c r="AM769" i="4"/>
  <c r="AM770" i="4"/>
  <c r="AM771" i="4"/>
  <c r="AM772" i="4"/>
  <c r="AM773" i="4"/>
  <c r="AM774" i="4"/>
  <c r="AM775" i="4"/>
  <c r="AM776" i="4"/>
  <c r="AM777" i="4"/>
  <c r="AM778" i="4"/>
  <c r="AM779" i="4"/>
  <c r="AM780" i="4"/>
  <c r="AM781" i="4"/>
  <c r="AM782" i="4"/>
  <c r="AM783" i="4"/>
  <c r="AM784" i="4"/>
  <c r="AM785" i="4"/>
  <c r="AM786" i="4"/>
  <c r="AM787" i="4"/>
  <c r="AM788" i="4"/>
  <c r="AM789" i="4"/>
  <c r="AM790" i="4"/>
  <c r="AM791" i="4"/>
  <c r="AM792" i="4"/>
  <c r="AM793" i="4"/>
  <c r="AM794" i="4"/>
  <c r="AM795" i="4"/>
  <c r="AM796" i="4"/>
  <c r="AM797" i="4"/>
  <c r="AM798" i="4"/>
  <c r="AM799" i="4"/>
  <c r="AM800" i="4"/>
  <c r="AM801" i="4"/>
  <c r="AM802" i="4"/>
  <c r="AM803" i="4"/>
  <c r="AM804" i="4"/>
  <c r="AM805" i="4"/>
  <c r="AM806" i="4"/>
  <c r="AM807" i="4"/>
  <c r="AM808" i="4"/>
  <c r="AM809" i="4"/>
  <c r="AM810" i="4"/>
  <c r="AM811" i="4"/>
  <c r="AM812" i="4"/>
  <c r="AM813" i="4"/>
  <c r="AM814" i="4"/>
  <c r="AM815" i="4"/>
  <c r="AM816" i="4"/>
  <c r="AM817" i="4"/>
  <c r="AM818" i="4"/>
  <c r="AM819" i="4"/>
  <c r="AM820" i="4"/>
  <c r="AM821" i="4"/>
  <c r="AM822" i="4"/>
  <c r="AM823" i="4"/>
  <c r="AM824" i="4"/>
  <c r="AM825" i="4"/>
  <c r="AM826" i="4"/>
  <c r="AM827" i="4"/>
  <c r="AM828" i="4"/>
  <c r="AM829" i="4"/>
  <c r="AM830" i="4"/>
  <c r="AM831" i="4"/>
  <c r="AM832" i="4"/>
  <c r="AM833" i="4"/>
  <c r="AM834" i="4"/>
  <c r="AM835" i="4"/>
  <c r="AM836" i="4"/>
  <c r="AM837" i="4"/>
  <c r="AM838" i="4"/>
  <c r="AM839" i="4"/>
  <c r="AM840" i="4"/>
  <c r="AM841" i="4"/>
  <c r="AM842" i="4"/>
  <c r="AM843" i="4"/>
  <c r="AM844" i="4"/>
  <c r="AM845" i="4"/>
  <c r="AM846" i="4"/>
  <c r="AM847" i="4"/>
  <c r="AM848" i="4"/>
  <c r="AM849" i="4"/>
  <c r="AM850" i="4"/>
  <c r="AM851" i="4"/>
  <c r="AM852" i="4"/>
  <c r="AM853" i="4"/>
  <c r="AM854" i="4"/>
  <c r="AM855" i="4"/>
  <c r="AM856" i="4"/>
  <c r="AM857" i="4"/>
  <c r="AM858" i="4"/>
  <c r="AM859" i="4"/>
  <c r="AM860" i="4"/>
  <c r="AM861" i="4"/>
  <c r="AM862" i="4"/>
  <c r="AM863" i="4"/>
  <c r="AM864" i="4"/>
  <c r="AM865" i="4"/>
  <c r="AM866" i="4"/>
  <c r="AM867" i="4"/>
  <c r="AM868" i="4"/>
  <c r="AM869" i="4"/>
  <c r="AM870" i="4"/>
  <c r="AM871" i="4"/>
  <c r="AM872" i="4"/>
  <c r="AM873" i="4"/>
  <c r="AM874" i="4"/>
  <c r="AM875" i="4"/>
  <c r="AM876" i="4"/>
  <c r="AM877" i="4"/>
  <c r="AM878" i="4"/>
  <c r="AM879" i="4"/>
  <c r="AM880" i="4"/>
  <c r="AM881" i="4"/>
  <c r="AM882" i="4"/>
  <c r="AM883" i="4"/>
  <c r="AM884" i="4"/>
  <c r="AM885" i="4"/>
  <c r="AM886" i="4"/>
  <c r="AM887" i="4"/>
  <c r="AM888" i="4"/>
  <c r="AM889" i="4"/>
  <c r="AM890" i="4"/>
  <c r="AM891" i="4"/>
  <c r="AM892" i="4"/>
  <c r="AM893" i="4"/>
  <c r="AM894" i="4"/>
  <c r="AM895" i="4"/>
  <c r="AM896" i="4"/>
  <c r="AM897" i="4"/>
  <c r="AM898" i="4"/>
  <c r="AM899" i="4"/>
  <c r="AM900" i="4"/>
  <c r="AM901" i="4"/>
  <c r="AM902" i="4"/>
  <c r="AM903" i="4"/>
  <c r="AM904" i="4"/>
  <c r="AM905" i="4"/>
  <c r="AM906" i="4"/>
  <c r="AM907" i="4"/>
  <c r="AM908" i="4"/>
  <c r="AM909" i="4"/>
  <c r="AM910" i="4"/>
  <c r="AM911" i="4"/>
  <c r="AM912" i="4"/>
  <c r="AM913" i="4"/>
  <c r="AM914" i="4"/>
  <c r="AM915" i="4"/>
  <c r="AM916" i="4"/>
  <c r="AM917" i="4"/>
  <c r="AM918" i="4"/>
  <c r="AM919" i="4"/>
  <c r="AM920" i="4"/>
  <c r="AM921" i="4"/>
  <c r="AM922" i="4"/>
  <c r="AM923" i="4"/>
  <c r="AM924" i="4"/>
  <c r="AM925" i="4"/>
  <c r="AM926" i="4"/>
  <c r="AM927" i="4"/>
  <c r="AM928" i="4"/>
  <c r="AM929" i="4"/>
  <c r="AM930" i="4"/>
  <c r="AM931" i="4"/>
  <c r="AM932" i="4"/>
  <c r="AM933" i="4"/>
  <c r="AM934" i="4"/>
  <c r="AM935" i="4"/>
  <c r="AM936" i="4"/>
  <c r="AM937" i="4"/>
  <c r="AM938" i="4"/>
  <c r="AM939" i="4"/>
  <c r="AM940" i="4"/>
  <c r="AM941" i="4"/>
  <c r="AM942" i="4"/>
  <c r="AM943" i="4"/>
  <c r="AM944" i="4"/>
  <c r="AM945" i="4"/>
  <c r="AM946" i="4"/>
  <c r="AM947" i="4"/>
  <c r="AM948" i="4"/>
  <c r="AM949" i="4"/>
  <c r="AM950" i="4"/>
  <c r="AM951" i="4"/>
  <c r="AM952" i="4"/>
  <c r="AM953" i="4"/>
  <c r="AM954" i="4"/>
  <c r="AM955" i="4"/>
  <c r="AM956" i="4"/>
  <c r="AM957" i="4"/>
  <c r="AM958" i="4"/>
  <c r="AM959" i="4"/>
  <c r="AM960" i="4"/>
  <c r="AM961" i="4"/>
  <c r="AM962" i="4"/>
  <c r="AM963" i="4"/>
  <c r="AM964" i="4"/>
  <c r="AM965" i="4"/>
  <c r="AM966" i="4"/>
  <c r="AM967" i="4"/>
  <c r="AM968" i="4"/>
  <c r="AM969" i="4"/>
  <c r="AM970" i="4"/>
  <c r="AM971" i="4"/>
  <c r="AM972" i="4"/>
  <c r="AM973" i="4"/>
  <c r="AM974" i="4"/>
  <c r="AM975" i="4"/>
  <c r="AM976" i="4"/>
  <c r="AM977" i="4"/>
  <c r="AM978" i="4"/>
  <c r="AM979" i="4"/>
  <c r="AM980" i="4"/>
  <c r="AM981" i="4"/>
  <c r="AM982" i="4"/>
  <c r="AM983" i="4"/>
  <c r="AM984" i="4"/>
  <c r="AM985" i="4"/>
  <c r="AM986" i="4"/>
  <c r="AM987" i="4"/>
  <c r="AM988" i="4"/>
  <c r="AM989" i="4"/>
  <c r="AM990" i="4"/>
  <c r="AM991" i="4"/>
  <c r="AM992" i="4"/>
  <c r="AM993" i="4"/>
  <c r="AM994" i="4"/>
  <c r="AM995" i="4"/>
  <c r="AM996" i="4"/>
  <c r="AM997" i="4"/>
  <c r="AM998" i="4"/>
  <c r="AM999" i="4"/>
  <c r="AM1000" i="4"/>
  <c r="AM1001" i="4"/>
  <c r="AM1002" i="4"/>
  <c r="AM1003" i="4"/>
  <c r="AM1004" i="4"/>
  <c r="AM1005" i="4"/>
  <c r="AM1006" i="4"/>
  <c r="AM1007" i="4"/>
  <c r="AM1008" i="4"/>
  <c r="AM1009" i="4"/>
  <c r="AM1010" i="4"/>
  <c r="AM1011" i="4"/>
  <c r="AM1012" i="4"/>
  <c r="AM1013" i="4"/>
  <c r="AM1014" i="4"/>
  <c r="AM1015" i="4"/>
  <c r="AM1016" i="4"/>
  <c r="AM1017" i="4"/>
  <c r="AM1018" i="4"/>
  <c r="AM1019" i="4"/>
  <c r="AM1020" i="4"/>
  <c r="AM1021" i="4"/>
  <c r="AM1022" i="4"/>
  <c r="AM1023" i="4"/>
  <c r="AM1024" i="4"/>
  <c r="AM1025" i="4"/>
  <c r="AM1026" i="4"/>
  <c r="AM1027" i="4"/>
  <c r="AM1028" i="4"/>
  <c r="AM1029" i="4"/>
  <c r="AM1030" i="4"/>
  <c r="AM1031" i="4"/>
  <c r="AM1032" i="4"/>
  <c r="AM1033" i="4"/>
  <c r="AM1034" i="4"/>
  <c r="AM1035" i="4"/>
  <c r="AM1036" i="4"/>
  <c r="AM1037" i="4"/>
  <c r="AM1038" i="4"/>
  <c r="AM1039" i="4"/>
  <c r="AM1040" i="4"/>
  <c r="AM1041" i="4"/>
  <c r="AM1042" i="4"/>
  <c r="AM1043" i="4"/>
  <c r="AM1044" i="4"/>
  <c r="AM1045" i="4"/>
  <c r="AM1046" i="4"/>
  <c r="AM1047" i="4"/>
  <c r="AM1048" i="4"/>
  <c r="AM1049" i="4"/>
  <c r="AM1050" i="4"/>
  <c r="AM1051" i="4"/>
  <c r="AM1052" i="4"/>
  <c r="AM1053" i="4"/>
  <c r="AM1054" i="4"/>
  <c r="AM1055" i="4"/>
  <c r="AM1056" i="4"/>
  <c r="AM1057" i="4"/>
  <c r="AM1058" i="4"/>
  <c r="AM1059" i="4"/>
  <c r="AM1060" i="4"/>
  <c r="AM1061" i="4"/>
  <c r="AM1062" i="4"/>
  <c r="AM1063" i="4"/>
  <c r="AM1064" i="4"/>
  <c r="AM1065" i="4"/>
  <c r="AM1066" i="4"/>
  <c r="AM1067" i="4"/>
  <c r="AM1068" i="4"/>
  <c r="AM1069" i="4"/>
  <c r="AM1070" i="4"/>
  <c r="AM1071" i="4"/>
  <c r="AM1072" i="4"/>
  <c r="AM1073" i="4"/>
  <c r="AM1074" i="4"/>
  <c r="AM1075" i="4"/>
  <c r="AM1076" i="4"/>
  <c r="AM1077" i="4"/>
  <c r="AM1078" i="4"/>
  <c r="AM1079" i="4"/>
  <c r="AM1080" i="4"/>
  <c r="AM1081" i="4"/>
  <c r="AM1082" i="4"/>
  <c r="AM1083" i="4"/>
  <c r="AM1084" i="4"/>
  <c r="AM1085" i="4"/>
  <c r="AM1086" i="4"/>
  <c r="AM1087" i="4"/>
  <c r="AM1088" i="4"/>
  <c r="AM1089" i="4"/>
  <c r="AM1090" i="4"/>
  <c r="AM1091" i="4"/>
  <c r="AM1092" i="4"/>
  <c r="AM1093" i="4"/>
  <c r="AM1094" i="4"/>
  <c r="AM1095" i="4"/>
  <c r="AM1096" i="4"/>
  <c r="AM1097" i="4"/>
  <c r="AM1098" i="4"/>
  <c r="AM1099" i="4"/>
  <c r="AM1100" i="4"/>
  <c r="AM1101" i="4"/>
  <c r="AM1102" i="4"/>
  <c r="AM1103" i="4"/>
  <c r="AM1104" i="4"/>
  <c r="AM1105" i="4"/>
  <c r="AM1106" i="4"/>
  <c r="AM1107" i="4"/>
  <c r="AM1108" i="4"/>
  <c r="AM1109" i="4"/>
  <c r="AM1110" i="4"/>
  <c r="AM1111" i="4"/>
  <c r="AM1112" i="4"/>
  <c r="AM1113" i="4"/>
  <c r="AM1114" i="4"/>
  <c r="AM1115" i="4"/>
  <c r="AM1116" i="4"/>
  <c r="AM1117" i="4"/>
  <c r="AM1118" i="4"/>
  <c r="AM1119" i="4"/>
  <c r="AM1120" i="4"/>
  <c r="AM1121" i="4"/>
  <c r="AM1122" i="4"/>
  <c r="AM1123" i="4"/>
  <c r="AM1124" i="4"/>
  <c r="AM1125" i="4"/>
  <c r="AM1126" i="4"/>
  <c r="AM1127" i="4"/>
  <c r="AM1128" i="4"/>
  <c r="AM1129" i="4"/>
  <c r="AM1130" i="4"/>
  <c r="AM1131" i="4"/>
  <c r="AM1132" i="4"/>
  <c r="AM1133" i="4"/>
  <c r="AM1134" i="4"/>
  <c r="AM1135" i="4"/>
  <c r="AM1136" i="4"/>
  <c r="AM1137" i="4"/>
  <c r="AM1138" i="4"/>
  <c r="AM1139" i="4"/>
  <c r="AM1140" i="4"/>
  <c r="AM1141" i="4"/>
  <c r="AM1142" i="4"/>
  <c r="AM1143" i="4"/>
  <c r="AM1144" i="4"/>
  <c r="AM1145" i="4"/>
  <c r="AM1146" i="4"/>
  <c r="AM1147" i="4"/>
  <c r="AM1148" i="4"/>
  <c r="AM1149" i="4"/>
  <c r="AM1150" i="4"/>
  <c r="AM1151" i="4"/>
  <c r="AM1152" i="4"/>
  <c r="AM1153" i="4"/>
  <c r="AM1154" i="4"/>
  <c r="AM1155" i="4"/>
  <c r="AM1156" i="4"/>
  <c r="AM1157" i="4"/>
  <c r="AM1158" i="4"/>
  <c r="AM1159" i="4"/>
  <c r="AM1160" i="4"/>
  <c r="AM1161" i="4"/>
  <c r="AM1162" i="4"/>
  <c r="AM1163" i="4"/>
  <c r="AM1164" i="4"/>
  <c r="AM1165" i="4"/>
  <c r="AM1166" i="4"/>
  <c r="AM1167" i="4"/>
  <c r="AM1168" i="4"/>
  <c r="AM1169" i="4"/>
  <c r="AM1170" i="4"/>
  <c r="AM1171" i="4"/>
  <c r="AM1172" i="4"/>
  <c r="AM1173" i="4"/>
  <c r="AM1174" i="4"/>
  <c r="AM1175" i="4"/>
  <c r="AM1176" i="4"/>
  <c r="AM1177" i="4"/>
  <c r="AM1178" i="4"/>
  <c r="AM1179" i="4"/>
  <c r="AM1180" i="4"/>
  <c r="AM1181" i="4"/>
  <c r="AM1182" i="4"/>
  <c r="AM1183" i="4"/>
  <c r="AM1184" i="4"/>
  <c r="AM1185" i="4"/>
  <c r="AM1186" i="4"/>
  <c r="AM1187" i="4"/>
  <c r="AM1188" i="4"/>
  <c r="AM1189" i="4"/>
  <c r="AM1190" i="4"/>
  <c r="AM1191" i="4"/>
  <c r="AM1192" i="4"/>
  <c r="AM1193" i="4"/>
  <c r="AM1194" i="4"/>
  <c r="AM1195" i="4"/>
  <c r="AM1196" i="4"/>
  <c r="AM1197" i="4"/>
  <c r="AM1198" i="4"/>
  <c r="AM1199" i="4"/>
  <c r="AM1200" i="4"/>
  <c r="AM1201" i="4"/>
  <c r="AM1202" i="4"/>
  <c r="AM1203" i="4"/>
  <c r="AM1204" i="4"/>
  <c r="AM1205" i="4"/>
  <c r="AM1206" i="4"/>
  <c r="AM1207" i="4"/>
  <c r="AM1208" i="4"/>
  <c r="AM1209" i="4"/>
  <c r="AM1210" i="4"/>
  <c r="AM1211" i="4"/>
  <c r="AM1212" i="4"/>
  <c r="AM1213" i="4"/>
  <c r="AM1214" i="4"/>
  <c r="AM1215" i="4"/>
  <c r="AM1216" i="4"/>
  <c r="AM1217" i="4"/>
  <c r="AM1218" i="4"/>
  <c r="AM1219" i="4"/>
  <c r="AM1220" i="4"/>
  <c r="AM1221" i="4"/>
  <c r="AM1222" i="4"/>
  <c r="AM1223" i="4"/>
  <c r="AM1224" i="4"/>
  <c r="AM1225" i="4"/>
  <c r="AM1226" i="4"/>
  <c r="AM1227" i="4"/>
  <c r="AM1228" i="4"/>
  <c r="AM1229" i="4"/>
  <c r="AM1230" i="4"/>
  <c r="AM1231" i="4"/>
  <c r="AM1232" i="4"/>
  <c r="AM1233" i="4"/>
  <c r="AM1234" i="4"/>
  <c r="AM1235" i="4"/>
  <c r="AM1236" i="4"/>
  <c r="AM1237" i="4"/>
  <c r="AM1238" i="4"/>
  <c r="AM1239" i="4"/>
  <c r="AM1240" i="4"/>
  <c r="AM1241" i="4"/>
  <c r="AM1242" i="4"/>
  <c r="AM1243" i="4"/>
  <c r="AM1244" i="4"/>
  <c r="AM1245" i="4"/>
  <c r="AM1246" i="4"/>
  <c r="AM1247" i="4"/>
  <c r="AM1248" i="4"/>
  <c r="AM1249" i="4"/>
  <c r="AM1250" i="4"/>
  <c r="AM1251" i="4"/>
  <c r="AM1252" i="4"/>
  <c r="AM1253" i="4"/>
  <c r="AM1254" i="4"/>
  <c r="AM1255" i="4"/>
  <c r="AM1256" i="4"/>
  <c r="AM1257" i="4"/>
  <c r="AM1258" i="4"/>
  <c r="AM1259" i="4"/>
  <c r="AM1260" i="4"/>
  <c r="AM1261" i="4"/>
  <c r="AM1262" i="4"/>
  <c r="AM1263" i="4"/>
  <c r="AM1264" i="4"/>
  <c r="AM1265" i="4"/>
  <c r="AM1266" i="4"/>
  <c r="AM1267" i="4"/>
  <c r="AM1268" i="4"/>
  <c r="AM1269" i="4"/>
  <c r="AM1270" i="4"/>
  <c r="AM1271" i="4"/>
  <c r="AM1272" i="4"/>
  <c r="AM1273" i="4"/>
  <c r="AM1274" i="4"/>
  <c r="AM1275" i="4"/>
  <c r="AM1276" i="4"/>
  <c r="AM1277" i="4"/>
  <c r="AM1278" i="4"/>
  <c r="AM1279" i="4"/>
  <c r="AM1280" i="4"/>
  <c r="AM1281" i="4"/>
  <c r="AM1282" i="4"/>
  <c r="AM1283" i="4"/>
  <c r="AM1284" i="4"/>
  <c r="AM1285" i="4"/>
  <c r="AM1286" i="4"/>
  <c r="AM1287" i="4"/>
  <c r="AM1288" i="4"/>
  <c r="AM1289" i="4"/>
  <c r="AM1290" i="4"/>
  <c r="AM1291" i="4"/>
  <c r="AM1292" i="4"/>
  <c r="AM1293" i="4"/>
  <c r="AM1294" i="4"/>
  <c r="AM1295" i="4"/>
  <c r="AM1296" i="4"/>
  <c r="AM1297" i="4"/>
  <c r="AM1298" i="4"/>
  <c r="AM1299" i="4"/>
  <c r="AM1300" i="4"/>
  <c r="AM1301" i="4"/>
  <c r="AM1302" i="4"/>
  <c r="AM1303" i="4"/>
  <c r="AM1304" i="4"/>
  <c r="AM1305" i="4"/>
  <c r="AM1306" i="4"/>
  <c r="AM1307" i="4"/>
  <c r="AM1308" i="4"/>
  <c r="AM1309" i="4"/>
  <c r="AM1310" i="4"/>
  <c r="AM1311" i="4"/>
  <c r="AM1312" i="4"/>
  <c r="AM1313" i="4"/>
  <c r="AM1314" i="4"/>
  <c r="AM1315" i="4"/>
  <c r="AM1316" i="4"/>
  <c r="AM1317" i="4"/>
  <c r="AM1318" i="4"/>
  <c r="AM1319" i="4"/>
  <c r="AM1320" i="4"/>
  <c r="AM1321" i="4"/>
  <c r="AM1322" i="4"/>
  <c r="AM1323" i="4"/>
  <c r="AM1324" i="4"/>
  <c r="AM1325" i="4"/>
  <c r="AM1326" i="4"/>
  <c r="AM1327" i="4"/>
  <c r="AM1328" i="4"/>
  <c r="AM1329" i="4"/>
  <c r="AM1330" i="4"/>
  <c r="AM1331" i="4"/>
  <c r="AM1332" i="4"/>
  <c r="AM1333" i="4"/>
  <c r="AM1334" i="4"/>
  <c r="AM1335" i="4"/>
  <c r="AM1336" i="4"/>
  <c r="AM1337" i="4"/>
  <c r="AM1338" i="4"/>
  <c r="AM1339" i="4"/>
  <c r="AM1340" i="4"/>
  <c r="AM1341" i="4"/>
  <c r="AM1342" i="4"/>
  <c r="AM1343" i="4"/>
  <c r="AM1344" i="4"/>
  <c r="AM1345" i="4"/>
  <c r="AM1346" i="4"/>
  <c r="AM1347" i="4"/>
  <c r="AM1348" i="4"/>
  <c r="AM1349" i="4"/>
  <c r="AM1350" i="4"/>
  <c r="AM1351" i="4"/>
  <c r="AM1352" i="4"/>
  <c r="AM1353" i="4"/>
  <c r="AM1354" i="4"/>
  <c r="AM1355" i="4"/>
  <c r="AM1356" i="4"/>
  <c r="AM1357" i="4"/>
  <c r="AM1358" i="4"/>
  <c r="AM1359" i="4"/>
  <c r="AM1360" i="4"/>
  <c r="AM1361" i="4"/>
  <c r="AM1362" i="4"/>
  <c r="AM1363" i="4"/>
  <c r="AM1364" i="4"/>
  <c r="AM1365" i="4"/>
  <c r="AM1366" i="4"/>
  <c r="AM1367" i="4"/>
  <c r="AM1368" i="4"/>
  <c r="AM1369" i="4"/>
  <c r="AM1370" i="4"/>
  <c r="AM1371" i="4"/>
  <c r="AM1372" i="4"/>
  <c r="AM1373" i="4"/>
  <c r="AM1374" i="4"/>
  <c r="AM1375" i="4"/>
  <c r="AM1376" i="4"/>
  <c r="AM1377" i="4"/>
  <c r="AM1378" i="4"/>
  <c r="AM1379" i="4"/>
  <c r="AM1380" i="4"/>
  <c r="AM1381" i="4"/>
  <c r="AM1382" i="4"/>
  <c r="AM1383" i="4"/>
  <c r="AM1384" i="4"/>
  <c r="AM1385" i="4"/>
  <c r="AM1386" i="4"/>
  <c r="AM1387" i="4"/>
  <c r="AM1388" i="4"/>
  <c r="AM1389" i="4"/>
  <c r="AM1390" i="4"/>
  <c r="AM1391" i="4"/>
  <c r="AM1392" i="4"/>
  <c r="AM1393" i="4"/>
  <c r="AM1394" i="4"/>
  <c r="AM1395" i="4"/>
  <c r="AM1396" i="4"/>
  <c r="AM1397" i="4"/>
  <c r="AM1398" i="4"/>
  <c r="AM1399" i="4"/>
  <c r="AM1400" i="4"/>
  <c r="AM1401" i="4"/>
  <c r="AM1402" i="4"/>
  <c r="AM1403" i="4"/>
  <c r="AM1404" i="4"/>
  <c r="AM1405" i="4"/>
  <c r="AM1406" i="4"/>
  <c r="AM1407" i="4"/>
  <c r="AM1408" i="4"/>
  <c r="AM1409" i="4"/>
  <c r="AM1410" i="4"/>
  <c r="AM1411" i="4"/>
  <c r="AM1412" i="4"/>
  <c r="AM1413" i="4"/>
  <c r="AM1414" i="4"/>
  <c r="AM1415" i="4"/>
  <c r="AM1416" i="4"/>
  <c r="AM1417" i="4"/>
  <c r="AM1418" i="4"/>
  <c r="AM1419" i="4"/>
  <c r="AM1420" i="4"/>
  <c r="AM1421" i="4"/>
  <c r="AM1422" i="4"/>
  <c r="AM1423" i="4"/>
  <c r="AM1424" i="4"/>
  <c r="AM1425" i="4"/>
  <c r="AM1426" i="4"/>
  <c r="AM1427" i="4"/>
  <c r="AM1428" i="4"/>
  <c r="AM1429" i="4"/>
  <c r="AM1430" i="4"/>
  <c r="AM1431" i="4"/>
  <c r="AM1432" i="4"/>
  <c r="AM1433" i="4"/>
  <c r="AM1434" i="4"/>
  <c r="AM1435" i="4"/>
  <c r="AM1436" i="4"/>
  <c r="AM1437" i="4"/>
  <c r="AM1438" i="4"/>
  <c r="AM1439" i="4"/>
  <c r="AM1440" i="4"/>
  <c r="AM1441" i="4"/>
  <c r="AM1442" i="4"/>
  <c r="AM1443" i="4"/>
  <c r="AM1444" i="4"/>
  <c r="AM1445" i="4"/>
  <c r="AM1446" i="4"/>
  <c r="AM1447" i="4"/>
  <c r="AM1448" i="4"/>
  <c r="AM1449" i="4"/>
  <c r="AM1450" i="4"/>
  <c r="AM1451" i="4"/>
  <c r="AM1452" i="4"/>
  <c r="AM1453" i="4"/>
  <c r="AM1454" i="4"/>
  <c r="AM1455" i="4"/>
  <c r="AM1456" i="4"/>
  <c r="AM1457" i="4"/>
  <c r="AM1458" i="4"/>
  <c r="AM1459" i="4"/>
  <c r="AM1460" i="4"/>
  <c r="AM1461" i="4"/>
  <c r="AM1462" i="4"/>
  <c r="AM1463" i="4"/>
  <c r="AM1464" i="4"/>
  <c r="AM1465" i="4"/>
  <c r="AM1466" i="4"/>
  <c r="AM1467" i="4"/>
  <c r="AM1468" i="4"/>
  <c r="AM1469" i="4"/>
  <c r="AM1470" i="4"/>
  <c r="AM1471" i="4"/>
  <c r="V86" i="10"/>
  <c r="V87" i="10"/>
  <c r="V88" i="10"/>
  <c r="V82" i="10"/>
  <c r="V81" i="10"/>
  <c r="U82" i="10"/>
  <c r="U81" i="10"/>
  <c r="AK2" i="4"/>
  <c r="AK3" i="4"/>
  <c r="AK4" i="4"/>
  <c r="AK5" i="4"/>
  <c r="AK6" i="4"/>
  <c r="AK7" i="4"/>
  <c r="AK8" i="4"/>
  <c r="AK9" i="4"/>
  <c r="AK10" i="4"/>
  <c r="AK11" i="4"/>
  <c r="AK12" i="4"/>
  <c r="AK13" i="4"/>
  <c r="AK14" i="4"/>
  <c r="AK15" i="4"/>
  <c r="AK16" i="4"/>
  <c r="AK17" i="4"/>
  <c r="AK18" i="4"/>
  <c r="AK19" i="4"/>
  <c r="AK20" i="4"/>
  <c r="AK21" i="4"/>
  <c r="AK22" i="4"/>
  <c r="AK23" i="4"/>
  <c r="AK24" i="4"/>
  <c r="AK25" i="4"/>
  <c r="AK26" i="4"/>
  <c r="AK27" i="4"/>
  <c r="AK28" i="4"/>
  <c r="AK29" i="4"/>
  <c r="AK30" i="4"/>
  <c r="AK31" i="4"/>
  <c r="AK32" i="4"/>
  <c r="AK33" i="4"/>
  <c r="AK34" i="4"/>
  <c r="AK35" i="4"/>
  <c r="AK36" i="4"/>
  <c r="AK37" i="4"/>
  <c r="AK38" i="4"/>
  <c r="AK39" i="4"/>
  <c r="AK40" i="4"/>
  <c r="AK41" i="4"/>
  <c r="AK42" i="4"/>
  <c r="AK43" i="4"/>
  <c r="AK44" i="4"/>
  <c r="AK45" i="4"/>
  <c r="AK46" i="4"/>
  <c r="AK47" i="4"/>
  <c r="AK48" i="4"/>
  <c r="AK49" i="4"/>
  <c r="AK50" i="4"/>
  <c r="AK51" i="4"/>
  <c r="AK52" i="4"/>
  <c r="AK53" i="4"/>
  <c r="AK54" i="4"/>
  <c r="AK55" i="4"/>
  <c r="AK56" i="4"/>
  <c r="AK57" i="4"/>
  <c r="AK58" i="4"/>
  <c r="AK59" i="4"/>
  <c r="AK60" i="4"/>
  <c r="AK61" i="4"/>
  <c r="AK62" i="4"/>
  <c r="AK63" i="4"/>
  <c r="AK64" i="4"/>
  <c r="AK65" i="4"/>
  <c r="AK66" i="4"/>
  <c r="AK67" i="4"/>
  <c r="AK68" i="4"/>
  <c r="AK69" i="4"/>
  <c r="AK70" i="4"/>
  <c r="AK71" i="4"/>
  <c r="AK72" i="4"/>
  <c r="AK73" i="4"/>
  <c r="AK74" i="4"/>
  <c r="AK75" i="4"/>
  <c r="AK76" i="4"/>
  <c r="AK77" i="4"/>
  <c r="AK78" i="4"/>
  <c r="AK79" i="4"/>
  <c r="AK80" i="4"/>
  <c r="AK81" i="4"/>
  <c r="AK82" i="4"/>
  <c r="AK83" i="4"/>
  <c r="AK84" i="4"/>
  <c r="AK85" i="4"/>
  <c r="AK86" i="4"/>
  <c r="AK87" i="4"/>
  <c r="AK88" i="4"/>
  <c r="AK89" i="4"/>
  <c r="AK90" i="4"/>
  <c r="AK91" i="4"/>
  <c r="AK92" i="4"/>
  <c r="AK93" i="4"/>
  <c r="AK94" i="4"/>
  <c r="AK95" i="4"/>
  <c r="AK96" i="4"/>
  <c r="AK97" i="4"/>
  <c r="AK98" i="4"/>
  <c r="AK99" i="4"/>
  <c r="AK100" i="4"/>
  <c r="AK101" i="4"/>
  <c r="AK102" i="4"/>
  <c r="AK103" i="4"/>
  <c r="AK104" i="4"/>
  <c r="AK105" i="4"/>
  <c r="AK106" i="4"/>
  <c r="AK107" i="4"/>
  <c r="AK108" i="4"/>
  <c r="AK109" i="4"/>
  <c r="AK110" i="4"/>
  <c r="AK111" i="4"/>
  <c r="AK112" i="4"/>
  <c r="AK113" i="4"/>
  <c r="AK114" i="4"/>
  <c r="AK115" i="4"/>
  <c r="AK116" i="4"/>
  <c r="AK117" i="4"/>
  <c r="AK118" i="4"/>
  <c r="AK119" i="4"/>
  <c r="AK120" i="4"/>
  <c r="AK121" i="4"/>
  <c r="AK122" i="4"/>
  <c r="AK123" i="4"/>
  <c r="AK124" i="4"/>
  <c r="AK125" i="4"/>
  <c r="AK126" i="4"/>
  <c r="AK127" i="4"/>
  <c r="AK128" i="4"/>
  <c r="AK129" i="4"/>
  <c r="AK130" i="4"/>
  <c r="AK131" i="4"/>
  <c r="AK132" i="4"/>
  <c r="AK133" i="4"/>
  <c r="AK134" i="4"/>
  <c r="AK135" i="4"/>
  <c r="AK136" i="4"/>
  <c r="AK137" i="4"/>
  <c r="AK138" i="4"/>
  <c r="AK139" i="4"/>
  <c r="AK140" i="4"/>
  <c r="AK141" i="4"/>
  <c r="AK142" i="4"/>
  <c r="AK143" i="4"/>
  <c r="AK144" i="4"/>
  <c r="AK145" i="4"/>
  <c r="AK146" i="4"/>
  <c r="AK147" i="4"/>
  <c r="AK148" i="4"/>
  <c r="AK149" i="4"/>
  <c r="AK150" i="4"/>
  <c r="AK151" i="4"/>
  <c r="AK152" i="4"/>
  <c r="AK153" i="4"/>
  <c r="AK154" i="4"/>
  <c r="AK155" i="4"/>
  <c r="AK156" i="4"/>
  <c r="AK157" i="4"/>
  <c r="AK158" i="4"/>
  <c r="AK159" i="4"/>
  <c r="AK160" i="4"/>
  <c r="AK161" i="4"/>
  <c r="AK162" i="4"/>
  <c r="AK163" i="4"/>
  <c r="AK164" i="4"/>
  <c r="AK165" i="4"/>
  <c r="AK166" i="4"/>
  <c r="AK167" i="4"/>
  <c r="AK168" i="4"/>
  <c r="AK169" i="4"/>
  <c r="AK170" i="4"/>
  <c r="AK171" i="4"/>
  <c r="AK172" i="4"/>
  <c r="AK173" i="4"/>
  <c r="AK174" i="4"/>
  <c r="AK175" i="4"/>
  <c r="AK176" i="4"/>
  <c r="AK177" i="4"/>
  <c r="AK178" i="4"/>
  <c r="AK179" i="4"/>
  <c r="AK180" i="4"/>
  <c r="AK181" i="4"/>
  <c r="AK182" i="4"/>
  <c r="AK183" i="4"/>
  <c r="AK184" i="4"/>
  <c r="AK185" i="4"/>
  <c r="AK186" i="4"/>
  <c r="AK187" i="4"/>
  <c r="AK188" i="4"/>
  <c r="AK189" i="4"/>
  <c r="AK190" i="4"/>
  <c r="AK191" i="4"/>
  <c r="AK192" i="4"/>
  <c r="AK193" i="4"/>
  <c r="AK194" i="4"/>
  <c r="AK195" i="4"/>
  <c r="AK196" i="4"/>
  <c r="AK197" i="4"/>
  <c r="AK198" i="4"/>
  <c r="AK199" i="4"/>
  <c r="AK200" i="4"/>
  <c r="AK201" i="4"/>
  <c r="AK202" i="4"/>
  <c r="AK203" i="4"/>
  <c r="AK204" i="4"/>
  <c r="AK205" i="4"/>
  <c r="AK206" i="4"/>
  <c r="AK207" i="4"/>
  <c r="AK208" i="4"/>
  <c r="AK209" i="4"/>
  <c r="AK210" i="4"/>
  <c r="AK211" i="4"/>
  <c r="AK212" i="4"/>
  <c r="AK213" i="4"/>
  <c r="AK214" i="4"/>
  <c r="AK215" i="4"/>
  <c r="AK216" i="4"/>
  <c r="AK217" i="4"/>
  <c r="AK218" i="4"/>
  <c r="AK219" i="4"/>
  <c r="AK220" i="4"/>
  <c r="AK221" i="4"/>
  <c r="AK222" i="4"/>
  <c r="AK223" i="4"/>
  <c r="AK224" i="4"/>
  <c r="AK225" i="4"/>
  <c r="AK226" i="4"/>
  <c r="AK227" i="4"/>
  <c r="AK228" i="4"/>
  <c r="AK229" i="4"/>
  <c r="AK230" i="4"/>
  <c r="AK231" i="4"/>
  <c r="AK232" i="4"/>
  <c r="AK233" i="4"/>
  <c r="AK234" i="4"/>
  <c r="AK235" i="4"/>
  <c r="AK236" i="4"/>
  <c r="AK237" i="4"/>
  <c r="AK238" i="4"/>
  <c r="AK239" i="4"/>
  <c r="AK240" i="4"/>
  <c r="AK241" i="4"/>
  <c r="AK242" i="4"/>
  <c r="AK243" i="4"/>
  <c r="AK244" i="4"/>
  <c r="AK245" i="4"/>
  <c r="AK246" i="4"/>
  <c r="AK247" i="4"/>
  <c r="AK248" i="4"/>
  <c r="AK249" i="4"/>
  <c r="AK250" i="4"/>
  <c r="AK251" i="4"/>
  <c r="AK252" i="4"/>
  <c r="AK253" i="4"/>
  <c r="AK254" i="4"/>
  <c r="AK255" i="4"/>
  <c r="AK256" i="4"/>
  <c r="AK257" i="4"/>
  <c r="AK258" i="4"/>
  <c r="AK259" i="4"/>
  <c r="AK260" i="4"/>
  <c r="AK261" i="4"/>
  <c r="AK262" i="4"/>
  <c r="AK263" i="4"/>
  <c r="AK264" i="4"/>
  <c r="AK265" i="4"/>
  <c r="AK266" i="4"/>
  <c r="AK267" i="4"/>
  <c r="AK268" i="4"/>
  <c r="AK269" i="4"/>
  <c r="AK270" i="4"/>
  <c r="AK271" i="4"/>
  <c r="AK272" i="4"/>
  <c r="AK273" i="4"/>
  <c r="AK274" i="4"/>
  <c r="AK275" i="4"/>
  <c r="AK276" i="4"/>
  <c r="AK277" i="4"/>
  <c r="AK278" i="4"/>
  <c r="AK279" i="4"/>
  <c r="AK280" i="4"/>
  <c r="AK281" i="4"/>
  <c r="AK282" i="4"/>
  <c r="AK283" i="4"/>
  <c r="AK284" i="4"/>
  <c r="AK285" i="4"/>
  <c r="AK286" i="4"/>
  <c r="AK287" i="4"/>
  <c r="AK288" i="4"/>
  <c r="AK289" i="4"/>
  <c r="AK290" i="4"/>
  <c r="AK291" i="4"/>
  <c r="AK292" i="4"/>
  <c r="AK293" i="4"/>
  <c r="AK294" i="4"/>
  <c r="AK295" i="4"/>
  <c r="AK296" i="4"/>
  <c r="AK297" i="4"/>
  <c r="AK298" i="4"/>
  <c r="AK299" i="4"/>
  <c r="AK300" i="4"/>
  <c r="AK301" i="4"/>
  <c r="AK302" i="4"/>
  <c r="AK303" i="4"/>
  <c r="AK304" i="4"/>
  <c r="AK305" i="4"/>
  <c r="AK306" i="4"/>
  <c r="AK307" i="4"/>
  <c r="AK308" i="4"/>
  <c r="AK309" i="4"/>
  <c r="AK310" i="4"/>
  <c r="AK311" i="4"/>
  <c r="AK312" i="4"/>
  <c r="AK313" i="4"/>
  <c r="AK314" i="4"/>
  <c r="AK315" i="4"/>
  <c r="AK316" i="4"/>
  <c r="AK317" i="4"/>
  <c r="AK318" i="4"/>
  <c r="AK319" i="4"/>
  <c r="AK320" i="4"/>
  <c r="AK321" i="4"/>
  <c r="AK322" i="4"/>
  <c r="AK323" i="4"/>
  <c r="AK324" i="4"/>
  <c r="AK325" i="4"/>
  <c r="AK326" i="4"/>
  <c r="AK327" i="4"/>
  <c r="AK328" i="4"/>
  <c r="AK329" i="4"/>
  <c r="AK330" i="4"/>
  <c r="AK331" i="4"/>
  <c r="AK332" i="4"/>
  <c r="AK333" i="4"/>
  <c r="AK334" i="4"/>
  <c r="AK335" i="4"/>
  <c r="AK336" i="4"/>
  <c r="AK337" i="4"/>
  <c r="AK338" i="4"/>
  <c r="AK339" i="4"/>
  <c r="AK340" i="4"/>
  <c r="AK341" i="4"/>
  <c r="AK342" i="4"/>
  <c r="AK343" i="4"/>
  <c r="AK344" i="4"/>
  <c r="AK345" i="4"/>
  <c r="AK346" i="4"/>
  <c r="AK347" i="4"/>
  <c r="AK348" i="4"/>
  <c r="AK349" i="4"/>
  <c r="AK350" i="4"/>
  <c r="AK351" i="4"/>
  <c r="AK352" i="4"/>
  <c r="AK353" i="4"/>
  <c r="AK354" i="4"/>
  <c r="AK355" i="4"/>
  <c r="AK356" i="4"/>
  <c r="AK357" i="4"/>
  <c r="AK358" i="4"/>
  <c r="AK359" i="4"/>
  <c r="AK360" i="4"/>
  <c r="AK361" i="4"/>
  <c r="AK362" i="4"/>
  <c r="AK363" i="4"/>
  <c r="AK364" i="4"/>
  <c r="AK365" i="4"/>
  <c r="AK366" i="4"/>
  <c r="AK367" i="4"/>
  <c r="AK368" i="4"/>
  <c r="AK369" i="4"/>
  <c r="AK370" i="4"/>
  <c r="AK371" i="4"/>
  <c r="AK372" i="4"/>
  <c r="AK373" i="4"/>
  <c r="AK374" i="4"/>
  <c r="AK375" i="4"/>
  <c r="AK376" i="4"/>
  <c r="AK377" i="4"/>
  <c r="AK378" i="4"/>
  <c r="AK379" i="4"/>
  <c r="AK380" i="4"/>
  <c r="AK381" i="4"/>
  <c r="AK382" i="4"/>
  <c r="AK383" i="4"/>
  <c r="AK384" i="4"/>
  <c r="AK385" i="4"/>
  <c r="AK386" i="4"/>
  <c r="AK387" i="4"/>
  <c r="AK388" i="4"/>
  <c r="AK389" i="4"/>
  <c r="AK390" i="4"/>
  <c r="AK391" i="4"/>
  <c r="AK392" i="4"/>
  <c r="AK393" i="4"/>
  <c r="AK394" i="4"/>
  <c r="AK395" i="4"/>
  <c r="AK396" i="4"/>
  <c r="AK397" i="4"/>
  <c r="AK398" i="4"/>
  <c r="AK399" i="4"/>
  <c r="AK400" i="4"/>
  <c r="AK401" i="4"/>
  <c r="AK402" i="4"/>
  <c r="AK403" i="4"/>
  <c r="AK404" i="4"/>
  <c r="AK405" i="4"/>
  <c r="AK406" i="4"/>
  <c r="AK407" i="4"/>
  <c r="AK408" i="4"/>
  <c r="AK409" i="4"/>
  <c r="AK410" i="4"/>
  <c r="AK411" i="4"/>
  <c r="AK412" i="4"/>
  <c r="AK413" i="4"/>
  <c r="AK414" i="4"/>
  <c r="AK415" i="4"/>
  <c r="AK416" i="4"/>
  <c r="AK417" i="4"/>
  <c r="AK418" i="4"/>
  <c r="AK419" i="4"/>
  <c r="AK420" i="4"/>
  <c r="AK421" i="4"/>
  <c r="AK422" i="4"/>
  <c r="AK423" i="4"/>
  <c r="AK424" i="4"/>
  <c r="AK425" i="4"/>
  <c r="AK426" i="4"/>
  <c r="AK427" i="4"/>
  <c r="AK428" i="4"/>
  <c r="AK429" i="4"/>
  <c r="AK430" i="4"/>
  <c r="AK431" i="4"/>
  <c r="AK432" i="4"/>
  <c r="AK433" i="4"/>
  <c r="AK434" i="4"/>
  <c r="AK435" i="4"/>
  <c r="AK436" i="4"/>
  <c r="AK437" i="4"/>
  <c r="AK438" i="4"/>
  <c r="AK439" i="4"/>
  <c r="AK440" i="4"/>
  <c r="AK441" i="4"/>
  <c r="AK442" i="4"/>
  <c r="AK443" i="4"/>
  <c r="AK444" i="4"/>
  <c r="AK445" i="4"/>
  <c r="AK446" i="4"/>
  <c r="AK447" i="4"/>
  <c r="AK448" i="4"/>
  <c r="AK449" i="4"/>
  <c r="AK450" i="4"/>
  <c r="AK451" i="4"/>
  <c r="AK452" i="4"/>
  <c r="AK453" i="4"/>
  <c r="AK454" i="4"/>
  <c r="AK455" i="4"/>
  <c r="AK456" i="4"/>
  <c r="AK457" i="4"/>
  <c r="AK458" i="4"/>
  <c r="AK459" i="4"/>
  <c r="AK460" i="4"/>
  <c r="AK461" i="4"/>
  <c r="AK462" i="4"/>
  <c r="AK463" i="4"/>
  <c r="AK464" i="4"/>
  <c r="AK465" i="4"/>
  <c r="AK466" i="4"/>
  <c r="AK467" i="4"/>
  <c r="AK468" i="4"/>
  <c r="AK469" i="4"/>
  <c r="AK470" i="4"/>
  <c r="AK471" i="4"/>
  <c r="AK472" i="4"/>
  <c r="AK473" i="4"/>
  <c r="AK474" i="4"/>
  <c r="AK475" i="4"/>
  <c r="AK476" i="4"/>
  <c r="AK477" i="4"/>
  <c r="AK478" i="4"/>
  <c r="AK479" i="4"/>
  <c r="AK480" i="4"/>
  <c r="AK481" i="4"/>
  <c r="AK482" i="4"/>
  <c r="AK483" i="4"/>
  <c r="AK484" i="4"/>
  <c r="AK485" i="4"/>
  <c r="AK486" i="4"/>
  <c r="AK487" i="4"/>
  <c r="AK488" i="4"/>
  <c r="AK489" i="4"/>
  <c r="AK490" i="4"/>
  <c r="AK491" i="4"/>
  <c r="AK492" i="4"/>
  <c r="AK493" i="4"/>
  <c r="AK494" i="4"/>
  <c r="AK495" i="4"/>
  <c r="AK496" i="4"/>
  <c r="AK497" i="4"/>
  <c r="AK498" i="4"/>
  <c r="AK499" i="4"/>
  <c r="AK500" i="4"/>
  <c r="AK501" i="4"/>
  <c r="AK502" i="4"/>
  <c r="AK503" i="4"/>
  <c r="AK504" i="4"/>
  <c r="AK505" i="4"/>
  <c r="AK506" i="4"/>
  <c r="AK507" i="4"/>
  <c r="AK508" i="4"/>
  <c r="AK509" i="4"/>
  <c r="AK510" i="4"/>
  <c r="AK511" i="4"/>
  <c r="AK512" i="4"/>
  <c r="AK513" i="4"/>
  <c r="AK514" i="4"/>
  <c r="AK515" i="4"/>
  <c r="AK516" i="4"/>
  <c r="AK517" i="4"/>
  <c r="AK518" i="4"/>
  <c r="AK519" i="4"/>
  <c r="AK520" i="4"/>
  <c r="AK521" i="4"/>
  <c r="AK522" i="4"/>
  <c r="AK523" i="4"/>
  <c r="AK524" i="4"/>
  <c r="AK525" i="4"/>
  <c r="AK526" i="4"/>
  <c r="AK527" i="4"/>
  <c r="AK528" i="4"/>
  <c r="AK529" i="4"/>
  <c r="AK530" i="4"/>
  <c r="AK531" i="4"/>
  <c r="AK532" i="4"/>
  <c r="AK533" i="4"/>
  <c r="AK534" i="4"/>
  <c r="AK535" i="4"/>
  <c r="AK536" i="4"/>
  <c r="AK537" i="4"/>
  <c r="AK538" i="4"/>
  <c r="AK539" i="4"/>
  <c r="AK540" i="4"/>
  <c r="AK541" i="4"/>
  <c r="AK542" i="4"/>
  <c r="AK543" i="4"/>
  <c r="AK544" i="4"/>
  <c r="AK545" i="4"/>
  <c r="AK546" i="4"/>
  <c r="AK547" i="4"/>
  <c r="AK548" i="4"/>
  <c r="AK549" i="4"/>
  <c r="AK550" i="4"/>
  <c r="AK551" i="4"/>
  <c r="AK552" i="4"/>
  <c r="AK553" i="4"/>
  <c r="AK554" i="4"/>
  <c r="AK555" i="4"/>
  <c r="AK556" i="4"/>
  <c r="AK557" i="4"/>
  <c r="AK558" i="4"/>
  <c r="AK559" i="4"/>
  <c r="AK560" i="4"/>
  <c r="AK561" i="4"/>
  <c r="AK562" i="4"/>
  <c r="AK563" i="4"/>
  <c r="AK564" i="4"/>
  <c r="AK565" i="4"/>
  <c r="AK566" i="4"/>
  <c r="AK567" i="4"/>
  <c r="AK568" i="4"/>
  <c r="AK569" i="4"/>
  <c r="AK570" i="4"/>
  <c r="AK571" i="4"/>
  <c r="AK572" i="4"/>
  <c r="AK573" i="4"/>
  <c r="AK574" i="4"/>
  <c r="AK575" i="4"/>
  <c r="AK576" i="4"/>
  <c r="AK577" i="4"/>
  <c r="AK578" i="4"/>
  <c r="AK579" i="4"/>
  <c r="AK580" i="4"/>
  <c r="AK581" i="4"/>
  <c r="AK582" i="4"/>
  <c r="AK583" i="4"/>
  <c r="AK584" i="4"/>
  <c r="AK585" i="4"/>
  <c r="AK586" i="4"/>
  <c r="AK587" i="4"/>
  <c r="AK588" i="4"/>
  <c r="AK589" i="4"/>
  <c r="AK590" i="4"/>
  <c r="AK591" i="4"/>
  <c r="AK592" i="4"/>
  <c r="AK593" i="4"/>
  <c r="AK594" i="4"/>
  <c r="AK595" i="4"/>
  <c r="AK596" i="4"/>
  <c r="AK597" i="4"/>
  <c r="AK598" i="4"/>
  <c r="AK599" i="4"/>
  <c r="AK600" i="4"/>
  <c r="AK601" i="4"/>
  <c r="AK602" i="4"/>
  <c r="AK603" i="4"/>
  <c r="AK604" i="4"/>
  <c r="AK605" i="4"/>
  <c r="AK606" i="4"/>
  <c r="AK607" i="4"/>
  <c r="AK608" i="4"/>
  <c r="AK609" i="4"/>
  <c r="AK610" i="4"/>
  <c r="AK611" i="4"/>
  <c r="AK612" i="4"/>
  <c r="AK613" i="4"/>
  <c r="AK614" i="4"/>
  <c r="AK615" i="4"/>
  <c r="AK616" i="4"/>
  <c r="AK617" i="4"/>
  <c r="AK618" i="4"/>
  <c r="AK619" i="4"/>
  <c r="AK620" i="4"/>
  <c r="AK621" i="4"/>
  <c r="AK622" i="4"/>
  <c r="AK623" i="4"/>
  <c r="AK624" i="4"/>
  <c r="AK625" i="4"/>
  <c r="AK626" i="4"/>
  <c r="AK627" i="4"/>
  <c r="AK628" i="4"/>
  <c r="AK629" i="4"/>
  <c r="AK630" i="4"/>
  <c r="AK631" i="4"/>
  <c r="AK632" i="4"/>
  <c r="AK633" i="4"/>
  <c r="AK634" i="4"/>
  <c r="AK635" i="4"/>
  <c r="AK636" i="4"/>
  <c r="AK637" i="4"/>
  <c r="AK638" i="4"/>
  <c r="AK639" i="4"/>
  <c r="AK640" i="4"/>
  <c r="AK641" i="4"/>
  <c r="AK642" i="4"/>
  <c r="AK643" i="4"/>
  <c r="AK644" i="4"/>
  <c r="AK645" i="4"/>
  <c r="AK646" i="4"/>
  <c r="AK647" i="4"/>
  <c r="AK648" i="4"/>
  <c r="AK649" i="4"/>
  <c r="AK650" i="4"/>
  <c r="AK651" i="4"/>
  <c r="AK652" i="4"/>
  <c r="AK653" i="4"/>
  <c r="AK654" i="4"/>
  <c r="AK655" i="4"/>
  <c r="AK656" i="4"/>
  <c r="AK657" i="4"/>
  <c r="AK658" i="4"/>
  <c r="AK659" i="4"/>
  <c r="AK660" i="4"/>
  <c r="AK661" i="4"/>
  <c r="AK662" i="4"/>
  <c r="AK663" i="4"/>
  <c r="AK664" i="4"/>
  <c r="AK665" i="4"/>
  <c r="AK666" i="4"/>
  <c r="AK667" i="4"/>
  <c r="AK668" i="4"/>
  <c r="AK669" i="4"/>
  <c r="AK670" i="4"/>
  <c r="AK671" i="4"/>
  <c r="AK672" i="4"/>
  <c r="AK673" i="4"/>
  <c r="AK674" i="4"/>
  <c r="AK675" i="4"/>
  <c r="AK676" i="4"/>
  <c r="AK677" i="4"/>
  <c r="AK678" i="4"/>
  <c r="AK679" i="4"/>
  <c r="AK680" i="4"/>
  <c r="AK681" i="4"/>
  <c r="AK682" i="4"/>
  <c r="AK683" i="4"/>
  <c r="AK684" i="4"/>
  <c r="AK685" i="4"/>
  <c r="AK686" i="4"/>
  <c r="AK687" i="4"/>
  <c r="AK688" i="4"/>
  <c r="AK689" i="4"/>
  <c r="AK690" i="4"/>
  <c r="AK691" i="4"/>
  <c r="AK692" i="4"/>
  <c r="AK693" i="4"/>
  <c r="AK694" i="4"/>
  <c r="AK695" i="4"/>
  <c r="AK696" i="4"/>
  <c r="AK697" i="4"/>
  <c r="AK698" i="4"/>
  <c r="AK699" i="4"/>
  <c r="AK700" i="4"/>
  <c r="AK701" i="4"/>
  <c r="AK702" i="4"/>
  <c r="AK703" i="4"/>
  <c r="AK704" i="4"/>
  <c r="AK705" i="4"/>
  <c r="AK706" i="4"/>
  <c r="AK707" i="4"/>
  <c r="AK708" i="4"/>
  <c r="AK709" i="4"/>
  <c r="AK710" i="4"/>
  <c r="AK711" i="4"/>
  <c r="AK712" i="4"/>
  <c r="AK713" i="4"/>
  <c r="AK714" i="4"/>
  <c r="AK715" i="4"/>
  <c r="AK716" i="4"/>
  <c r="AK717" i="4"/>
  <c r="AK718" i="4"/>
  <c r="AK719" i="4"/>
  <c r="AK720" i="4"/>
  <c r="AK721" i="4"/>
  <c r="AK722" i="4"/>
  <c r="AK723" i="4"/>
  <c r="AK724" i="4"/>
  <c r="AK725" i="4"/>
  <c r="AK726" i="4"/>
  <c r="AK727" i="4"/>
  <c r="AK728" i="4"/>
  <c r="AK729" i="4"/>
  <c r="AK730" i="4"/>
  <c r="AK731" i="4"/>
  <c r="AK732" i="4"/>
  <c r="AK733" i="4"/>
  <c r="AK734" i="4"/>
  <c r="AK735" i="4"/>
  <c r="AK736" i="4"/>
  <c r="AK737" i="4"/>
  <c r="AK738" i="4"/>
  <c r="AK739" i="4"/>
  <c r="AK740" i="4"/>
  <c r="AK741" i="4"/>
  <c r="AK742" i="4"/>
  <c r="AK743" i="4"/>
  <c r="AK744" i="4"/>
  <c r="AK745" i="4"/>
  <c r="AK746" i="4"/>
  <c r="AK747" i="4"/>
  <c r="AK748" i="4"/>
  <c r="AK749" i="4"/>
  <c r="AK750" i="4"/>
  <c r="AK751" i="4"/>
  <c r="AK752" i="4"/>
  <c r="AK753" i="4"/>
  <c r="AK754" i="4"/>
  <c r="AK755" i="4"/>
  <c r="AK756" i="4"/>
  <c r="AK757" i="4"/>
  <c r="AK758" i="4"/>
  <c r="AK759" i="4"/>
  <c r="AK760" i="4"/>
  <c r="AK761" i="4"/>
  <c r="AK762" i="4"/>
  <c r="AK763" i="4"/>
  <c r="AK764" i="4"/>
  <c r="AK765" i="4"/>
  <c r="AK766" i="4"/>
  <c r="AK767" i="4"/>
  <c r="AK768" i="4"/>
  <c r="AK769" i="4"/>
  <c r="AK770" i="4"/>
  <c r="AK771" i="4"/>
  <c r="AK772" i="4"/>
  <c r="AK773" i="4"/>
  <c r="AK774" i="4"/>
  <c r="AK775" i="4"/>
  <c r="AK776" i="4"/>
  <c r="AK777" i="4"/>
  <c r="AK778" i="4"/>
  <c r="AK779" i="4"/>
  <c r="AK780" i="4"/>
  <c r="AK781" i="4"/>
  <c r="AK782" i="4"/>
  <c r="AK783" i="4"/>
  <c r="AK784" i="4"/>
  <c r="AK785" i="4"/>
  <c r="AK786" i="4"/>
  <c r="AK787" i="4"/>
  <c r="AK788" i="4"/>
  <c r="AK789" i="4"/>
  <c r="AK790" i="4"/>
  <c r="AK791" i="4"/>
  <c r="AK792" i="4"/>
  <c r="AK793" i="4"/>
  <c r="AK794" i="4"/>
  <c r="AK795" i="4"/>
  <c r="AK796" i="4"/>
  <c r="AK797" i="4"/>
  <c r="AK798" i="4"/>
  <c r="AK799" i="4"/>
  <c r="AK800" i="4"/>
  <c r="AK801" i="4"/>
  <c r="AK802" i="4"/>
  <c r="AK803" i="4"/>
  <c r="AK804" i="4"/>
  <c r="AK805" i="4"/>
  <c r="AK806" i="4"/>
  <c r="AK807" i="4"/>
  <c r="AK808" i="4"/>
  <c r="AK809" i="4"/>
  <c r="AK810" i="4"/>
  <c r="AK811" i="4"/>
  <c r="AK812" i="4"/>
  <c r="AK813" i="4"/>
  <c r="AK814" i="4"/>
  <c r="AK815" i="4"/>
  <c r="AK816" i="4"/>
  <c r="AK817" i="4"/>
  <c r="AK818" i="4"/>
  <c r="AK819" i="4"/>
  <c r="AK820" i="4"/>
  <c r="AK821" i="4"/>
  <c r="AK822" i="4"/>
  <c r="AK823" i="4"/>
  <c r="AK824" i="4"/>
  <c r="AK825" i="4"/>
  <c r="AK826" i="4"/>
  <c r="AK827" i="4"/>
  <c r="AK828" i="4"/>
  <c r="AK829" i="4"/>
  <c r="AK830" i="4"/>
  <c r="AK831" i="4"/>
  <c r="AK832" i="4"/>
  <c r="AK833" i="4"/>
  <c r="AK834" i="4"/>
  <c r="AK835" i="4"/>
  <c r="AK836" i="4"/>
  <c r="AK837" i="4"/>
  <c r="AK838" i="4"/>
  <c r="AK839" i="4"/>
  <c r="AK840" i="4"/>
  <c r="AK841" i="4"/>
  <c r="AK842" i="4"/>
  <c r="AK843" i="4"/>
  <c r="AK844" i="4"/>
  <c r="AK845" i="4"/>
  <c r="AK846" i="4"/>
  <c r="AK847" i="4"/>
  <c r="AK848" i="4"/>
  <c r="AK849" i="4"/>
  <c r="AK850" i="4"/>
  <c r="AK851" i="4"/>
  <c r="AK852" i="4"/>
  <c r="AK853" i="4"/>
  <c r="AK854" i="4"/>
  <c r="AK855" i="4"/>
  <c r="AK856" i="4"/>
  <c r="AK857" i="4"/>
  <c r="AK858" i="4"/>
  <c r="AK859" i="4"/>
  <c r="AK860" i="4"/>
  <c r="AK861" i="4"/>
  <c r="AK862" i="4"/>
  <c r="AK863" i="4"/>
  <c r="AK864" i="4"/>
  <c r="AK865" i="4"/>
  <c r="AK866" i="4"/>
  <c r="AK867" i="4"/>
  <c r="AK868" i="4"/>
  <c r="AK869" i="4"/>
  <c r="AK870" i="4"/>
  <c r="AK871" i="4"/>
  <c r="AK872" i="4"/>
  <c r="AK873" i="4"/>
  <c r="AK874" i="4"/>
  <c r="AK875" i="4"/>
  <c r="AK876" i="4"/>
  <c r="AK877" i="4"/>
  <c r="AK878" i="4"/>
  <c r="AK879" i="4"/>
  <c r="AK880" i="4"/>
  <c r="AK881" i="4"/>
  <c r="AK882" i="4"/>
  <c r="AK883" i="4"/>
  <c r="AK884" i="4"/>
  <c r="AK885" i="4"/>
  <c r="AK886" i="4"/>
  <c r="AK887" i="4"/>
  <c r="AK888" i="4"/>
  <c r="AK889" i="4"/>
  <c r="AK890" i="4"/>
  <c r="AK891" i="4"/>
  <c r="AK892" i="4"/>
  <c r="AK893" i="4"/>
  <c r="AK894" i="4"/>
  <c r="AK895" i="4"/>
  <c r="AK896" i="4"/>
  <c r="AK897" i="4"/>
  <c r="AK898" i="4"/>
  <c r="AK899" i="4"/>
  <c r="AK900" i="4"/>
  <c r="AK901" i="4"/>
  <c r="AK902" i="4"/>
  <c r="AK903" i="4"/>
  <c r="AK904" i="4"/>
  <c r="AK905" i="4"/>
  <c r="AK906" i="4"/>
  <c r="AK907" i="4"/>
  <c r="AK908" i="4"/>
  <c r="AK909" i="4"/>
  <c r="AK910" i="4"/>
  <c r="AK911" i="4"/>
  <c r="AK912" i="4"/>
  <c r="AK913" i="4"/>
  <c r="AK914" i="4"/>
  <c r="AK915" i="4"/>
  <c r="AK916" i="4"/>
  <c r="AK917" i="4"/>
  <c r="AK918" i="4"/>
  <c r="AK919" i="4"/>
  <c r="AK920" i="4"/>
  <c r="AK921" i="4"/>
  <c r="AK922" i="4"/>
  <c r="AK923" i="4"/>
  <c r="AK924" i="4"/>
  <c r="AK925" i="4"/>
  <c r="AK926" i="4"/>
  <c r="AK927" i="4"/>
  <c r="AK928" i="4"/>
  <c r="AK929" i="4"/>
  <c r="AK930" i="4"/>
  <c r="AK931" i="4"/>
  <c r="AK932" i="4"/>
  <c r="AK933" i="4"/>
  <c r="AK934" i="4"/>
  <c r="AK935" i="4"/>
  <c r="AK936" i="4"/>
  <c r="AK937" i="4"/>
  <c r="AK938" i="4"/>
  <c r="AK939" i="4"/>
  <c r="AK940" i="4"/>
  <c r="AK941" i="4"/>
  <c r="AK942" i="4"/>
  <c r="AK943" i="4"/>
  <c r="AK944" i="4"/>
  <c r="AK945" i="4"/>
  <c r="AK946" i="4"/>
  <c r="AK947" i="4"/>
  <c r="AK948" i="4"/>
  <c r="AK949" i="4"/>
  <c r="AK950" i="4"/>
  <c r="AK951" i="4"/>
  <c r="AK952" i="4"/>
  <c r="AK953" i="4"/>
  <c r="AK954" i="4"/>
  <c r="AK955" i="4"/>
  <c r="AK956" i="4"/>
  <c r="AK957" i="4"/>
  <c r="AK958" i="4"/>
  <c r="AK959" i="4"/>
  <c r="AK960" i="4"/>
  <c r="AK961" i="4"/>
  <c r="AK962" i="4"/>
  <c r="AK963" i="4"/>
  <c r="AK964" i="4"/>
  <c r="AK965" i="4"/>
  <c r="AK966" i="4"/>
  <c r="AK967" i="4"/>
  <c r="AK968" i="4"/>
  <c r="AK969" i="4"/>
  <c r="AK970" i="4"/>
  <c r="AK971" i="4"/>
  <c r="AK972" i="4"/>
  <c r="AK973" i="4"/>
  <c r="AK974" i="4"/>
  <c r="AK975" i="4"/>
  <c r="AK976" i="4"/>
  <c r="AK977" i="4"/>
  <c r="AK978" i="4"/>
  <c r="AK979" i="4"/>
  <c r="AK980" i="4"/>
  <c r="AK981" i="4"/>
  <c r="AK982" i="4"/>
  <c r="AK983" i="4"/>
  <c r="AK984" i="4"/>
  <c r="AK985" i="4"/>
  <c r="AK986" i="4"/>
  <c r="AK987" i="4"/>
  <c r="AK988" i="4"/>
  <c r="AK989" i="4"/>
  <c r="AK990" i="4"/>
  <c r="AK991" i="4"/>
  <c r="AK992" i="4"/>
  <c r="AK993" i="4"/>
  <c r="AK994" i="4"/>
  <c r="AK995" i="4"/>
  <c r="AK996" i="4"/>
  <c r="AK997" i="4"/>
  <c r="AK998" i="4"/>
  <c r="AK999" i="4"/>
  <c r="AK1000" i="4"/>
  <c r="AK1001" i="4"/>
  <c r="AK1002" i="4"/>
  <c r="AK1003" i="4"/>
  <c r="AK1004" i="4"/>
  <c r="AK1005" i="4"/>
  <c r="AK1006" i="4"/>
  <c r="AK1007" i="4"/>
  <c r="AK1008" i="4"/>
  <c r="AK1009" i="4"/>
  <c r="AK1010" i="4"/>
  <c r="AK1011" i="4"/>
  <c r="AK1012" i="4"/>
  <c r="AK1013" i="4"/>
  <c r="AK1014" i="4"/>
  <c r="AK1015" i="4"/>
  <c r="AK1016" i="4"/>
  <c r="AK1017" i="4"/>
  <c r="AK1018" i="4"/>
  <c r="AK1019" i="4"/>
  <c r="AK1020" i="4"/>
  <c r="AK1021" i="4"/>
  <c r="AK1022" i="4"/>
  <c r="AK1023" i="4"/>
  <c r="AK1024" i="4"/>
  <c r="AK1025" i="4"/>
  <c r="AK1026" i="4"/>
  <c r="AK1027" i="4"/>
  <c r="AK1028" i="4"/>
  <c r="AK1029" i="4"/>
  <c r="AK1030" i="4"/>
  <c r="AK1031" i="4"/>
  <c r="AK1032" i="4"/>
  <c r="AK1033" i="4"/>
  <c r="AK1034" i="4"/>
  <c r="AK1035" i="4"/>
  <c r="AK1036" i="4"/>
  <c r="AK1037" i="4"/>
  <c r="AK1038" i="4"/>
  <c r="AK1039" i="4"/>
  <c r="AK1040" i="4"/>
  <c r="AK1041" i="4"/>
  <c r="AK1042" i="4"/>
  <c r="AK1043" i="4"/>
  <c r="AK1044" i="4"/>
  <c r="AK1045" i="4"/>
  <c r="AK1046" i="4"/>
  <c r="AK1047" i="4"/>
  <c r="AK1048" i="4"/>
  <c r="AK1049" i="4"/>
  <c r="AK1050" i="4"/>
  <c r="AK1051" i="4"/>
  <c r="AK1052" i="4"/>
  <c r="AK1053" i="4"/>
  <c r="AK1054" i="4"/>
  <c r="AK1055" i="4"/>
  <c r="AK1056" i="4"/>
  <c r="AK1057" i="4"/>
  <c r="AK1058" i="4"/>
  <c r="AK1059" i="4"/>
  <c r="AK1060" i="4"/>
  <c r="AK1061" i="4"/>
  <c r="AK1062" i="4"/>
  <c r="AK1063" i="4"/>
  <c r="AK1064" i="4"/>
  <c r="AK1065" i="4"/>
  <c r="AK1066" i="4"/>
  <c r="AK1067" i="4"/>
  <c r="AK1068" i="4"/>
  <c r="AK1069" i="4"/>
  <c r="AK1070" i="4"/>
  <c r="AK1071" i="4"/>
  <c r="AK1072" i="4"/>
  <c r="AK1073" i="4"/>
  <c r="AK1074" i="4"/>
  <c r="AK1075" i="4"/>
  <c r="AK1076" i="4"/>
  <c r="AK1077" i="4"/>
  <c r="AK1078" i="4"/>
  <c r="AK1079" i="4"/>
  <c r="AK1080" i="4"/>
  <c r="AK1081" i="4"/>
  <c r="AK1082" i="4"/>
  <c r="AK1083" i="4"/>
  <c r="AK1084" i="4"/>
  <c r="AK1085" i="4"/>
  <c r="AK1086" i="4"/>
  <c r="AK1087" i="4"/>
  <c r="AK1088" i="4"/>
  <c r="AK1089" i="4"/>
  <c r="AK1090" i="4"/>
  <c r="AK1091" i="4"/>
  <c r="AK1092" i="4"/>
  <c r="AK1093" i="4"/>
  <c r="AK1094" i="4"/>
  <c r="AK1095" i="4"/>
  <c r="AK1096" i="4"/>
  <c r="AK1097" i="4"/>
  <c r="AK1098" i="4"/>
  <c r="AK1099" i="4"/>
  <c r="AK1100" i="4"/>
  <c r="AK1101" i="4"/>
  <c r="AK1102" i="4"/>
  <c r="AK1103" i="4"/>
  <c r="AK1104" i="4"/>
  <c r="AK1105" i="4"/>
  <c r="AK1106" i="4"/>
  <c r="AK1107" i="4"/>
  <c r="AK1108" i="4"/>
  <c r="AK1109" i="4"/>
  <c r="AK1110" i="4"/>
  <c r="AK1111" i="4"/>
  <c r="AK1112" i="4"/>
  <c r="AK1113" i="4"/>
  <c r="AK1114" i="4"/>
  <c r="AK1115" i="4"/>
  <c r="AK1116" i="4"/>
  <c r="AK1117" i="4"/>
  <c r="AK1118" i="4"/>
  <c r="AK1119" i="4"/>
  <c r="AK1120" i="4"/>
  <c r="AK1121" i="4"/>
  <c r="AK1122" i="4"/>
  <c r="AK1123" i="4"/>
  <c r="AK1124" i="4"/>
  <c r="AK1125" i="4"/>
  <c r="AK1126" i="4"/>
  <c r="AK1127" i="4"/>
  <c r="AK1128" i="4"/>
  <c r="AK1129" i="4"/>
  <c r="AK1130" i="4"/>
  <c r="AK1131" i="4"/>
  <c r="AK1132" i="4"/>
  <c r="AK1133" i="4"/>
  <c r="AK1134" i="4"/>
  <c r="AK1135" i="4"/>
  <c r="AK1136" i="4"/>
  <c r="AK1137" i="4"/>
  <c r="AK1138" i="4"/>
  <c r="AK1139" i="4"/>
  <c r="AK1140" i="4"/>
  <c r="AK1141" i="4"/>
  <c r="AK1142" i="4"/>
  <c r="AK1143" i="4"/>
  <c r="AK1144" i="4"/>
  <c r="AK1145" i="4"/>
  <c r="AK1146" i="4"/>
  <c r="AK1147" i="4"/>
  <c r="AK1148" i="4"/>
  <c r="AK1149" i="4"/>
  <c r="AK1150" i="4"/>
  <c r="AK1151" i="4"/>
  <c r="AK1152" i="4"/>
  <c r="AK1153" i="4"/>
  <c r="AK1154" i="4"/>
  <c r="AK1155" i="4"/>
  <c r="AK1156" i="4"/>
  <c r="AK1157" i="4"/>
  <c r="AK1158" i="4"/>
  <c r="AK1159" i="4"/>
  <c r="AK1160" i="4"/>
  <c r="AK1161" i="4"/>
  <c r="AK1162" i="4"/>
  <c r="AK1163" i="4"/>
  <c r="AK1164" i="4"/>
  <c r="AK1165" i="4"/>
  <c r="AK1166" i="4"/>
  <c r="AK1167" i="4"/>
  <c r="AK1168" i="4"/>
  <c r="AK1169" i="4"/>
  <c r="AK1170" i="4"/>
  <c r="AK1171" i="4"/>
  <c r="AK1172" i="4"/>
  <c r="AK1173" i="4"/>
  <c r="AK1174" i="4"/>
  <c r="AK1175" i="4"/>
  <c r="AK1176" i="4"/>
  <c r="AK1177" i="4"/>
  <c r="AK1178" i="4"/>
  <c r="AK1179" i="4"/>
  <c r="AK1180" i="4"/>
  <c r="AK1181" i="4"/>
  <c r="AK1182" i="4"/>
  <c r="AK1183" i="4"/>
  <c r="AK1184" i="4"/>
  <c r="AK1185" i="4"/>
  <c r="AK1186" i="4"/>
  <c r="AK1187" i="4"/>
  <c r="AK1188" i="4"/>
  <c r="AK1189" i="4"/>
  <c r="AK1190" i="4"/>
  <c r="AK1191" i="4"/>
  <c r="AK1192" i="4"/>
  <c r="AK1193" i="4"/>
  <c r="AK1194" i="4"/>
  <c r="AK1195" i="4"/>
  <c r="AK1196" i="4"/>
  <c r="AK1197" i="4"/>
  <c r="AK1198" i="4"/>
  <c r="AK1199" i="4"/>
  <c r="AK1200" i="4"/>
  <c r="AK1201" i="4"/>
  <c r="AK1202" i="4"/>
  <c r="AK1203" i="4"/>
  <c r="AK1204" i="4"/>
  <c r="AK1205" i="4"/>
  <c r="AK1206" i="4"/>
  <c r="AK1207" i="4"/>
  <c r="AK1208" i="4"/>
  <c r="AK1209" i="4"/>
  <c r="AK1210" i="4"/>
  <c r="AK1211" i="4"/>
  <c r="AK1212" i="4"/>
  <c r="AK1213" i="4"/>
  <c r="AK1214" i="4"/>
  <c r="AK1215" i="4"/>
  <c r="AK1216" i="4"/>
  <c r="AK1217" i="4"/>
  <c r="AK1218" i="4"/>
  <c r="AK1219" i="4"/>
  <c r="AK1220" i="4"/>
  <c r="AK1221" i="4"/>
  <c r="AK1222" i="4"/>
  <c r="AK1223" i="4"/>
  <c r="AK1224" i="4"/>
  <c r="AK1225" i="4"/>
  <c r="AK1226" i="4"/>
  <c r="AK1227" i="4"/>
  <c r="AK1228" i="4"/>
  <c r="AK1229" i="4"/>
  <c r="AK1230" i="4"/>
  <c r="AK1231" i="4"/>
  <c r="AK1232" i="4"/>
  <c r="AK1233" i="4"/>
  <c r="AK1234" i="4"/>
  <c r="AK1235" i="4"/>
  <c r="AK1236" i="4"/>
  <c r="AK1237" i="4"/>
  <c r="AK1238" i="4"/>
  <c r="AK1239" i="4"/>
  <c r="AK1240" i="4"/>
  <c r="AK1241" i="4"/>
  <c r="AK1242" i="4"/>
  <c r="AK1243" i="4"/>
  <c r="AK1244" i="4"/>
  <c r="AK1245" i="4"/>
  <c r="AK1246" i="4"/>
  <c r="AK1247" i="4"/>
  <c r="AK1248" i="4"/>
  <c r="AK1249" i="4"/>
  <c r="AK1250" i="4"/>
  <c r="AK1251" i="4"/>
  <c r="AK1252" i="4"/>
  <c r="AK1253" i="4"/>
  <c r="AK1254" i="4"/>
  <c r="AK1255" i="4"/>
  <c r="AK1256" i="4"/>
  <c r="AK1257" i="4"/>
  <c r="AK1258" i="4"/>
  <c r="AK1259" i="4"/>
  <c r="AK1260" i="4"/>
  <c r="AK1261" i="4"/>
  <c r="AK1262" i="4"/>
  <c r="AK1263" i="4"/>
  <c r="AK1264" i="4"/>
  <c r="AK1265" i="4"/>
  <c r="AK1266" i="4"/>
  <c r="AK1267" i="4"/>
  <c r="AK1268" i="4"/>
  <c r="AK1269" i="4"/>
  <c r="AK1270" i="4"/>
  <c r="AK1271" i="4"/>
  <c r="AK1272" i="4"/>
  <c r="AK1273" i="4"/>
  <c r="AK1274" i="4"/>
  <c r="AK1275" i="4"/>
  <c r="AK1276" i="4"/>
  <c r="AK1277" i="4"/>
  <c r="AK1278" i="4"/>
  <c r="AK1279" i="4"/>
  <c r="AK1280" i="4"/>
  <c r="AK1281" i="4"/>
  <c r="AK1282" i="4"/>
  <c r="AK1283" i="4"/>
  <c r="AK1284" i="4"/>
  <c r="AK1285" i="4"/>
  <c r="AK1286" i="4"/>
  <c r="AK1287" i="4"/>
  <c r="AK1288" i="4"/>
  <c r="AK1289" i="4"/>
  <c r="AK1290" i="4"/>
  <c r="AK1291" i="4"/>
  <c r="AK1292" i="4"/>
  <c r="AK1293" i="4"/>
  <c r="AK1294" i="4"/>
  <c r="AK1295" i="4"/>
  <c r="AK1296" i="4"/>
  <c r="AK1297" i="4"/>
  <c r="AK1298" i="4"/>
  <c r="AK1299" i="4"/>
  <c r="AK1300" i="4"/>
  <c r="AK1301" i="4"/>
  <c r="AK1302" i="4"/>
  <c r="AK1303" i="4"/>
  <c r="AK1304" i="4"/>
  <c r="AK1305" i="4"/>
  <c r="AK1306" i="4"/>
  <c r="AK1307" i="4"/>
  <c r="AK1308" i="4"/>
  <c r="AK1309" i="4"/>
  <c r="AK1310" i="4"/>
  <c r="AK1311" i="4"/>
  <c r="AK1312" i="4"/>
  <c r="AK1313" i="4"/>
  <c r="AK1314" i="4"/>
  <c r="AK1315" i="4"/>
  <c r="AK1316" i="4"/>
  <c r="AK1317" i="4"/>
  <c r="AK1318" i="4"/>
  <c r="AK1319" i="4"/>
  <c r="AK1320" i="4"/>
  <c r="AK1321" i="4"/>
  <c r="AK1322" i="4"/>
  <c r="AK1323" i="4"/>
  <c r="AK1324" i="4"/>
  <c r="AK1325" i="4"/>
  <c r="AK1326" i="4"/>
  <c r="AK1327" i="4"/>
  <c r="AK1328" i="4"/>
  <c r="AK1329" i="4"/>
  <c r="AK1330" i="4"/>
  <c r="AK1331" i="4"/>
  <c r="AK1332" i="4"/>
  <c r="AK1333" i="4"/>
  <c r="AK1334" i="4"/>
  <c r="AK1335" i="4"/>
  <c r="AK1336" i="4"/>
  <c r="AK1337" i="4"/>
  <c r="AK1338" i="4"/>
  <c r="AK1339" i="4"/>
  <c r="AK1340" i="4"/>
  <c r="AK1341" i="4"/>
  <c r="AK1342" i="4"/>
  <c r="AK1343" i="4"/>
  <c r="AK1344" i="4"/>
  <c r="AK1345" i="4"/>
  <c r="AK1346" i="4"/>
  <c r="AK1347" i="4"/>
  <c r="AK1348" i="4"/>
  <c r="AK1349" i="4"/>
  <c r="AK1350" i="4"/>
  <c r="AK1351" i="4"/>
  <c r="AK1352" i="4"/>
  <c r="AK1353" i="4"/>
  <c r="AK1354" i="4"/>
  <c r="AK1355" i="4"/>
  <c r="AK1356" i="4"/>
  <c r="AK1357" i="4"/>
  <c r="AK1358" i="4"/>
  <c r="AK1359" i="4"/>
  <c r="AK1360" i="4"/>
  <c r="AK1361" i="4"/>
  <c r="AK1362" i="4"/>
  <c r="AK1363" i="4"/>
  <c r="AK1364" i="4"/>
  <c r="AK1365" i="4"/>
  <c r="AK1366" i="4"/>
  <c r="AK1367" i="4"/>
  <c r="AK1368" i="4"/>
  <c r="AK1369" i="4"/>
  <c r="AK1370" i="4"/>
  <c r="AK1371" i="4"/>
  <c r="AK1372" i="4"/>
  <c r="AK1373" i="4"/>
  <c r="AK1374" i="4"/>
  <c r="AK1375" i="4"/>
  <c r="AK1376" i="4"/>
  <c r="AK1377" i="4"/>
  <c r="AK1378" i="4"/>
  <c r="AK1379" i="4"/>
  <c r="AK1380" i="4"/>
  <c r="AK1381" i="4"/>
  <c r="AK1382" i="4"/>
  <c r="AK1383" i="4"/>
  <c r="AK1384" i="4"/>
  <c r="AK1385" i="4"/>
  <c r="AK1386" i="4"/>
  <c r="AK1387" i="4"/>
  <c r="AK1388" i="4"/>
  <c r="AK1389" i="4"/>
  <c r="AK1390" i="4"/>
  <c r="AK1391" i="4"/>
  <c r="AK1392" i="4"/>
  <c r="AK1393" i="4"/>
  <c r="AK1394" i="4"/>
  <c r="AK1395" i="4"/>
  <c r="AK1396" i="4"/>
  <c r="AK1397" i="4"/>
  <c r="AK1398" i="4"/>
  <c r="AK1399" i="4"/>
  <c r="AK1400" i="4"/>
  <c r="AK1401" i="4"/>
  <c r="AK1402" i="4"/>
  <c r="AK1403" i="4"/>
  <c r="AK1404" i="4"/>
  <c r="AK1405" i="4"/>
  <c r="AK1406" i="4"/>
  <c r="AK1407" i="4"/>
  <c r="AK1408" i="4"/>
  <c r="AK1409" i="4"/>
  <c r="AK1410" i="4"/>
  <c r="AK1411" i="4"/>
  <c r="AK1412" i="4"/>
  <c r="AK1413" i="4"/>
  <c r="AK1414" i="4"/>
  <c r="AK1415" i="4"/>
  <c r="AK1416" i="4"/>
  <c r="AK1417" i="4"/>
  <c r="AK1418" i="4"/>
  <c r="AK1419" i="4"/>
  <c r="AK1420" i="4"/>
  <c r="AK1421" i="4"/>
  <c r="AK1422" i="4"/>
  <c r="AK1423" i="4"/>
  <c r="AK1424" i="4"/>
  <c r="AK1425" i="4"/>
  <c r="AK1426" i="4"/>
  <c r="AK1427" i="4"/>
  <c r="AK1428" i="4"/>
  <c r="AK1429" i="4"/>
  <c r="AK1430" i="4"/>
  <c r="AK1431" i="4"/>
  <c r="AK1432" i="4"/>
  <c r="AK1433" i="4"/>
  <c r="AK1434" i="4"/>
  <c r="AK1435" i="4"/>
  <c r="AK1436" i="4"/>
  <c r="AK1437" i="4"/>
  <c r="AK1438" i="4"/>
  <c r="AK1439" i="4"/>
  <c r="AK1440" i="4"/>
  <c r="AK1441" i="4"/>
  <c r="AK1442" i="4"/>
  <c r="AK1443" i="4"/>
  <c r="AK1444" i="4"/>
  <c r="AK1445" i="4"/>
  <c r="AK1446" i="4"/>
  <c r="AK1447" i="4"/>
  <c r="AK1448" i="4"/>
  <c r="AK1449" i="4"/>
  <c r="AK1450" i="4"/>
  <c r="AK1451" i="4"/>
  <c r="AK1452" i="4"/>
  <c r="AK1453" i="4"/>
  <c r="AK1454" i="4"/>
  <c r="AK1455" i="4"/>
  <c r="AK1456" i="4"/>
  <c r="AK1457" i="4"/>
  <c r="AK1458" i="4"/>
  <c r="AK1459" i="4"/>
  <c r="AK1460" i="4"/>
  <c r="AK1461" i="4"/>
  <c r="AK1462" i="4"/>
  <c r="AK1463" i="4"/>
  <c r="AK1464" i="4"/>
  <c r="AK1465" i="4"/>
  <c r="AK1466" i="4"/>
  <c r="AK1467" i="4"/>
  <c r="AK1468" i="4"/>
  <c r="AK1469" i="4"/>
  <c r="AK1470" i="4"/>
  <c r="AK1471" i="4"/>
  <c r="AL2" i="4"/>
  <c r="AL3" i="4"/>
  <c r="AL4" i="4"/>
  <c r="AL5" i="4"/>
  <c r="AL6" i="4"/>
  <c r="AL7" i="4"/>
  <c r="AL8" i="4"/>
  <c r="AL9" i="4"/>
  <c r="AL10" i="4"/>
  <c r="AL11" i="4"/>
  <c r="AL12" i="4"/>
  <c r="AL13" i="4"/>
  <c r="AL14" i="4"/>
  <c r="AL15" i="4"/>
  <c r="AL16" i="4"/>
  <c r="AL17" i="4"/>
  <c r="AL18" i="4"/>
  <c r="AL19" i="4"/>
  <c r="AL20" i="4"/>
  <c r="AL21" i="4"/>
  <c r="AL22" i="4"/>
  <c r="AL23" i="4"/>
  <c r="AL24" i="4"/>
  <c r="AL25" i="4"/>
  <c r="AL26" i="4"/>
  <c r="AL27" i="4"/>
  <c r="AL28" i="4"/>
  <c r="AL29" i="4"/>
  <c r="AL30" i="4"/>
  <c r="AL31" i="4"/>
  <c r="AL32" i="4"/>
  <c r="AL33" i="4"/>
  <c r="AL34" i="4"/>
  <c r="AL35" i="4"/>
  <c r="AL36" i="4"/>
  <c r="AL37" i="4"/>
  <c r="AL38" i="4"/>
  <c r="AL39" i="4"/>
  <c r="AL40" i="4"/>
  <c r="AL41" i="4"/>
  <c r="AL42" i="4"/>
  <c r="AL43" i="4"/>
  <c r="AL44" i="4"/>
  <c r="AL45" i="4"/>
  <c r="AL46" i="4"/>
  <c r="AL47" i="4"/>
  <c r="AL48" i="4"/>
  <c r="AL49" i="4"/>
  <c r="AL50" i="4"/>
  <c r="AL51" i="4"/>
  <c r="AL52" i="4"/>
  <c r="AL53" i="4"/>
  <c r="AL54" i="4"/>
  <c r="AL55" i="4"/>
  <c r="AL56" i="4"/>
  <c r="AL57" i="4"/>
  <c r="AL58" i="4"/>
  <c r="AL59" i="4"/>
  <c r="AL60" i="4"/>
  <c r="AL61" i="4"/>
  <c r="AL62" i="4"/>
  <c r="AL63" i="4"/>
  <c r="AL64" i="4"/>
  <c r="AL65" i="4"/>
  <c r="AL66" i="4"/>
  <c r="AL67" i="4"/>
  <c r="AL68" i="4"/>
  <c r="AL69" i="4"/>
  <c r="AL70" i="4"/>
  <c r="AL71" i="4"/>
  <c r="AL72" i="4"/>
  <c r="AL73" i="4"/>
  <c r="AL74" i="4"/>
  <c r="AL75" i="4"/>
  <c r="AL76" i="4"/>
  <c r="AL77" i="4"/>
  <c r="AL78" i="4"/>
  <c r="AL79" i="4"/>
  <c r="AL80" i="4"/>
  <c r="AL81" i="4"/>
  <c r="AL82" i="4"/>
  <c r="AL83" i="4"/>
  <c r="AL84" i="4"/>
  <c r="AL85" i="4"/>
  <c r="AL86" i="4"/>
  <c r="AL87" i="4"/>
  <c r="AL88" i="4"/>
  <c r="AL89" i="4"/>
  <c r="AL90" i="4"/>
  <c r="AL91" i="4"/>
  <c r="AL92" i="4"/>
  <c r="AL93" i="4"/>
  <c r="AL94" i="4"/>
  <c r="AL95" i="4"/>
  <c r="AL96" i="4"/>
  <c r="AL97" i="4"/>
  <c r="AL98" i="4"/>
  <c r="AL99" i="4"/>
  <c r="AL100" i="4"/>
  <c r="AL101" i="4"/>
  <c r="AL102" i="4"/>
  <c r="AL103" i="4"/>
  <c r="AL104" i="4"/>
  <c r="AL105" i="4"/>
  <c r="AL106" i="4"/>
  <c r="AL107" i="4"/>
  <c r="AL108" i="4"/>
  <c r="AL109" i="4"/>
  <c r="AL110" i="4"/>
  <c r="AL111" i="4"/>
  <c r="AL112" i="4"/>
  <c r="AL113" i="4"/>
  <c r="AL114" i="4"/>
  <c r="AL115" i="4"/>
  <c r="AL116" i="4"/>
  <c r="AL117" i="4"/>
  <c r="AL118" i="4"/>
  <c r="AL119" i="4"/>
  <c r="AL120" i="4"/>
  <c r="AL121" i="4"/>
  <c r="AL122" i="4"/>
  <c r="AL123" i="4"/>
  <c r="AL124" i="4"/>
  <c r="AL125" i="4"/>
  <c r="AL126" i="4"/>
  <c r="AL127" i="4"/>
  <c r="AL128" i="4"/>
  <c r="AL129" i="4"/>
  <c r="AL130" i="4"/>
  <c r="AL131" i="4"/>
  <c r="AL132" i="4"/>
  <c r="AL133" i="4"/>
  <c r="AL134" i="4"/>
  <c r="AL135" i="4"/>
  <c r="AL136" i="4"/>
  <c r="AL137" i="4"/>
  <c r="AL138" i="4"/>
  <c r="AL139" i="4"/>
  <c r="AL140" i="4"/>
  <c r="AL141" i="4"/>
  <c r="AL142" i="4"/>
  <c r="AL143" i="4"/>
  <c r="AL144" i="4"/>
  <c r="AL145" i="4"/>
  <c r="AL146" i="4"/>
  <c r="AL147" i="4"/>
  <c r="AL148" i="4"/>
  <c r="AL149" i="4"/>
  <c r="AL150" i="4"/>
  <c r="AL151" i="4"/>
  <c r="AL152" i="4"/>
  <c r="AL153" i="4"/>
  <c r="AL154" i="4"/>
  <c r="AL155" i="4"/>
  <c r="AL156" i="4"/>
  <c r="AL157" i="4"/>
  <c r="AL158" i="4"/>
  <c r="AL159" i="4"/>
  <c r="AL160" i="4"/>
  <c r="AL161" i="4"/>
  <c r="AL162" i="4"/>
  <c r="AL163" i="4"/>
  <c r="AL164" i="4"/>
  <c r="AL165" i="4"/>
  <c r="AL166" i="4"/>
  <c r="AL167" i="4"/>
  <c r="AL168" i="4"/>
  <c r="AL169" i="4"/>
  <c r="AL170" i="4"/>
  <c r="AL171" i="4"/>
  <c r="AL172" i="4"/>
  <c r="AL173" i="4"/>
  <c r="AL174" i="4"/>
  <c r="AL175" i="4"/>
  <c r="AL176" i="4"/>
  <c r="AL177" i="4"/>
  <c r="AL178" i="4"/>
  <c r="AL179" i="4"/>
  <c r="AL180" i="4"/>
  <c r="AL181" i="4"/>
  <c r="AL182" i="4"/>
  <c r="AL183" i="4"/>
  <c r="AL184" i="4"/>
  <c r="AL185" i="4"/>
  <c r="AL186" i="4"/>
  <c r="AL187" i="4"/>
  <c r="AL188" i="4"/>
  <c r="AL189" i="4"/>
  <c r="AL190" i="4"/>
  <c r="AL191" i="4"/>
  <c r="AL192" i="4"/>
  <c r="AL193" i="4"/>
  <c r="AL194" i="4"/>
  <c r="AL195" i="4"/>
  <c r="AL196" i="4"/>
  <c r="AL197" i="4"/>
  <c r="AL198" i="4"/>
  <c r="AL199" i="4"/>
  <c r="AL200" i="4"/>
  <c r="AL201" i="4"/>
  <c r="AL202" i="4"/>
  <c r="AL203" i="4"/>
  <c r="AL204" i="4"/>
  <c r="AL205" i="4"/>
  <c r="AL206" i="4"/>
  <c r="AL207" i="4"/>
  <c r="AL208" i="4"/>
  <c r="AL209" i="4"/>
  <c r="AL210" i="4"/>
  <c r="AL211" i="4"/>
  <c r="AL212" i="4"/>
  <c r="AL213" i="4"/>
  <c r="AL214" i="4"/>
  <c r="AL215" i="4"/>
  <c r="AL216" i="4"/>
  <c r="AL217" i="4"/>
  <c r="AL218" i="4"/>
  <c r="AL219" i="4"/>
  <c r="AL220" i="4"/>
  <c r="AL221" i="4"/>
  <c r="AL222" i="4"/>
  <c r="AL223" i="4"/>
  <c r="AL224" i="4"/>
  <c r="AL225" i="4"/>
  <c r="AL226" i="4"/>
  <c r="AL227" i="4"/>
  <c r="AL228" i="4"/>
  <c r="AL229" i="4"/>
  <c r="AL230" i="4"/>
  <c r="AL231" i="4"/>
  <c r="AL232" i="4"/>
  <c r="AL233" i="4"/>
  <c r="AL234" i="4"/>
  <c r="AL235" i="4"/>
  <c r="AL236" i="4"/>
  <c r="AL237" i="4"/>
  <c r="AL238" i="4"/>
  <c r="AL239" i="4"/>
  <c r="AL240" i="4"/>
  <c r="AL241" i="4"/>
  <c r="AL242" i="4"/>
  <c r="AL243" i="4"/>
  <c r="AL244" i="4"/>
  <c r="AL245" i="4"/>
  <c r="AL246" i="4"/>
  <c r="AL247" i="4"/>
  <c r="AL248" i="4"/>
  <c r="AL249" i="4"/>
  <c r="AL250" i="4"/>
  <c r="AL251" i="4"/>
  <c r="AL252" i="4"/>
  <c r="AL253" i="4"/>
  <c r="AL254" i="4"/>
  <c r="AL255" i="4"/>
  <c r="AL256" i="4"/>
  <c r="AL257" i="4"/>
  <c r="AL258" i="4"/>
  <c r="AL259" i="4"/>
  <c r="AL260" i="4"/>
  <c r="AL261" i="4"/>
  <c r="AL262" i="4"/>
  <c r="AL263" i="4"/>
  <c r="AL264" i="4"/>
  <c r="AL265" i="4"/>
  <c r="AL266" i="4"/>
  <c r="AL267" i="4"/>
  <c r="AL268" i="4"/>
  <c r="AL269" i="4"/>
  <c r="AL270" i="4"/>
  <c r="AL271" i="4"/>
  <c r="AL272" i="4"/>
  <c r="AL273" i="4"/>
  <c r="AL274" i="4"/>
  <c r="AL275" i="4"/>
  <c r="AL276" i="4"/>
  <c r="AL277" i="4"/>
  <c r="AL278" i="4"/>
  <c r="AL279" i="4"/>
  <c r="AL280" i="4"/>
  <c r="AL281" i="4"/>
  <c r="AL282" i="4"/>
  <c r="AL283" i="4"/>
  <c r="AL284" i="4"/>
  <c r="AL285" i="4"/>
  <c r="AL286" i="4"/>
  <c r="AL287" i="4"/>
  <c r="AL288" i="4"/>
  <c r="AL289" i="4"/>
  <c r="AL290" i="4"/>
  <c r="AL291" i="4"/>
  <c r="AL292" i="4"/>
  <c r="AL293" i="4"/>
  <c r="AL294" i="4"/>
  <c r="AL295" i="4"/>
  <c r="AL296" i="4"/>
  <c r="AL297" i="4"/>
  <c r="AL298" i="4"/>
  <c r="AL299" i="4"/>
  <c r="AL300" i="4"/>
  <c r="AL301" i="4"/>
  <c r="AL302" i="4"/>
  <c r="AL303" i="4"/>
  <c r="AL304" i="4"/>
  <c r="AL305" i="4"/>
  <c r="AL306" i="4"/>
  <c r="AL307" i="4"/>
  <c r="AL308" i="4"/>
  <c r="AL309" i="4"/>
  <c r="AL310" i="4"/>
  <c r="AL311" i="4"/>
  <c r="AL312" i="4"/>
  <c r="AL313" i="4"/>
  <c r="AL314" i="4"/>
  <c r="AL315" i="4"/>
  <c r="AL316" i="4"/>
  <c r="AL317" i="4"/>
  <c r="AL318" i="4"/>
  <c r="AL319" i="4"/>
  <c r="AL320" i="4"/>
  <c r="AL321" i="4"/>
  <c r="AL322" i="4"/>
  <c r="AL323" i="4"/>
  <c r="AL324" i="4"/>
  <c r="AL325" i="4"/>
  <c r="AL326" i="4"/>
  <c r="AL327" i="4"/>
  <c r="AL328" i="4"/>
  <c r="AL329" i="4"/>
  <c r="AL330" i="4"/>
  <c r="AL331" i="4"/>
  <c r="AL332" i="4"/>
  <c r="AL333" i="4"/>
  <c r="AL334" i="4"/>
  <c r="AL335" i="4"/>
  <c r="AL336" i="4"/>
  <c r="AL337" i="4"/>
  <c r="AL338" i="4"/>
  <c r="AL339" i="4"/>
  <c r="AL340" i="4"/>
  <c r="AL341" i="4"/>
  <c r="AL342" i="4"/>
  <c r="AL343" i="4"/>
  <c r="AL344" i="4"/>
  <c r="AL345" i="4"/>
  <c r="AL346" i="4"/>
  <c r="AL347" i="4"/>
  <c r="AL348" i="4"/>
  <c r="AL349" i="4"/>
  <c r="AL350" i="4"/>
  <c r="AL351" i="4"/>
  <c r="AL352" i="4"/>
  <c r="AL353" i="4"/>
  <c r="AL354" i="4"/>
  <c r="AL355" i="4"/>
  <c r="AL356" i="4"/>
  <c r="AL357" i="4"/>
  <c r="AL358" i="4"/>
  <c r="AL359" i="4"/>
  <c r="AL360" i="4"/>
  <c r="AL361" i="4"/>
  <c r="AL362" i="4"/>
  <c r="AL363" i="4"/>
  <c r="AL364" i="4"/>
  <c r="AL365" i="4"/>
  <c r="AL366" i="4"/>
  <c r="AL367" i="4"/>
  <c r="AL368" i="4"/>
  <c r="AL369" i="4"/>
  <c r="AL370" i="4"/>
  <c r="AL371" i="4"/>
  <c r="AL372" i="4"/>
  <c r="AL373" i="4"/>
  <c r="AL374" i="4"/>
  <c r="AL375" i="4"/>
  <c r="AL376" i="4"/>
  <c r="AL377" i="4"/>
  <c r="AL378" i="4"/>
  <c r="AL379" i="4"/>
  <c r="AL380" i="4"/>
  <c r="AL381" i="4"/>
  <c r="AL382" i="4"/>
  <c r="AL383" i="4"/>
  <c r="AL384" i="4"/>
  <c r="AL385" i="4"/>
  <c r="AL386" i="4"/>
  <c r="AL387" i="4"/>
  <c r="AL388" i="4"/>
  <c r="AL389" i="4"/>
  <c r="AL390" i="4"/>
  <c r="AL391" i="4"/>
  <c r="AL392" i="4"/>
  <c r="AL393" i="4"/>
  <c r="AL394" i="4"/>
  <c r="AL395" i="4"/>
  <c r="AL396" i="4"/>
  <c r="AL397" i="4"/>
  <c r="AL398" i="4"/>
  <c r="AL399" i="4"/>
  <c r="AL400" i="4"/>
  <c r="AL401" i="4"/>
  <c r="AL402" i="4"/>
  <c r="AL403" i="4"/>
  <c r="AL404" i="4"/>
  <c r="AL405" i="4"/>
  <c r="AL406" i="4"/>
  <c r="AL407" i="4"/>
  <c r="AL408" i="4"/>
  <c r="AL409" i="4"/>
  <c r="AL410" i="4"/>
  <c r="AL411" i="4"/>
  <c r="AL412" i="4"/>
  <c r="AL413" i="4"/>
  <c r="AL414" i="4"/>
  <c r="AL415" i="4"/>
  <c r="AL416" i="4"/>
  <c r="AL417" i="4"/>
  <c r="AL418" i="4"/>
  <c r="AL419" i="4"/>
  <c r="AL420" i="4"/>
  <c r="AL421" i="4"/>
  <c r="AL422" i="4"/>
  <c r="AL423" i="4"/>
  <c r="AL424" i="4"/>
  <c r="AL425" i="4"/>
  <c r="AL426" i="4"/>
  <c r="AL427" i="4"/>
  <c r="AL428" i="4"/>
  <c r="AL429" i="4"/>
  <c r="AL430" i="4"/>
  <c r="AL431" i="4"/>
  <c r="AL432" i="4"/>
  <c r="AL433" i="4"/>
  <c r="AL434" i="4"/>
  <c r="AL435" i="4"/>
  <c r="AL436" i="4"/>
  <c r="AL437" i="4"/>
  <c r="AL438" i="4"/>
  <c r="AL439" i="4"/>
  <c r="AL440" i="4"/>
  <c r="AL441" i="4"/>
  <c r="AL442" i="4"/>
  <c r="AL443" i="4"/>
  <c r="AL444" i="4"/>
  <c r="AL445" i="4"/>
  <c r="AL446" i="4"/>
  <c r="AL447" i="4"/>
  <c r="AL448" i="4"/>
  <c r="AL449" i="4"/>
  <c r="AL450" i="4"/>
  <c r="AL451" i="4"/>
  <c r="AL452" i="4"/>
  <c r="AL453" i="4"/>
  <c r="AL454" i="4"/>
  <c r="AL455" i="4"/>
  <c r="AL456" i="4"/>
  <c r="AL457" i="4"/>
  <c r="AL458" i="4"/>
  <c r="AL459" i="4"/>
  <c r="AL460" i="4"/>
  <c r="AL461" i="4"/>
  <c r="AL462" i="4"/>
  <c r="AL463" i="4"/>
  <c r="AL464" i="4"/>
  <c r="AL465" i="4"/>
  <c r="AL466" i="4"/>
  <c r="AL467" i="4"/>
  <c r="AL468" i="4"/>
  <c r="AL469" i="4"/>
  <c r="AL470" i="4"/>
  <c r="AL471" i="4"/>
  <c r="AL472" i="4"/>
  <c r="AL473" i="4"/>
  <c r="AL474" i="4"/>
  <c r="AL475" i="4"/>
  <c r="AL476" i="4"/>
  <c r="AL477" i="4"/>
  <c r="AL478" i="4"/>
  <c r="AL479" i="4"/>
  <c r="AL480" i="4"/>
  <c r="AL481" i="4"/>
  <c r="AL482" i="4"/>
  <c r="AL483" i="4"/>
  <c r="AL484" i="4"/>
  <c r="AL485" i="4"/>
  <c r="AL486" i="4"/>
  <c r="AL487" i="4"/>
  <c r="AL488" i="4"/>
  <c r="AL489" i="4"/>
  <c r="AL490" i="4"/>
  <c r="AL491" i="4"/>
  <c r="AL492" i="4"/>
  <c r="AL493" i="4"/>
  <c r="AL494" i="4"/>
  <c r="AL495" i="4"/>
  <c r="AL496" i="4"/>
  <c r="AL497" i="4"/>
  <c r="AL498" i="4"/>
  <c r="AL499" i="4"/>
  <c r="AL500" i="4"/>
  <c r="AL501" i="4"/>
  <c r="AL502" i="4"/>
  <c r="AL503" i="4"/>
  <c r="AL504" i="4"/>
  <c r="AL505" i="4"/>
  <c r="AL506" i="4"/>
  <c r="AL507" i="4"/>
  <c r="AL508" i="4"/>
  <c r="AL509" i="4"/>
  <c r="AL510" i="4"/>
  <c r="AL511" i="4"/>
  <c r="AL512" i="4"/>
  <c r="AL513" i="4"/>
  <c r="AL514" i="4"/>
  <c r="AL515" i="4"/>
  <c r="AL516" i="4"/>
  <c r="AL517" i="4"/>
  <c r="AL518" i="4"/>
  <c r="AL519" i="4"/>
  <c r="AL520" i="4"/>
  <c r="AL521" i="4"/>
  <c r="AL522" i="4"/>
  <c r="AL523" i="4"/>
  <c r="AL524" i="4"/>
  <c r="AL525" i="4"/>
  <c r="AL526" i="4"/>
  <c r="AL527" i="4"/>
  <c r="AL528" i="4"/>
  <c r="AL529" i="4"/>
  <c r="AL530" i="4"/>
  <c r="AL531" i="4"/>
  <c r="AL532" i="4"/>
  <c r="AL533" i="4"/>
  <c r="AL534" i="4"/>
  <c r="AL535" i="4"/>
  <c r="AL536" i="4"/>
  <c r="AL537" i="4"/>
  <c r="AL538" i="4"/>
  <c r="AL539" i="4"/>
  <c r="AL540" i="4"/>
  <c r="AL541" i="4"/>
  <c r="AL542" i="4"/>
  <c r="AL543" i="4"/>
  <c r="AL544" i="4"/>
  <c r="AL545" i="4"/>
  <c r="AL546" i="4"/>
  <c r="AL547" i="4"/>
  <c r="AL548" i="4"/>
  <c r="AL549" i="4"/>
  <c r="AL550" i="4"/>
  <c r="AL551" i="4"/>
  <c r="AL552" i="4"/>
  <c r="AL553" i="4"/>
  <c r="AL554" i="4"/>
  <c r="AL555" i="4"/>
  <c r="AL556" i="4"/>
  <c r="AL557" i="4"/>
  <c r="AL558" i="4"/>
  <c r="AL559" i="4"/>
  <c r="AL560" i="4"/>
  <c r="AL561" i="4"/>
  <c r="AL562" i="4"/>
  <c r="AL563" i="4"/>
  <c r="AL564" i="4"/>
  <c r="AL565" i="4"/>
  <c r="AL566" i="4"/>
  <c r="AL567" i="4"/>
  <c r="AL568" i="4"/>
  <c r="AL569" i="4"/>
  <c r="AL570" i="4"/>
  <c r="AL571" i="4"/>
  <c r="AL572" i="4"/>
  <c r="AL573" i="4"/>
  <c r="AL574" i="4"/>
  <c r="AL575" i="4"/>
  <c r="AL576" i="4"/>
  <c r="AL577" i="4"/>
  <c r="AL578" i="4"/>
  <c r="AL579" i="4"/>
  <c r="AL580" i="4"/>
  <c r="AL581" i="4"/>
  <c r="AL582" i="4"/>
  <c r="AL583" i="4"/>
  <c r="AL584" i="4"/>
  <c r="AL585" i="4"/>
  <c r="AL586" i="4"/>
  <c r="AL587" i="4"/>
  <c r="AL588" i="4"/>
  <c r="AL589" i="4"/>
  <c r="AL590" i="4"/>
  <c r="AL591" i="4"/>
  <c r="AL592" i="4"/>
  <c r="AL593" i="4"/>
  <c r="AL594" i="4"/>
  <c r="AL595" i="4"/>
  <c r="AL596" i="4"/>
  <c r="AL597" i="4"/>
  <c r="AL598" i="4"/>
  <c r="AL599" i="4"/>
  <c r="AL600" i="4"/>
  <c r="AL601" i="4"/>
  <c r="AL602" i="4"/>
  <c r="AL603" i="4"/>
  <c r="AL604" i="4"/>
  <c r="AL605" i="4"/>
  <c r="AL606" i="4"/>
  <c r="AL607" i="4"/>
  <c r="AL608" i="4"/>
  <c r="AL609" i="4"/>
  <c r="AL610" i="4"/>
  <c r="AL611" i="4"/>
  <c r="AL612" i="4"/>
  <c r="AL613" i="4"/>
  <c r="AL614" i="4"/>
  <c r="AL615" i="4"/>
  <c r="AL616" i="4"/>
  <c r="AL617" i="4"/>
  <c r="AL618" i="4"/>
  <c r="AL619" i="4"/>
  <c r="AL620" i="4"/>
  <c r="AL621" i="4"/>
  <c r="AL622" i="4"/>
  <c r="AL623" i="4"/>
  <c r="AL624" i="4"/>
  <c r="AL625" i="4"/>
  <c r="AL626" i="4"/>
  <c r="AL627" i="4"/>
  <c r="AL628" i="4"/>
  <c r="AL629" i="4"/>
  <c r="AL630" i="4"/>
  <c r="AL631" i="4"/>
  <c r="AL632" i="4"/>
  <c r="AL633" i="4"/>
  <c r="AL634" i="4"/>
  <c r="AL635" i="4"/>
  <c r="AL636" i="4"/>
  <c r="AL637" i="4"/>
  <c r="AL638" i="4"/>
  <c r="AL639" i="4"/>
  <c r="AL640" i="4"/>
  <c r="AL641" i="4"/>
  <c r="AL642" i="4"/>
  <c r="AL643" i="4"/>
  <c r="AL644" i="4"/>
  <c r="AL645" i="4"/>
  <c r="AL646" i="4"/>
  <c r="AL647" i="4"/>
  <c r="AL648" i="4"/>
  <c r="AL649" i="4"/>
  <c r="AL650" i="4"/>
  <c r="AL651" i="4"/>
  <c r="AL652" i="4"/>
  <c r="AL653" i="4"/>
  <c r="AL654" i="4"/>
  <c r="AL655" i="4"/>
  <c r="AL656" i="4"/>
  <c r="AL657" i="4"/>
  <c r="AL658" i="4"/>
  <c r="AL659" i="4"/>
  <c r="AL660" i="4"/>
  <c r="AL661" i="4"/>
  <c r="AL662" i="4"/>
  <c r="AL663" i="4"/>
  <c r="AL664" i="4"/>
  <c r="AL665" i="4"/>
  <c r="AL666" i="4"/>
  <c r="AL667" i="4"/>
  <c r="AL668" i="4"/>
  <c r="AL669" i="4"/>
  <c r="AL670" i="4"/>
  <c r="AL671" i="4"/>
  <c r="AL672" i="4"/>
  <c r="AL673" i="4"/>
  <c r="AL674" i="4"/>
  <c r="AL675" i="4"/>
  <c r="AL676" i="4"/>
  <c r="AL677" i="4"/>
  <c r="AL678" i="4"/>
  <c r="AL679" i="4"/>
  <c r="AL680" i="4"/>
  <c r="AL681" i="4"/>
  <c r="AL682" i="4"/>
  <c r="AL683" i="4"/>
  <c r="AL684" i="4"/>
  <c r="AL685" i="4"/>
  <c r="AL686" i="4"/>
  <c r="AL687" i="4"/>
  <c r="AL688" i="4"/>
  <c r="AL689" i="4"/>
  <c r="AL690" i="4"/>
  <c r="AL691" i="4"/>
  <c r="AL692" i="4"/>
  <c r="AL693" i="4"/>
  <c r="AL694" i="4"/>
  <c r="AL695" i="4"/>
  <c r="AL696" i="4"/>
  <c r="AL697" i="4"/>
  <c r="AL698" i="4"/>
  <c r="AL699" i="4"/>
  <c r="AL700" i="4"/>
  <c r="AL701" i="4"/>
  <c r="AL702" i="4"/>
  <c r="AL703" i="4"/>
  <c r="AL704" i="4"/>
  <c r="AL705" i="4"/>
  <c r="AL706" i="4"/>
  <c r="AL707" i="4"/>
  <c r="AL708" i="4"/>
  <c r="AL709" i="4"/>
  <c r="AL710" i="4"/>
  <c r="AL711" i="4"/>
  <c r="AL712" i="4"/>
  <c r="AL713" i="4"/>
  <c r="AL714" i="4"/>
  <c r="AL715" i="4"/>
  <c r="AL716" i="4"/>
  <c r="AL717" i="4"/>
  <c r="AL718" i="4"/>
  <c r="AL719" i="4"/>
  <c r="AL720" i="4"/>
  <c r="AL721" i="4"/>
  <c r="AL722" i="4"/>
  <c r="AL723" i="4"/>
  <c r="AL724" i="4"/>
  <c r="AL725" i="4"/>
  <c r="AL726" i="4"/>
  <c r="AL727" i="4"/>
  <c r="AL728" i="4"/>
  <c r="AL729" i="4"/>
  <c r="AL730" i="4"/>
  <c r="AL731" i="4"/>
  <c r="AL732" i="4"/>
  <c r="AL733" i="4"/>
  <c r="AL734" i="4"/>
  <c r="AL735" i="4"/>
  <c r="AL736" i="4"/>
  <c r="AL737" i="4"/>
  <c r="AL738" i="4"/>
  <c r="AL739" i="4"/>
  <c r="AL740" i="4"/>
  <c r="AL741" i="4"/>
  <c r="AL742" i="4"/>
  <c r="AL743" i="4"/>
  <c r="AL744" i="4"/>
  <c r="AL745" i="4"/>
  <c r="AL746" i="4"/>
  <c r="AL747" i="4"/>
  <c r="AL748" i="4"/>
  <c r="AL749" i="4"/>
  <c r="AL750" i="4"/>
  <c r="AL751" i="4"/>
  <c r="AL752" i="4"/>
  <c r="AL753" i="4"/>
  <c r="AL754" i="4"/>
  <c r="AL755" i="4"/>
  <c r="AL756" i="4"/>
  <c r="AL757" i="4"/>
  <c r="AL758" i="4"/>
  <c r="AL759" i="4"/>
  <c r="AL760" i="4"/>
  <c r="AL761" i="4"/>
  <c r="AL762" i="4"/>
  <c r="AL763" i="4"/>
  <c r="AL764" i="4"/>
  <c r="AL765" i="4"/>
  <c r="AL766" i="4"/>
  <c r="AL767" i="4"/>
  <c r="AL768" i="4"/>
  <c r="AL769" i="4"/>
  <c r="AL770" i="4"/>
  <c r="AL771" i="4"/>
  <c r="AL772" i="4"/>
  <c r="AL773" i="4"/>
  <c r="AL774" i="4"/>
  <c r="AL775" i="4"/>
  <c r="AL776" i="4"/>
  <c r="AL777" i="4"/>
  <c r="AL778" i="4"/>
  <c r="AL779" i="4"/>
  <c r="AL780" i="4"/>
  <c r="AL781" i="4"/>
  <c r="AL782" i="4"/>
  <c r="AL783" i="4"/>
  <c r="AL784" i="4"/>
  <c r="AL785" i="4"/>
  <c r="AL786" i="4"/>
  <c r="AL787" i="4"/>
  <c r="AL788" i="4"/>
  <c r="AL789" i="4"/>
  <c r="AL790" i="4"/>
  <c r="AL791" i="4"/>
  <c r="AL792" i="4"/>
  <c r="AL793" i="4"/>
  <c r="AL794" i="4"/>
  <c r="AL795" i="4"/>
  <c r="AL796" i="4"/>
  <c r="AL797" i="4"/>
  <c r="AL798" i="4"/>
  <c r="AL799" i="4"/>
  <c r="AL800" i="4"/>
  <c r="AL801" i="4"/>
  <c r="AL802" i="4"/>
  <c r="AL803" i="4"/>
  <c r="AL804" i="4"/>
  <c r="AL805" i="4"/>
  <c r="AL806" i="4"/>
  <c r="AL807" i="4"/>
  <c r="AL808" i="4"/>
  <c r="AL809" i="4"/>
  <c r="AL810" i="4"/>
  <c r="AL811" i="4"/>
  <c r="AL812" i="4"/>
  <c r="AL813" i="4"/>
  <c r="AL814" i="4"/>
  <c r="AL815" i="4"/>
  <c r="AL816" i="4"/>
  <c r="AL817" i="4"/>
  <c r="AL818" i="4"/>
  <c r="AL819" i="4"/>
  <c r="AL820" i="4"/>
  <c r="AL821" i="4"/>
  <c r="AL822" i="4"/>
  <c r="AL823" i="4"/>
  <c r="AL824" i="4"/>
  <c r="AL825" i="4"/>
  <c r="AL826" i="4"/>
  <c r="AL827" i="4"/>
  <c r="AL828" i="4"/>
  <c r="AL829" i="4"/>
  <c r="AL830" i="4"/>
  <c r="AL831" i="4"/>
  <c r="AL832" i="4"/>
  <c r="AL833" i="4"/>
  <c r="AL834" i="4"/>
  <c r="AL835" i="4"/>
  <c r="AL836" i="4"/>
  <c r="AL837" i="4"/>
  <c r="AL838" i="4"/>
  <c r="AL839" i="4"/>
  <c r="AL840" i="4"/>
  <c r="AL841" i="4"/>
  <c r="AL842" i="4"/>
  <c r="AL843" i="4"/>
  <c r="AL844" i="4"/>
  <c r="AL845" i="4"/>
  <c r="AL846" i="4"/>
  <c r="AL847" i="4"/>
  <c r="AL848" i="4"/>
  <c r="AL849" i="4"/>
  <c r="AL850" i="4"/>
  <c r="AL851" i="4"/>
  <c r="AL852" i="4"/>
  <c r="AL853" i="4"/>
  <c r="AL854" i="4"/>
  <c r="AL855" i="4"/>
  <c r="AL856" i="4"/>
  <c r="AL857" i="4"/>
  <c r="AL858" i="4"/>
  <c r="AL859" i="4"/>
  <c r="AL860" i="4"/>
  <c r="AL861" i="4"/>
  <c r="AL862" i="4"/>
  <c r="AL863" i="4"/>
  <c r="AL864" i="4"/>
  <c r="AL865" i="4"/>
  <c r="AL866" i="4"/>
  <c r="AL867" i="4"/>
  <c r="AL868" i="4"/>
  <c r="AL869" i="4"/>
  <c r="AL870" i="4"/>
  <c r="AL871" i="4"/>
  <c r="AL872" i="4"/>
  <c r="AL873" i="4"/>
  <c r="AL874" i="4"/>
  <c r="AL875" i="4"/>
  <c r="AL876" i="4"/>
  <c r="AL877" i="4"/>
  <c r="AL878" i="4"/>
  <c r="AL879" i="4"/>
  <c r="AL880" i="4"/>
  <c r="AL881" i="4"/>
  <c r="AL882" i="4"/>
  <c r="AL883" i="4"/>
  <c r="AL884" i="4"/>
  <c r="AL885" i="4"/>
  <c r="AL886" i="4"/>
  <c r="AL887" i="4"/>
  <c r="AL888" i="4"/>
  <c r="AL889" i="4"/>
  <c r="AL890" i="4"/>
  <c r="AL891" i="4"/>
  <c r="AL892" i="4"/>
  <c r="AL893" i="4"/>
  <c r="AL894" i="4"/>
  <c r="AL895" i="4"/>
  <c r="AL896" i="4"/>
  <c r="AL897" i="4"/>
  <c r="AL898" i="4"/>
  <c r="AL899" i="4"/>
  <c r="AL900" i="4"/>
  <c r="AL901" i="4"/>
  <c r="AL902" i="4"/>
  <c r="AL903" i="4"/>
  <c r="AL904" i="4"/>
  <c r="AL905" i="4"/>
  <c r="AL906" i="4"/>
  <c r="AL907" i="4"/>
  <c r="AL908" i="4"/>
  <c r="AL909" i="4"/>
  <c r="AL910" i="4"/>
  <c r="AL911" i="4"/>
  <c r="AL912" i="4"/>
  <c r="AL913" i="4"/>
  <c r="AL914" i="4"/>
  <c r="AL915" i="4"/>
  <c r="AL916" i="4"/>
  <c r="AL917" i="4"/>
  <c r="AL918" i="4"/>
  <c r="AL919" i="4"/>
  <c r="AL920" i="4"/>
  <c r="AL921" i="4"/>
  <c r="AL922" i="4"/>
  <c r="AL923" i="4"/>
  <c r="AL924" i="4"/>
  <c r="AL925" i="4"/>
  <c r="AL926" i="4"/>
  <c r="AL927" i="4"/>
  <c r="AL928" i="4"/>
  <c r="AL929" i="4"/>
  <c r="AL930" i="4"/>
  <c r="AL931" i="4"/>
  <c r="AL932" i="4"/>
  <c r="AL933" i="4"/>
  <c r="AL934" i="4"/>
  <c r="AL935" i="4"/>
  <c r="AL936" i="4"/>
  <c r="AL937" i="4"/>
  <c r="AL938" i="4"/>
  <c r="AL939" i="4"/>
  <c r="AL940" i="4"/>
  <c r="AL941" i="4"/>
  <c r="AL942" i="4"/>
  <c r="AL943" i="4"/>
  <c r="AL944" i="4"/>
  <c r="AL945" i="4"/>
  <c r="AL946" i="4"/>
  <c r="AL947" i="4"/>
  <c r="AL948" i="4"/>
  <c r="AL949" i="4"/>
  <c r="AL950" i="4"/>
  <c r="AL951" i="4"/>
  <c r="AL952" i="4"/>
  <c r="AL953" i="4"/>
  <c r="AL954" i="4"/>
  <c r="AL955" i="4"/>
  <c r="AL956" i="4"/>
  <c r="AL957" i="4"/>
  <c r="AL958" i="4"/>
  <c r="AL959" i="4"/>
  <c r="AL960" i="4"/>
  <c r="AL961" i="4"/>
  <c r="AL962" i="4"/>
  <c r="AL963" i="4"/>
  <c r="AL964" i="4"/>
  <c r="AL965" i="4"/>
  <c r="AL966" i="4"/>
  <c r="AL967" i="4"/>
  <c r="AL968" i="4"/>
  <c r="AL969" i="4"/>
  <c r="AL970" i="4"/>
  <c r="AL971" i="4"/>
  <c r="AL972" i="4"/>
  <c r="AL973" i="4"/>
  <c r="AL974" i="4"/>
  <c r="AL975" i="4"/>
  <c r="AL976" i="4"/>
  <c r="AL977" i="4"/>
  <c r="AL978" i="4"/>
  <c r="AL979" i="4"/>
  <c r="AL980" i="4"/>
  <c r="AL981" i="4"/>
  <c r="AL982" i="4"/>
  <c r="AL983" i="4"/>
  <c r="AL984" i="4"/>
  <c r="AL985" i="4"/>
  <c r="AL986" i="4"/>
  <c r="AL987" i="4"/>
  <c r="AL988" i="4"/>
  <c r="AL989" i="4"/>
  <c r="AL990" i="4"/>
  <c r="AL991" i="4"/>
  <c r="AL992" i="4"/>
  <c r="AL993" i="4"/>
  <c r="AL994" i="4"/>
  <c r="AL995" i="4"/>
  <c r="AL996" i="4"/>
  <c r="AL997" i="4"/>
  <c r="AL998" i="4"/>
  <c r="AL999" i="4"/>
  <c r="AL1000" i="4"/>
  <c r="AL1001" i="4"/>
  <c r="AL1002" i="4"/>
  <c r="AL1003" i="4"/>
  <c r="AL1004" i="4"/>
  <c r="AL1005" i="4"/>
  <c r="AL1006" i="4"/>
  <c r="AL1007" i="4"/>
  <c r="AL1008" i="4"/>
  <c r="AL1009" i="4"/>
  <c r="AL1010" i="4"/>
  <c r="AL1011" i="4"/>
  <c r="AL1012" i="4"/>
  <c r="AL1013" i="4"/>
  <c r="AL1014" i="4"/>
  <c r="AL1015" i="4"/>
  <c r="AL1016" i="4"/>
  <c r="AL1017" i="4"/>
  <c r="AL1018" i="4"/>
  <c r="AL1019" i="4"/>
  <c r="AL1020" i="4"/>
  <c r="AL1021" i="4"/>
  <c r="AL1022" i="4"/>
  <c r="AL1023" i="4"/>
  <c r="AL1024" i="4"/>
  <c r="AL1025" i="4"/>
  <c r="AL1026" i="4"/>
  <c r="AL1027" i="4"/>
  <c r="AL1028" i="4"/>
  <c r="AL1029" i="4"/>
  <c r="AL1030" i="4"/>
  <c r="AL1031" i="4"/>
  <c r="AL1032" i="4"/>
  <c r="AL1033" i="4"/>
  <c r="AL1034" i="4"/>
  <c r="AL1035" i="4"/>
  <c r="AL1036" i="4"/>
  <c r="AL1037" i="4"/>
  <c r="AL1038" i="4"/>
  <c r="AL1039" i="4"/>
  <c r="AL1040" i="4"/>
  <c r="AL1041" i="4"/>
  <c r="AL1042" i="4"/>
  <c r="AL1043" i="4"/>
  <c r="AL1044" i="4"/>
  <c r="AL1045" i="4"/>
  <c r="AL1046" i="4"/>
  <c r="AL1047" i="4"/>
  <c r="AL1048" i="4"/>
  <c r="AL1049" i="4"/>
  <c r="AL1050" i="4"/>
  <c r="AL1051" i="4"/>
  <c r="AL1052" i="4"/>
  <c r="AL1053" i="4"/>
  <c r="AL1054" i="4"/>
  <c r="AL1055" i="4"/>
  <c r="AL1056" i="4"/>
  <c r="AL1057" i="4"/>
  <c r="AL1058" i="4"/>
  <c r="AL1059" i="4"/>
  <c r="AL1060" i="4"/>
  <c r="AL1061" i="4"/>
  <c r="AL1062" i="4"/>
  <c r="AL1063" i="4"/>
  <c r="AL1064" i="4"/>
  <c r="AL1065" i="4"/>
  <c r="AL1066" i="4"/>
  <c r="AL1067" i="4"/>
  <c r="AL1068" i="4"/>
  <c r="AL1069" i="4"/>
  <c r="AL1070" i="4"/>
  <c r="AL1071" i="4"/>
  <c r="AL1072" i="4"/>
  <c r="AL1073" i="4"/>
  <c r="AL1074" i="4"/>
  <c r="AL1075" i="4"/>
  <c r="AL1076" i="4"/>
  <c r="AL1077" i="4"/>
  <c r="AL1078" i="4"/>
  <c r="AL1079" i="4"/>
  <c r="AL1080" i="4"/>
  <c r="AL1081" i="4"/>
  <c r="AL1082" i="4"/>
  <c r="AL1083" i="4"/>
  <c r="AL1084" i="4"/>
  <c r="AL1085" i="4"/>
  <c r="AL1086" i="4"/>
  <c r="AL1087" i="4"/>
  <c r="AL1088" i="4"/>
  <c r="AL1089" i="4"/>
  <c r="AL1090" i="4"/>
  <c r="AL1091" i="4"/>
  <c r="AL1092" i="4"/>
  <c r="AL1093" i="4"/>
  <c r="AL1094" i="4"/>
  <c r="AL1095" i="4"/>
  <c r="AL1096" i="4"/>
  <c r="AL1097" i="4"/>
  <c r="AL1098" i="4"/>
  <c r="AL1099" i="4"/>
  <c r="AL1100" i="4"/>
  <c r="AL1101" i="4"/>
  <c r="AL1102" i="4"/>
  <c r="AL1103" i="4"/>
  <c r="AL1104" i="4"/>
  <c r="AL1105" i="4"/>
  <c r="AL1106" i="4"/>
  <c r="AL1107" i="4"/>
  <c r="AL1108" i="4"/>
  <c r="AL1109" i="4"/>
  <c r="AL1110" i="4"/>
  <c r="AL1111" i="4"/>
  <c r="AL1112" i="4"/>
  <c r="AL1113" i="4"/>
  <c r="AL1114" i="4"/>
  <c r="AL1115" i="4"/>
  <c r="AL1116" i="4"/>
  <c r="AL1117" i="4"/>
  <c r="AL1118" i="4"/>
  <c r="AL1119" i="4"/>
  <c r="AL1120" i="4"/>
  <c r="AL1121" i="4"/>
  <c r="AL1122" i="4"/>
  <c r="AL1123" i="4"/>
  <c r="AL1124" i="4"/>
  <c r="AL1125" i="4"/>
  <c r="AL1126" i="4"/>
  <c r="AL1127" i="4"/>
  <c r="AL1128" i="4"/>
  <c r="AL1129" i="4"/>
  <c r="AL1130" i="4"/>
  <c r="AL1131" i="4"/>
  <c r="AL1132" i="4"/>
  <c r="AL1133" i="4"/>
  <c r="AL1134" i="4"/>
  <c r="AL1135" i="4"/>
  <c r="AL1136" i="4"/>
  <c r="AL1137" i="4"/>
  <c r="AL1138" i="4"/>
  <c r="AL1139" i="4"/>
  <c r="AL1140" i="4"/>
  <c r="AL1141" i="4"/>
  <c r="AL1142" i="4"/>
  <c r="AL1143" i="4"/>
  <c r="AL1144" i="4"/>
  <c r="AL1145" i="4"/>
  <c r="AL1146" i="4"/>
  <c r="AL1147" i="4"/>
  <c r="AL1148" i="4"/>
  <c r="AL1149" i="4"/>
  <c r="AL1150" i="4"/>
  <c r="AL1151" i="4"/>
  <c r="AL1152" i="4"/>
  <c r="AL1153" i="4"/>
  <c r="AL1154" i="4"/>
  <c r="AL1155" i="4"/>
  <c r="AL1156" i="4"/>
  <c r="AL1157" i="4"/>
  <c r="AL1158" i="4"/>
  <c r="AL1159" i="4"/>
  <c r="AL1160" i="4"/>
  <c r="AL1161" i="4"/>
  <c r="AL1162" i="4"/>
  <c r="AL1163" i="4"/>
  <c r="AL1164" i="4"/>
  <c r="AL1165" i="4"/>
  <c r="AL1166" i="4"/>
  <c r="AL1167" i="4"/>
  <c r="AL1168" i="4"/>
  <c r="AL1169" i="4"/>
  <c r="AL1170" i="4"/>
  <c r="AL1171" i="4"/>
  <c r="AL1172" i="4"/>
  <c r="AL1173" i="4"/>
  <c r="AL1174" i="4"/>
  <c r="AL1175" i="4"/>
  <c r="AL1176" i="4"/>
  <c r="AL1177" i="4"/>
  <c r="AL1178" i="4"/>
  <c r="AL1179" i="4"/>
  <c r="AL1180" i="4"/>
  <c r="AL1181" i="4"/>
  <c r="AL1182" i="4"/>
  <c r="AL1183" i="4"/>
  <c r="AL1184" i="4"/>
  <c r="AL1185" i="4"/>
  <c r="AL1186" i="4"/>
  <c r="AL1187" i="4"/>
  <c r="AL1188" i="4"/>
  <c r="AL1189" i="4"/>
  <c r="AL1190" i="4"/>
  <c r="AL1191" i="4"/>
  <c r="AL1192" i="4"/>
  <c r="AL1193" i="4"/>
  <c r="AL1194" i="4"/>
  <c r="AL1195" i="4"/>
  <c r="AL1196" i="4"/>
  <c r="AL1197" i="4"/>
  <c r="AL1198" i="4"/>
  <c r="AL1199" i="4"/>
  <c r="AL1200" i="4"/>
  <c r="AL1201" i="4"/>
  <c r="AL1202" i="4"/>
  <c r="AL1203" i="4"/>
  <c r="AL1204" i="4"/>
  <c r="AL1205" i="4"/>
  <c r="AL1206" i="4"/>
  <c r="AL1207" i="4"/>
  <c r="AL1208" i="4"/>
  <c r="AL1209" i="4"/>
  <c r="AL1210" i="4"/>
  <c r="AL1211" i="4"/>
  <c r="AL1212" i="4"/>
  <c r="AL1213" i="4"/>
  <c r="AL1214" i="4"/>
  <c r="AL1215" i="4"/>
  <c r="AL1216" i="4"/>
  <c r="AL1217" i="4"/>
  <c r="AL1218" i="4"/>
  <c r="AL1219" i="4"/>
  <c r="AL1220" i="4"/>
  <c r="AL1221" i="4"/>
  <c r="AL1222" i="4"/>
  <c r="AL1223" i="4"/>
  <c r="AL1224" i="4"/>
  <c r="AL1225" i="4"/>
  <c r="AL1226" i="4"/>
  <c r="AL1227" i="4"/>
  <c r="AL1228" i="4"/>
  <c r="AL1229" i="4"/>
  <c r="AL1230" i="4"/>
  <c r="AL1231" i="4"/>
  <c r="AL1232" i="4"/>
  <c r="AL1233" i="4"/>
  <c r="AL1234" i="4"/>
  <c r="AL1235" i="4"/>
  <c r="AL1236" i="4"/>
  <c r="AL1237" i="4"/>
  <c r="AL1238" i="4"/>
  <c r="AL1239" i="4"/>
  <c r="AL1240" i="4"/>
  <c r="AL1241" i="4"/>
  <c r="AL1242" i="4"/>
  <c r="AL1243" i="4"/>
  <c r="AL1244" i="4"/>
  <c r="AL1245" i="4"/>
  <c r="AL1246" i="4"/>
  <c r="AL1247" i="4"/>
  <c r="AL1248" i="4"/>
  <c r="AL1249" i="4"/>
  <c r="AL1250" i="4"/>
  <c r="AL1251" i="4"/>
  <c r="AL1252" i="4"/>
  <c r="AL1253" i="4"/>
  <c r="AL1254" i="4"/>
  <c r="AL1255" i="4"/>
  <c r="AL1256" i="4"/>
  <c r="AL1257" i="4"/>
  <c r="AL1258" i="4"/>
  <c r="AL1259" i="4"/>
  <c r="AL1260" i="4"/>
  <c r="AL1261" i="4"/>
  <c r="AL1262" i="4"/>
  <c r="AL1263" i="4"/>
  <c r="AL1264" i="4"/>
  <c r="AL1265" i="4"/>
  <c r="AL1266" i="4"/>
  <c r="AL1267" i="4"/>
  <c r="AL1268" i="4"/>
  <c r="AL1269" i="4"/>
  <c r="AL1270" i="4"/>
  <c r="AL1271" i="4"/>
  <c r="AL1272" i="4"/>
  <c r="AL1273" i="4"/>
  <c r="AL1274" i="4"/>
  <c r="AL1275" i="4"/>
  <c r="AL1276" i="4"/>
  <c r="AL1277" i="4"/>
  <c r="AL1278" i="4"/>
  <c r="AL1279" i="4"/>
  <c r="AL1280" i="4"/>
  <c r="AL1281" i="4"/>
  <c r="AL1282" i="4"/>
  <c r="AL1283" i="4"/>
  <c r="AL1284" i="4"/>
  <c r="AL1285" i="4"/>
  <c r="AL1286" i="4"/>
  <c r="AL1287" i="4"/>
  <c r="AL1288" i="4"/>
  <c r="AL1289" i="4"/>
  <c r="AL1290" i="4"/>
  <c r="AL1291" i="4"/>
  <c r="AL1292" i="4"/>
  <c r="AL1293" i="4"/>
  <c r="AL1294" i="4"/>
  <c r="AL1295" i="4"/>
  <c r="AL1296" i="4"/>
  <c r="AL1297" i="4"/>
  <c r="AL1298" i="4"/>
  <c r="AL1299" i="4"/>
  <c r="AL1300" i="4"/>
  <c r="AL1301" i="4"/>
  <c r="AL1302" i="4"/>
  <c r="AL1303" i="4"/>
  <c r="AL1304" i="4"/>
  <c r="AL1305" i="4"/>
  <c r="AL1306" i="4"/>
  <c r="AL1307" i="4"/>
  <c r="AL1308" i="4"/>
  <c r="AL1309" i="4"/>
  <c r="AL1310" i="4"/>
  <c r="AL1311" i="4"/>
  <c r="AL1312" i="4"/>
  <c r="AL1313" i="4"/>
  <c r="AL1314" i="4"/>
  <c r="AL1315" i="4"/>
  <c r="AL1316" i="4"/>
  <c r="AL1317" i="4"/>
  <c r="AL1318" i="4"/>
  <c r="AL1319" i="4"/>
  <c r="AL1320" i="4"/>
  <c r="AL1321" i="4"/>
  <c r="AL1322" i="4"/>
  <c r="AL1323" i="4"/>
  <c r="AL1324" i="4"/>
  <c r="AL1325" i="4"/>
  <c r="AL1326" i="4"/>
  <c r="AL1327" i="4"/>
  <c r="AL1328" i="4"/>
  <c r="AL1329" i="4"/>
  <c r="AL1330" i="4"/>
  <c r="AL1331" i="4"/>
  <c r="AL1332" i="4"/>
  <c r="AL1333" i="4"/>
  <c r="AL1334" i="4"/>
  <c r="AL1335" i="4"/>
  <c r="AL1336" i="4"/>
  <c r="AL1337" i="4"/>
  <c r="AL1338" i="4"/>
  <c r="AL1339" i="4"/>
  <c r="AL1340" i="4"/>
  <c r="AL1341" i="4"/>
  <c r="AL1342" i="4"/>
  <c r="AL1343" i="4"/>
  <c r="AL1344" i="4"/>
  <c r="AL1345" i="4"/>
  <c r="AL1346" i="4"/>
  <c r="AL1347" i="4"/>
  <c r="AL1348" i="4"/>
  <c r="AL1349" i="4"/>
  <c r="AL1350" i="4"/>
  <c r="AL1351" i="4"/>
  <c r="AL1352" i="4"/>
  <c r="AL1353" i="4"/>
  <c r="AL1354" i="4"/>
  <c r="AL1355" i="4"/>
  <c r="AL1356" i="4"/>
  <c r="AL1357" i="4"/>
  <c r="AL1358" i="4"/>
  <c r="AL1359" i="4"/>
  <c r="AL1360" i="4"/>
  <c r="AL1361" i="4"/>
  <c r="AL1362" i="4"/>
  <c r="AL1363" i="4"/>
  <c r="AL1364" i="4"/>
  <c r="AL1365" i="4"/>
  <c r="AL1366" i="4"/>
  <c r="AL1367" i="4"/>
  <c r="AL1368" i="4"/>
  <c r="AL1369" i="4"/>
  <c r="AL1370" i="4"/>
  <c r="AL1371" i="4"/>
  <c r="AL1372" i="4"/>
  <c r="AL1373" i="4"/>
  <c r="AL1374" i="4"/>
  <c r="AL1375" i="4"/>
  <c r="AL1376" i="4"/>
  <c r="AL1377" i="4"/>
  <c r="AL1378" i="4"/>
  <c r="AL1379" i="4"/>
  <c r="AL1380" i="4"/>
  <c r="AL1381" i="4"/>
  <c r="AL1382" i="4"/>
  <c r="AL1383" i="4"/>
  <c r="AL1384" i="4"/>
  <c r="AL1385" i="4"/>
  <c r="AL1386" i="4"/>
  <c r="AL1387" i="4"/>
  <c r="AL1388" i="4"/>
  <c r="AL1389" i="4"/>
  <c r="AL1390" i="4"/>
  <c r="AL1391" i="4"/>
  <c r="AL1392" i="4"/>
  <c r="AL1393" i="4"/>
  <c r="AL1394" i="4"/>
  <c r="AL1395" i="4"/>
  <c r="AL1396" i="4"/>
  <c r="AL1397" i="4"/>
  <c r="AL1398" i="4"/>
  <c r="AL1399" i="4"/>
  <c r="AL1400" i="4"/>
  <c r="AL1401" i="4"/>
  <c r="AL1402" i="4"/>
  <c r="AL1403" i="4"/>
  <c r="AL1404" i="4"/>
  <c r="AL1405" i="4"/>
  <c r="AL1406" i="4"/>
  <c r="AL1407" i="4"/>
  <c r="AL1408" i="4"/>
  <c r="AL1409" i="4"/>
  <c r="AL1410" i="4"/>
  <c r="AL1411" i="4"/>
  <c r="AL1412" i="4"/>
  <c r="AL1413" i="4"/>
  <c r="AL1414" i="4"/>
  <c r="AL1415" i="4"/>
  <c r="AL1416" i="4"/>
  <c r="AL1417" i="4"/>
  <c r="AL1418" i="4"/>
  <c r="AL1419" i="4"/>
  <c r="AL1420" i="4"/>
  <c r="AL1421" i="4"/>
  <c r="AL1422" i="4"/>
  <c r="AL1423" i="4"/>
  <c r="AL1424" i="4"/>
  <c r="AL1425" i="4"/>
  <c r="AL1426" i="4"/>
  <c r="AL1427" i="4"/>
  <c r="AL1428" i="4"/>
  <c r="AL1429" i="4"/>
  <c r="AL1430" i="4"/>
  <c r="AL1431" i="4"/>
  <c r="AL1432" i="4"/>
  <c r="AL1433" i="4"/>
  <c r="AL1434" i="4"/>
  <c r="AL1435" i="4"/>
  <c r="AL1436" i="4"/>
  <c r="AL1437" i="4"/>
  <c r="AL1438" i="4"/>
  <c r="AL1439" i="4"/>
  <c r="AL1440" i="4"/>
  <c r="AL1441" i="4"/>
  <c r="AL1442" i="4"/>
  <c r="AL1443" i="4"/>
  <c r="AL1444" i="4"/>
  <c r="AL1445" i="4"/>
  <c r="AL1446" i="4"/>
  <c r="AL1447" i="4"/>
  <c r="AL1448" i="4"/>
  <c r="AL1449" i="4"/>
  <c r="AL1450" i="4"/>
  <c r="AL1451" i="4"/>
  <c r="AL1452" i="4"/>
  <c r="AL1453" i="4"/>
  <c r="AL1454" i="4"/>
  <c r="AL1455" i="4"/>
  <c r="AL1456" i="4"/>
  <c r="AL1457" i="4"/>
  <c r="AL1458" i="4"/>
  <c r="AL1459" i="4"/>
  <c r="AL1460" i="4"/>
  <c r="AL1461" i="4"/>
  <c r="AL1462" i="4"/>
  <c r="AL1463" i="4"/>
  <c r="AL1464" i="4"/>
  <c r="AL1465" i="4"/>
  <c r="AL1466" i="4"/>
  <c r="AL1467" i="4"/>
  <c r="AL1468" i="4"/>
  <c r="AL1469" i="4"/>
  <c r="AL1470" i="4"/>
  <c r="AL1471" i="4"/>
  <c r="AQ3" i="4"/>
  <c r="AQ2" i="4"/>
  <c r="AQ1" i="4"/>
  <c r="V85" i="10" l="1"/>
  <c r="X81" i="10"/>
  <c r="AJ631" i="4" a="1"/>
  <c r="AJ632" i="4" a="1"/>
  <c r="AJ633" i="4" a="1"/>
  <c r="AJ634" i="4" a="1"/>
  <c r="AJ635" i="4" a="1"/>
  <c r="AJ636" i="4" a="1"/>
  <c r="AJ637" i="4" a="1"/>
  <c r="AJ638" i="4" a="1"/>
  <c r="AJ639" i="4" a="1"/>
  <c r="AJ640" i="4" a="1"/>
  <c r="AJ641" i="4" a="1"/>
  <c r="AJ642" i="4" a="1"/>
  <c r="AJ643" i="4" a="1"/>
  <c r="AJ644" i="4" a="1"/>
  <c r="AJ645" i="4" a="1"/>
  <c r="AJ646" i="4" a="1"/>
  <c r="AJ647" i="4" a="1"/>
  <c r="AJ648" i="4" a="1"/>
  <c r="AJ649" i="4" a="1"/>
  <c r="AJ650" i="4" a="1"/>
  <c r="AJ651" i="4" a="1"/>
  <c r="AJ652" i="4" a="1"/>
  <c r="AJ653" i="4" a="1"/>
  <c r="AJ654" i="4" a="1"/>
  <c r="AJ655" i="4" a="1"/>
  <c r="AJ656" i="4" a="1"/>
  <c r="AJ657" i="4" a="1"/>
  <c r="AJ658" i="4" a="1"/>
  <c r="AJ659" i="4" a="1"/>
  <c r="AJ660" i="4" a="1"/>
  <c r="AJ661" i="4" a="1"/>
  <c r="AJ662" i="4" a="1"/>
  <c r="AJ663" i="4" a="1"/>
  <c r="AJ664" i="4" a="1"/>
  <c r="AJ665" i="4" a="1"/>
  <c r="AJ666" i="4" a="1"/>
  <c r="AJ667" i="4" a="1"/>
  <c r="AJ668" i="4" a="1"/>
  <c r="AJ669" i="4" a="1"/>
  <c r="AJ670" i="4" a="1"/>
  <c r="AJ671" i="4" a="1"/>
  <c r="AJ672" i="4" a="1"/>
  <c r="AJ673" i="4" a="1"/>
  <c r="AJ674" i="4" a="1"/>
  <c r="AJ675" i="4" a="1"/>
  <c r="AJ676" i="4" a="1"/>
  <c r="AJ677" i="4" a="1"/>
  <c r="AJ678" i="4" a="1"/>
  <c r="AJ679" i="4" a="1"/>
  <c r="AJ680" i="4" a="1"/>
  <c r="AJ681" i="4" a="1"/>
  <c r="AJ682" i="4" a="1"/>
  <c r="AJ683" i="4" a="1"/>
  <c r="AJ684" i="4" a="1"/>
  <c r="AJ685" i="4" a="1"/>
  <c r="AJ686" i="4" a="1"/>
  <c r="AJ687" i="4" a="1"/>
  <c r="AJ688" i="4" a="1"/>
  <c r="AJ689" i="4" a="1"/>
  <c r="AJ690" i="4" a="1"/>
  <c r="AJ691" i="4" a="1"/>
  <c r="AJ692" i="4" a="1"/>
  <c r="AJ693" i="4" a="1"/>
  <c r="AJ694" i="4" a="1"/>
  <c r="AJ695" i="4" a="1"/>
  <c r="AJ696" i="4" a="1"/>
  <c r="AJ697" i="4" a="1"/>
  <c r="AJ698" i="4" a="1"/>
  <c r="AJ699" i="4" a="1"/>
  <c r="AJ700" i="4" a="1"/>
  <c r="AJ701" i="4" a="1"/>
  <c r="AJ702" i="4" a="1"/>
  <c r="AJ703" i="4" a="1"/>
  <c r="AJ704" i="4" a="1"/>
  <c r="AJ705" i="4" a="1"/>
  <c r="AJ706" i="4" a="1"/>
  <c r="AJ707" i="4" a="1"/>
  <c r="AJ708" i="4" a="1"/>
  <c r="AJ709" i="4" a="1"/>
  <c r="AJ710" i="4" a="1"/>
  <c r="AJ711" i="4" a="1"/>
  <c r="AJ712" i="4" a="1"/>
  <c r="AJ713" i="4" a="1"/>
  <c r="AJ714" i="4" a="1"/>
  <c r="AJ715" i="4" a="1"/>
  <c r="AJ716" i="4" a="1"/>
  <c r="AJ717" i="4" a="1"/>
  <c r="AJ718" i="4" a="1"/>
  <c r="AJ719" i="4" a="1"/>
  <c r="AJ720" i="4" a="1"/>
  <c r="AJ721" i="4" a="1"/>
  <c r="AJ722" i="4" a="1"/>
  <c r="AJ723" i="4" a="1"/>
  <c r="AJ724" i="4" a="1"/>
  <c r="AJ725" i="4" a="1"/>
  <c r="AJ726" i="4" a="1"/>
  <c r="AJ727" i="4" a="1"/>
  <c r="AJ728" i="4" a="1"/>
  <c r="AJ729" i="4" a="1"/>
  <c r="AJ730" i="4" a="1"/>
  <c r="AJ731" i="4" a="1"/>
  <c r="AJ732" i="4" a="1"/>
  <c r="AJ733" i="4" a="1"/>
  <c r="AJ734" i="4" a="1"/>
  <c r="AJ735" i="4" a="1"/>
  <c r="AJ736" i="4" a="1"/>
  <c r="AJ737" i="4" a="1"/>
  <c r="AJ738" i="4" a="1"/>
  <c r="AJ739" i="4" a="1"/>
  <c r="AJ740" i="4" a="1"/>
  <c r="AJ741" i="4" a="1"/>
  <c r="AJ742" i="4" a="1"/>
  <c r="AJ743" i="4" a="1"/>
  <c r="AJ744" i="4" a="1"/>
  <c r="AJ745" i="4" a="1"/>
  <c r="AJ746" i="4" a="1"/>
  <c r="AJ747" i="4" a="1"/>
  <c r="AJ748" i="4" a="1"/>
  <c r="AJ749" i="4" a="1"/>
  <c r="AJ750" i="4" a="1"/>
  <c r="AJ751" i="4" a="1"/>
  <c r="AJ752" i="4" a="1"/>
  <c r="AJ753" i="4" a="1"/>
  <c r="AJ754" i="4" a="1"/>
  <c r="AJ755" i="4" a="1"/>
  <c r="AJ756" i="4" a="1"/>
  <c r="AJ757" i="4" a="1"/>
  <c r="AJ758" i="4" a="1"/>
  <c r="AJ759" i="4" a="1"/>
  <c r="AJ760" i="4" a="1"/>
  <c r="AJ761" i="4" a="1"/>
  <c r="AJ762" i="4" a="1"/>
  <c r="AJ763" i="4" a="1"/>
  <c r="AJ764" i="4" a="1"/>
  <c r="AJ765" i="4" a="1"/>
  <c r="AJ766" i="4" a="1"/>
  <c r="AJ767" i="4" a="1"/>
  <c r="AJ768" i="4" a="1"/>
  <c r="AJ769" i="4" a="1"/>
  <c r="AJ770" i="4" a="1"/>
  <c r="AJ771" i="4" a="1"/>
  <c r="AJ772" i="4" a="1"/>
  <c r="AJ773" i="4" a="1"/>
  <c r="AJ774" i="4" a="1"/>
  <c r="AJ775" i="4" a="1"/>
  <c r="AJ776" i="4" a="1"/>
  <c r="AJ777" i="4" a="1"/>
  <c r="AJ778" i="4" a="1"/>
  <c r="AJ779" i="4" a="1"/>
  <c r="AJ780" i="4" a="1"/>
  <c r="AJ781" i="4" a="1"/>
  <c r="AJ782" i="4" a="1"/>
  <c r="AJ783" i="4" a="1"/>
  <c r="AJ784" i="4" a="1"/>
  <c r="AJ785" i="4" a="1"/>
  <c r="AJ786" i="4" a="1"/>
  <c r="AJ787" i="4" a="1"/>
  <c r="AJ788" i="4" a="1"/>
  <c r="AJ789" i="4" a="1"/>
  <c r="AJ790" i="4" a="1"/>
  <c r="AJ791" i="4" a="1"/>
  <c r="AJ792" i="4" a="1"/>
  <c r="AJ793" i="4" a="1"/>
  <c r="AJ794" i="4" a="1"/>
  <c r="AJ795" i="4" a="1"/>
  <c r="AJ796" i="4" a="1"/>
  <c r="AJ797" i="4" a="1"/>
  <c r="AJ798" i="4" a="1"/>
  <c r="AJ799" i="4" a="1"/>
  <c r="AJ800" i="4" a="1"/>
  <c r="AJ801" i="4" a="1"/>
  <c r="AJ802" i="4" a="1"/>
  <c r="AJ803" i="4" a="1"/>
  <c r="AJ804" i="4" a="1"/>
  <c r="AJ805" i="4" a="1"/>
  <c r="AJ806" i="4" a="1"/>
  <c r="AJ807" i="4" a="1"/>
  <c r="AJ808" i="4" a="1"/>
  <c r="AJ809" i="4" a="1"/>
  <c r="AJ810" i="4" a="1"/>
  <c r="AJ811" i="4" a="1"/>
  <c r="AJ812" i="4" a="1"/>
  <c r="AJ813" i="4" a="1"/>
  <c r="AJ814" i="4" a="1"/>
  <c r="AJ815" i="4" a="1"/>
  <c r="AJ816" i="4" a="1"/>
  <c r="AJ817" i="4" a="1"/>
  <c r="AJ818" i="4" a="1"/>
  <c r="AJ819" i="4" a="1"/>
  <c r="AJ820" i="4" a="1"/>
  <c r="AJ821" i="4" a="1"/>
  <c r="AJ822" i="4" a="1"/>
  <c r="AJ823" i="4" a="1"/>
  <c r="AJ824" i="4" a="1"/>
  <c r="AJ825" i="4" a="1"/>
  <c r="AJ826" i="4" a="1"/>
  <c r="AJ827" i="4" a="1"/>
  <c r="AJ828" i="4" a="1"/>
  <c r="AJ829" i="4" a="1"/>
  <c r="AJ830" i="4" a="1"/>
  <c r="AJ831" i="4" a="1"/>
  <c r="AJ832" i="4" a="1"/>
  <c r="AJ833" i="4" a="1"/>
  <c r="AJ834" i="4" a="1"/>
  <c r="AJ835" i="4" a="1"/>
  <c r="AJ836" i="4" a="1"/>
  <c r="AJ837" i="4" a="1"/>
  <c r="AJ838" i="4" a="1"/>
  <c r="AJ839" i="4" a="1"/>
  <c r="AJ840" i="4" a="1"/>
  <c r="AJ841" i="4" a="1"/>
  <c r="AJ842" i="4" a="1"/>
  <c r="AJ843" i="4" a="1"/>
  <c r="AJ844" i="4" a="1"/>
  <c r="AJ845" i="4" a="1"/>
  <c r="AJ846" i="4" a="1"/>
  <c r="AJ847" i="4" a="1"/>
  <c r="AJ848" i="4" a="1"/>
  <c r="AJ849" i="4" a="1"/>
  <c r="AJ850" i="4" a="1"/>
  <c r="AJ851" i="4" a="1"/>
  <c r="AJ852" i="4" a="1"/>
  <c r="AJ853" i="4" a="1"/>
  <c r="AJ854" i="4" a="1"/>
  <c r="AJ855" i="4" a="1"/>
  <c r="AJ856" i="4" a="1"/>
  <c r="AJ857" i="4" a="1"/>
  <c r="AJ858" i="4" a="1"/>
  <c r="AJ859" i="4" a="1"/>
  <c r="AJ860" i="4" a="1"/>
  <c r="AJ861" i="4" a="1"/>
  <c r="AJ862" i="4" a="1"/>
  <c r="AJ863" i="4" a="1"/>
  <c r="AJ864" i="4" a="1"/>
  <c r="AJ865" i="4" a="1"/>
  <c r="AJ866" i="4" a="1"/>
  <c r="AJ867" i="4" a="1"/>
  <c r="AJ868" i="4" a="1"/>
  <c r="AJ869" i="4" a="1"/>
  <c r="AJ870" i="4" a="1"/>
  <c r="AJ871" i="4" a="1"/>
  <c r="AJ872" i="4" a="1"/>
  <c r="AJ873" i="4" a="1"/>
  <c r="AJ874" i="4" a="1"/>
  <c r="AJ875" i="4" a="1"/>
  <c r="AJ876" i="4" a="1"/>
  <c r="AJ877" i="4" a="1"/>
  <c r="AJ878" i="4" a="1"/>
  <c r="AJ879" i="4" a="1"/>
  <c r="AJ880" i="4" a="1"/>
  <c r="AJ881" i="4" a="1"/>
  <c r="AJ882" i="4" a="1"/>
  <c r="AJ883" i="4" a="1"/>
  <c r="AJ884" i="4" a="1"/>
  <c r="AJ885" i="4" a="1"/>
  <c r="AJ886" i="4" a="1"/>
  <c r="AJ887" i="4" a="1"/>
  <c r="AJ888" i="4" a="1"/>
  <c r="AJ889" i="4" a="1"/>
  <c r="AJ890" i="4" a="1"/>
  <c r="AJ891" i="4" a="1"/>
  <c r="AJ892" i="4" a="1"/>
  <c r="AJ893" i="4" a="1"/>
  <c r="AJ894" i="4" a="1"/>
  <c r="AJ895" i="4" a="1"/>
  <c r="AJ896" i="4" a="1"/>
  <c r="AJ897" i="4" a="1"/>
  <c r="AJ898" i="4" a="1"/>
  <c r="AJ899" i="4" a="1"/>
  <c r="AJ900" i="4" a="1"/>
  <c r="AJ901" i="4" a="1"/>
  <c r="AJ902" i="4" a="1"/>
  <c r="AJ903" i="4" a="1"/>
  <c r="AJ904" i="4" a="1"/>
  <c r="AJ905" i="4" a="1"/>
  <c r="AJ906" i="4" a="1"/>
  <c r="AJ907" i="4" a="1"/>
  <c r="AJ908" i="4" a="1"/>
  <c r="AJ909" i="4" a="1"/>
  <c r="AJ910" i="4" a="1"/>
  <c r="AJ911" i="4" a="1"/>
  <c r="AJ912" i="4" a="1"/>
  <c r="AJ913" i="4" a="1"/>
  <c r="AJ914" i="4" a="1"/>
  <c r="AJ915" i="4" a="1"/>
  <c r="AJ916" i="4" a="1"/>
  <c r="AJ917" i="4" a="1"/>
  <c r="AJ918" i="4" a="1"/>
  <c r="AJ919" i="4" a="1"/>
  <c r="AJ920" i="4" a="1"/>
  <c r="AJ921" i="4" a="1"/>
  <c r="AJ922" i="4" a="1"/>
  <c r="AJ923" i="4" a="1"/>
  <c r="AJ1063" i="4" a="1"/>
  <c r="AJ1066" i="4" a="1"/>
  <c r="AJ1068" i="4" a="1"/>
  <c r="AJ1070" i="4" a="1"/>
  <c r="AJ1071" i="4" a="1"/>
  <c r="AJ1073" i="4" a="1"/>
  <c r="AJ1075" i="4" a="1"/>
  <c r="AJ1077" i="4" a="1"/>
  <c r="AJ1079" i="4" a="1"/>
  <c r="AJ1081" i="4" a="1"/>
  <c r="AJ1083" i="4" a="1"/>
  <c r="AJ1085" i="4" a="1"/>
  <c r="AJ1087" i="4" a="1"/>
  <c r="AJ1088" i="4" a="1"/>
  <c r="AJ1090" i="4" a="1"/>
  <c r="AJ1091" i="4" a="1"/>
  <c r="AJ1093" i="4" a="1"/>
  <c r="AJ1095" i="4" a="1"/>
  <c r="AJ1097" i="4" a="1"/>
  <c r="AJ1099" i="4" a="1"/>
  <c r="AJ1101" i="4" a="1"/>
  <c r="AJ1103" i="4" a="1"/>
  <c r="AJ1105" i="4" a="1"/>
  <c r="AJ1107" i="4" a="1"/>
  <c r="AJ1109" i="4" a="1"/>
  <c r="AJ1111" i="4" a="1"/>
  <c r="AJ1114" i="4" a="1"/>
  <c r="AJ1116" i="4" a="1"/>
  <c r="AJ1119" i="4" a="1"/>
  <c r="AJ1121" i="4" a="1"/>
  <c r="AJ1123" i="4" a="1"/>
  <c r="AJ1126" i="4" a="1"/>
  <c r="AJ1127" i="4" a="1"/>
  <c r="AJ1128" i="4" a="1"/>
  <c r="AJ1129" i="4" a="1"/>
  <c r="AJ1131" i="4" a="1"/>
  <c r="AJ1133" i="4" a="1"/>
  <c r="AJ1135" i="4" a="1"/>
  <c r="AJ1137" i="4" a="1"/>
  <c r="AJ1139" i="4" a="1"/>
  <c r="AJ1141" i="4" a="1"/>
  <c r="AJ1143" i="4" a="1"/>
  <c r="AJ1145" i="4" a="1"/>
  <c r="AJ1148" i="4" a="1"/>
  <c r="AJ1150" i="4" a="1"/>
  <c r="AJ1152" i="4" a="1"/>
  <c r="AJ1154" i="4" a="1"/>
  <c r="AJ1156" i="4" a="1"/>
  <c r="AJ1158" i="4" a="1"/>
  <c r="AJ1175" i="4" a="1"/>
  <c r="AJ1178" i="4" a="1"/>
  <c r="AJ1180" i="4" a="1"/>
  <c r="AJ1182" i="4" a="1"/>
  <c r="AJ1184" i="4" a="1"/>
  <c r="AJ1186" i="4" a="1"/>
  <c r="AJ1188" i="4" a="1"/>
  <c r="AJ1190" i="4" a="1"/>
  <c r="AJ1192" i="4" a="1"/>
  <c r="AJ1194" i="4" a="1"/>
  <c r="AJ1196" i="4" a="1"/>
  <c r="AJ1198" i="4" a="1"/>
  <c r="AJ1200" i="4" a="1"/>
  <c r="AJ1202" i="4" a="1"/>
  <c r="AJ1204" i="4" a="1"/>
  <c r="AJ1206" i="4" a="1"/>
  <c r="AJ1208" i="4" a="1"/>
  <c r="AJ1210" i="4" a="1"/>
  <c r="AJ1212" i="4" a="1"/>
  <c r="AJ1214" i="4" a="1"/>
  <c r="AJ1216" i="4" a="1"/>
  <c r="AJ1218" i="4" a="1"/>
  <c r="AJ1220" i="4" a="1"/>
  <c r="AJ1222" i="4" a="1"/>
  <c r="AJ1224" i="4" a="1"/>
  <c r="AJ1226" i="4" a="1"/>
  <c r="AJ1228" i="4" a="1"/>
  <c r="AJ1230" i="4" a="1"/>
  <c r="AJ1231" i="4" a="1"/>
  <c r="AJ1233" i="4" a="1"/>
  <c r="AJ1235" i="4" a="1"/>
  <c r="AJ1237" i="4" a="1"/>
  <c r="AJ1238" i="4" a="1"/>
  <c r="AJ1241" i="4" a="1"/>
  <c r="AJ1243" i="4" a="1"/>
  <c r="AJ1246" i="4" a="1"/>
  <c r="AJ1248" i="4" a="1"/>
  <c r="AJ1250" i="4" a="1"/>
  <c r="AJ1252" i="4" a="1"/>
  <c r="AJ1254" i="4" a="1"/>
  <c r="AJ1256" i="4" a="1"/>
  <c r="AJ1258" i="4" a="1"/>
  <c r="AJ1259" i="4" a="1"/>
  <c r="AJ1261" i="4" a="1"/>
  <c r="AJ1263" i="4" a="1"/>
  <c r="AJ1265" i="4" a="1"/>
  <c r="AJ1267" i="4" a="1"/>
  <c r="AJ1269" i="4" a="1"/>
  <c r="AJ1271" i="4" a="1"/>
  <c r="AJ1273" i="4" a="1"/>
  <c r="AJ1275" i="4" a="1"/>
  <c r="AJ1277" i="4" a="1"/>
  <c r="AJ1278" i="4" a="1"/>
  <c r="AJ1280" i="4" a="1"/>
  <c r="AJ1282" i="4" a="1"/>
  <c r="AJ1284" i="4" a="1"/>
  <c r="AJ1286" i="4" a="1"/>
  <c r="AJ1287" i="4" a="1"/>
  <c r="AJ1289" i="4" a="1"/>
  <c r="AJ1291" i="4" a="1"/>
  <c r="AJ1295" i="4" a="1"/>
  <c r="AJ1297" i="4" a="1"/>
  <c r="AJ1299" i="4" a="1"/>
  <c r="AJ1301" i="4" a="1"/>
  <c r="AJ1303" i="4" a="1"/>
  <c r="AJ1305" i="4" a="1"/>
  <c r="AJ1307" i="4" a="1"/>
  <c r="AJ1309" i="4" a="1"/>
  <c r="AJ1311" i="4" a="1"/>
  <c r="AJ1313" i="4" a="1"/>
  <c r="AJ1315" i="4" a="1"/>
  <c r="AJ1317" i="4" a="1"/>
  <c r="AJ1319" i="4" a="1"/>
  <c r="AJ1321" i="4" a="1"/>
  <c r="AJ1323" i="4" a="1"/>
  <c r="AJ1326" i="4" a="1"/>
  <c r="AJ1327" i="4" a="1"/>
  <c r="AJ1329" i="4" a="1"/>
  <c r="AJ1331" i="4" a="1"/>
  <c r="AJ1333" i="4" a="1"/>
  <c r="AJ1335" i="4" a="1"/>
  <c r="AJ1338" i="4" a="1"/>
  <c r="AJ1340" i="4" a="1"/>
  <c r="AJ1342" i="4" a="1"/>
  <c r="AJ1344" i="4" a="1"/>
  <c r="AJ1346" i="4" a="1"/>
  <c r="AJ1348" i="4" a="1"/>
  <c r="AJ1350" i="4" a="1"/>
  <c r="AJ1352" i="4" a="1"/>
  <c r="AJ1354" i="4" a="1"/>
  <c r="AJ1356" i="4" a="1"/>
  <c r="AJ1358" i="4" a="1"/>
  <c r="AJ1360" i="4" a="1"/>
  <c r="AJ1362" i="4" a="1"/>
  <c r="AJ1364" i="4" a="1"/>
  <c r="AJ1366" i="4" a="1"/>
  <c r="AJ1368" i="4" a="1"/>
  <c r="AJ1370" i="4" a="1"/>
  <c r="AJ1372" i="4" a="1"/>
  <c r="AJ1374" i="4" a="1"/>
  <c r="AJ1376" i="4" a="1"/>
  <c r="AJ1378" i="4" a="1"/>
  <c r="AJ1380" i="4" a="1"/>
  <c r="AJ1382" i="4" a="1"/>
  <c r="AJ1384" i="4" a="1"/>
  <c r="AJ1388" i="4" a="1"/>
  <c r="AJ1391" i="4" a="1"/>
  <c r="AJ1393" i="4" a="1"/>
  <c r="AJ1395" i="4" a="1"/>
  <c r="AJ1397" i="4" a="1"/>
  <c r="AJ1399" i="4" a="1"/>
  <c r="AJ1401" i="4" a="1"/>
  <c r="AJ1403" i="4" a="1"/>
  <c r="AJ1405" i="4" a="1"/>
  <c r="AJ1407" i="4" a="1"/>
  <c r="AJ1409" i="4" a="1"/>
  <c r="AJ1411" i="4" a="1"/>
  <c r="AJ1413" i="4" a="1"/>
  <c r="AJ1415" i="4" a="1"/>
  <c r="AJ1417" i="4" a="1"/>
  <c r="AJ1419" i="4" a="1"/>
  <c r="AJ1421" i="4" a="1"/>
  <c r="AJ1423" i="4" a="1"/>
  <c r="AJ1425" i="4" a="1"/>
  <c r="AJ1427" i="4" a="1"/>
  <c r="AJ1430" i="4" a="1"/>
  <c r="AJ1432" i="4" a="1"/>
  <c r="AJ1434" i="4" a="1"/>
  <c r="AJ1436" i="4" a="1"/>
  <c r="AJ1438" i="4" a="1"/>
  <c r="AJ1440" i="4" a="1"/>
  <c r="AJ1443" i="4" a="1"/>
  <c r="AJ1446" i="4" a="1"/>
  <c r="AJ1448" i="4" a="1"/>
  <c r="AJ1449" i="4" a="1"/>
  <c r="AJ1450" i="4" a="1"/>
  <c r="AJ1451" i="4" a="1"/>
  <c r="AJ1452" i="4" a="1"/>
  <c r="AJ1453" i="4" a="1"/>
  <c r="AJ1454" i="4" a="1"/>
  <c r="AJ1455" i="4" a="1"/>
  <c r="AJ1456" i="4" a="1"/>
  <c r="AJ1457" i="4" a="1"/>
  <c r="AJ1458" i="4" a="1"/>
  <c r="AJ1459" i="4" a="1"/>
  <c r="AJ1460" i="4" a="1"/>
  <c r="AJ1461" i="4" a="1"/>
  <c r="AJ1462" i="4" a="1"/>
  <c r="AJ1463" i="4" a="1"/>
  <c r="AJ1464" i="4" a="1"/>
  <c r="AJ1465" i="4" a="1"/>
  <c r="AJ1466" i="4" a="1"/>
  <c r="AJ1467" i="4" a="1"/>
  <c r="AJ1468" i="4" a="1"/>
  <c r="AJ1469" i="4" a="1"/>
  <c r="AJ1470" i="4" a="1"/>
  <c r="AJ1471" i="4" a="1"/>
  <c r="AJ924" i="4" a="1"/>
  <c r="AJ925" i="4" a="1"/>
  <c r="AJ926" i="4" a="1"/>
  <c r="AJ927" i="4" a="1"/>
  <c r="AJ928" i="4" a="1"/>
  <c r="AJ929" i="4" a="1"/>
  <c r="AJ930" i="4" a="1"/>
  <c r="AJ931" i="4" a="1"/>
  <c r="AJ932" i="4" a="1"/>
  <c r="AJ933" i="4" a="1"/>
  <c r="AJ934" i="4" a="1"/>
  <c r="AJ935" i="4" a="1"/>
  <c r="AJ936" i="4" a="1"/>
  <c r="AJ937" i="4" a="1"/>
  <c r="AJ938" i="4" a="1"/>
  <c r="AJ939" i="4" a="1"/>
  <c r="AJ940" i="4" a="1"/>
  <c r="AJ941" i="4" a="1"/>
  <c r="AJ942" i="4" a="1"/>
  <c r="AJ943" i="4" a="1"/>
  <c r="AJ944" i="4" a="1"/>
  <c r="AJ945" i="4" a="1"/>
  <c r="AJ946" i="4" a="1"/>
  <c r="AJ947" i="4" a="1"/>
  <c r="AJ948" i="4" a="1"/>
  <c r="AJ949" i="4" a="1"/>
  <c r="AJ950" i="4" a="1"/>
  <c r="AJ951" i="4" a="1"/>
  <c r="AJ952" i="4" a="1"/>
  <c r="AJ953" i="4" a="1"/>
  <c r="AJ954" i="4" a="1"/>
  <c r="AJ955" i="4" a="1"/>
  <c r="AJ956" i="4" a="1"/>
  <c r="AJ957" i="4" a="1"/>
  <c r="AJ958" i="4" a="1"/>
  <c r="AJ959" i="4" a="1"/>
  <c r="AJ960" i="4" a="1"/>
  <c r="AJ961" i="4" a="1"/>
  <c r="AJ962" i="4" a="1"/>
  <c r="AJ963" i="4" a="1"/>
  <c r="AJ964" i="4" a="1"/>
  <c r="AJ965" i="4" a="1"/>
  <c r="AJ966" i="4" a="1"/>
  <c r="AJ967" i="4" a="1"/>
  <c r="AJ968" i="4" a="1"/>
  <c r="AJ969" i="4" a="1"/>
  <c r="AJ970" i="4" a="1"/>
  <c r="AJ971" i="4" a="1"/>
  <c r="AJ972" i="4" a="1"/>
  <c r="AJ973" i="4" a="1"/>
  <c r="AJ974" i="4" a="1"/>
  <c r="AJ975" i="4" a="1"/>
  <c r="AJ976" i="4" a="1"/>
  <c r="AJ977" i="4" a="1"/>
  <c r="AJ978" i="4" a="1"/>
  <c r="AJ979" i="4" a="1"/>
  <c r="AJ980" i="4" a="1"/>
  <c r="AJ981" i="4" a="1"/>
  <c r="AJ982" i="4" a="1"/>
  <c r="AJ983" i="4" a="1"/>
  <c r="AJ984" i="4" a="1"/>
  <c r="AJ985" i="4" a="1"/>
  <c r="AJ986" i="4" a="1"/>
  <c r="AJ987" i="4" a="1"/>
  <c r="AJ988" i="4" a="1"/>
  <c r="AJ989" i="4" a="1"/>
  <c r="AJ990" i="4" a="1"/>
  <c r="AJ991" i="4" a="1"/>
  <c r="AJ992" i="4" a="1"/>
  <c r="AJ993" i="4" a="1"/>
  <c r="AJ994" i="4" a="1"/>
  <c r="AJ995" i="4" a="1"/>
  <c r="AJ996" i="4" a="1"/>
  <c r="AJ997" i="4" a="1"/>
  <c r="AJ998" i="4" a="1"/>
  <c r="AJ999" i="4" a="1"/>
  <c r="AJ1000" i="4" a="1"/>
  <c r="AJ1001" i="4" a="1"/>
  <c r="AJ1002" i="4" a="1"/>
  <c r="AJ1003" i="4" a="1"/>
  <c r="AJ1004" i="4" a="1"/>
  <c r="AJ1005" i="4" a="1"/>
  <c r="AJ1006" i="4" a="1"/>
  <c r="AJ1007" i="4" a="1"/>
  <c r="AJ1008" i="4" a="1"/>
  <c r="AJ1009" i="4" a="1"/>
  <c r="AJ1010" i="4" a="1"/>
  <c r="AJ1011" i="4" a="1"/>
  <c r="AJ1012" i="4" a="1"/>
  <c r="AJ1013" i="4" a="1"/>
  <c r="AJ1014" i="4" a="1"/>
  <c r="AJ1015" i="4" a="1"/>
  <c r="AJ1016" i="4" a="1"/>
  <c r="AJ1017" i="4" a="1"/>
  <c r="AJ1018" i="4" a="1"/>
  <c r="AJ1019" i="4" a="1"/>
  <c r="AJ1020" i="4" a="1"/>
  <c r="AJ1021" i="4" a="1"/>
  <c r="AJ1022" i="4" a="1"/>
  <c r="AJ1023" i="4" a="1"/>
  <c r="AJ1024" i="4" a="1"/>
  <c r="AJ1025" i="4" a="1"/>
  <c r="AJ1026" i="4" a="1"/>
  <c r="AJ1027" i="4" a="1"/>
  <c r="AJ1028" i="4" a="1"/>
  <c r="AJ1029" i="4" a="1"/>
  <c r="AJ1030" i="4" a="1"/>
  <c r="AJ1031" i="4" a="1"/>
  <c r="AJ1032" i="4" a="1"/>
  <c r="AJ1033" i="4" a="1"/>
  <c r="AJ1034" i="4" a="1"/>
  <c r="AJ1035" i="4" a="1"/>
  <c r="AJ1036" i="4" a="1"/>
  <c r="AJ1037" i="4" a="1"/>
  <c r="AJ1038" i="4" a="1"/>
  <c r="AJ1039" i="4" a="1"/>
  <c r="AJ1040" i="4" a="1"/>
  <c r="AJ1041" i="4" a="1"/>
  <c r="AJ1042" i="4" a="1"/>
  <c r="AJ1043" i="4" a="1"/>
  <c r="AJ1044" i="4" a="1"/>
  <c r="AJ1045" i="4" a="1"/>
  <c r="AJ1046" i="4" a="1"/>
  <c r="AJ1047" i="4" a="1"/>
  <c r="AJ1048" i="4" a="1"/>
  <c r="AJ1049" i="4" a="1"/>
  <c r="AJ1050" i="4" a="1"/>
  <c r="AJ1051" i="4" a="1"/>
  <c r="AJ1052" i="4" a="1"/>
  <c r="AJ1053" i="4" a="1"/>
  <c r="AJ1054" i="4" a="1"/>
  <c r="AJ1055" i="4" a="1"/>
  <c r="AJ1056" i="4" a="1"/>
  <c r="AJ1057" i="4" a="1"/>
  <c r="AJ1058" i="4" a="1"/>
  <c r="AJ1059" i="4" a="1"/>
  <c r="AJ1060" i="4" a="1"/>
  <c r="AJ1061" i="4" a="1"/>
  <c r="AJ1062" i="4" a="1"/>
  <c r="AJ1064" i="4" a="1"/>
  <c r="AJ1065" i="4" a="1"/>
  <c r="AJ1067" i="4" a="1"/>
  <c r="AJ1069" i="4" a="1"/>
  <c r="AJ1072" i="4" a="1"/>
  <c r="AJ1074" i="4" a="1"/>
  <c r="AJ1076" i="4" a="1"/>
  <c r="AJ1078" i="4" a="1"/>
  <c r="AJ1080" i="4" a="1"/>
  <c r="AJ1082" i="4" a="1"/>
  <c r="AJ1084" i="4" a="1"/>
  <c r="AJ1086" i="4" a="1"/>
  <c r="AJ1089" i="4" a="1"/>
  <c r="AJ1092" i="4" a="1"/>
  <c r="AJ1094" i="4" a="1"/>
  <c r="AJ1096" i="4" a="1"/>
  <c r="AJ1098" i="4" a="1"/>
  <c r="AJ1100" i="4" a="1"/>
  <c r="AJ1102" i="4" a="1"/>
  <c r="AJ1104" i="4" a="1"/>
  <c r="AJ1106" i="4" a="1"/>
  <c r="AJ1108" i="4" a="1"/>
  <c r="AJ1110" i="4" a="1"/>
  <c r="AJ1112" i="4" a="1"/>
  <c r="AJ1113" i="4" a="1"/>
  <c r="AJ1115" i="4" a="1"/>
  <c r="AJ1117" i="4" a="1"/>
  <c r="AJ1118" i="4" a="1"/>
  <c r="AJ1120" i="4" a="1"/>
  <c r="AJ1122" i="4" a="1"/>
  <c r="AJ1124" i="4" a="1"/>
  <c r="AJ1125" i="4" a="1"/>
  <c r="AJ1130" i="4" a="1"/>
  <c r="AJ1132" i="4" a="1"/>
  <c r="AJ1134" i="4" a="1"/>
  <c r="AJ1136" i="4" a="1"/>
  <c r="AJ1138" i="4" a="1"/>
  <c r="AJ1140" i="4" a="1"/>
  <c r="AJ1142" i="4" a="1"/>
  <c r="AJ1144" i="4" a="1"/>
  <c r="AJ1146" i="4" a="1"/>
  <c r="AJ1147" i="4" a="1"/>
  <c r="AJ1149" i="4" a="1"/>
  <c r="AJ1151" i="4" a="1"/>
  <c r="AJ1153" i="4" a="1"/>
  <c r="AJ1155" i="4" a="1"/>
  <c r="AJ1157" i="4" a="1"/>
  <c r="AJ1159" i="4" a="1"/>
  <c r="AJ1160" i="4" a="1"/>
  <c r="AJ1161" i="4" a="1"/>
  <c r="AJ1162" i="4" a="1"/>
  <c r="AJ1163" i="4" a="1"/>
  <c r="AJ1164" i="4" a="1"/>
  <c r="AJ1165" i="4" a="1"/>
  <c r="AJ1166" i="4" a="1"/>
  <c r="AJ1167" i="4" a="1"/>
  <c r="AJ1168" i="4" a="1"/>
  <c r="AJ1169" i="4" a="1"/>
  <c r="AJ1170" i="4" a="1"/>
  <c r="AJ1171" i="4" a="1"/>
  <c r="AJ1172" i="4" a="1"/>
  <c r="AJ1173" i="4" a="1"/>
  <c r="AJ1174" i="4" a="1"/>
  <c r="AJ1176" i="4" a="1"/>
  <c r="AJ1177" i="4" a="1"/>
  <c r="AJ1179" i="4" a="1"/>
  <c r="AJ1181" i="4" a="1"/>
  <c r="AJ1183" i="4" a="1"/>
  <c r="AJ1185" i="4" a="1"/>
  <c r="AJ1187" i="4" a="1"/>
  <c r="AJ1189" i="4" a="1"/>
  <c r="AJ1191" i="4" a="1"/>
  <c r="AJ1193" i="4" a="1"/>
  <c r="AJ1195" i="4" a="1"/>
  <c r="AJ1197" i="4" a="1"/>
  <c r="AJ1199" i="4" a="1"/>
  <c r="AJ1201" i="4" a="1"/>
  <c r="AJ1203" i="4" a="1"/>
  <c r="AJ1205" i="4" a="1"/>
  <c r="AJ1207" i="4" a="1"/>
  <c r="AJ1209" i="4" a="1"/>
  <c r="AJ1211" i="4" a="1"/>
  <c r="AJ1213" i="4" a="1"/>
  <c r="AJ1215" i="4" a="1"/>
  <c r="AJ1217" i="4" a="1"/>
  <c r="AJ1219" i="4" a="1"/>
  <c r="AJ1221" i="4" a="1"/>
  <c r="AJ1223" i="4" a="1"/>
  <c r="AJ1225" i="4" a="1"/>
  <c r="AJ1227" i="4" a="1"/>
  <c r="AJ1229" i="4" a="1"/>
  <c r="AJ1232" i="4" a="1"/>
  <c r="AJ1234" i="4" a="1"/>
  <c r="AJ1236" i="4" a="1"/>
  <c r="AJ1239" i="4" a="1"/>
  <c r="AJ1240" i="4" a="1"/>
  <c r="AJ1242" i="4" a="1"/>
  <c r="AJ1244" i="4" a="1"/>
  <c r="AJ1245" i="4" a="1"/>
  <c r="AJ1247" i="4" a="1"/>
  <c r="AJ1249" i="4" a="1"/>
  <c r="AJ1251" i="4" a="1"/>
  <c r="AJ1253" i="4" a="1"/>
  <c r="AJ1255" i="4" a="1"/>
  <c r="AJ1257" i="4" a="1"/>
  <c r="AJ1260" i="4" a="1"/>
  <c r="AJ1262" i="4" a="1"/>
  <c r="AJ1264" i="4" a="1"/>
  <c r="AJ1266" i="4" a="1"/>
  <c r="AJ1268" i="4" a="1"/>
  <c r="AJ1270" i="4" a="1"/>
  <c r="AJ1272" i="4" a="1"/>
  <c r="AJ1274" i="4" a="1"/>
  <c r="AJ1276" i="4" a="1"/>
  <c r="AJ1279" i="4" a="1"/>
  <c r="AJ1281" i="4" a="1"/>
  <c r="AJ1283" i="4" a="1"/>
  <c r="AJ1285" i="4" a="1"/>
  <c r="AJ1288" i="4" a="1"/>
  <c r="AJ1290" i="4" a="1"/>
  <c r="AJ1292" i="4" a="1"/>
  <c r="AJ1293" i="4" a="1"/>
  <c r="AJ1294" i="4" a="1"/>
  <c r="AJ1296" i="4" a="1"/>
  <c r="AJ1298" i="4" a="1"/>
  <c r="AJ1300" i="4" a="1"/>
  <c r="AJ1302" i="4" a="1"/>
  <c r="AJ1304" i="4" a="1"/>
  <c r="AJ1306" i="4" a="1"/>
  <c r="AJ1308" i="4" a="1"/>
  <c r="AJ1310" i="4" a="1"/>
  <c r="AJ1312" i="4" a="1"/>
  <c r="AJ1314" i="4" a="1"/>
  <c r="AJ1316" i="4" a="1"/>
  <c r="AJ1318" i="4" a="1"/>
  <c r="AJ1320" i="4" a="1"/>
  <c r="AJ1322" i="4" a="1"/>
  <c r="AJ1324" i="4" a="1"/>
  <c r="AJ1325" i="4" a="1"/>
  <c r="AJ1328" i="4" a="1"/>
  <c r="AJ1330" i="4" a="1"/>
  <c r="AJ1332" i="4" a="1"/>
  <c r="AJ1334" i="4" a="1"/>
  <c r="AJ1336" i="4" a="1"/>
  <c r="AJ1337" i="4" a="1"/>
  <c r="AJ1339" i="4" a="1"/>
  <c r="AJ1341" i="4" a="1"/>
  <c r="AJ1343" i="4" a="1"/>
  <c r="AJ1345" i="4" a="1"/>
  <c r="AJ1347" i="4" a="1"/>
  <c r="AJ1349" i="4" a="1"/>
  <c r="AJ1351" i="4" a="1"/>
  <c r="AJ1353" i="4" a="1"/>
  <c r="AJ1355" i="4" a="1"/>
  <c r="AJ1357" i="4" a="1"/>
  <c r="AJ1359" i="4" a="1"/>
  <c r="AJ1361" i="4" a="1"/>
  <c r="AJ1363" i="4" a="1"/>
  <c r="AJ1365" i="4" a="1"/>
  <c r="AJ1367" i="4" a="1"/>
  <c r="AJ1369" i="4" a="1"/>
  <c r="AJ1371" i="4" a="1"/>
  <c r="AJ1373" i="4" a="1"/>
  <c r="AJ1375" i="4" a="1"/>
  <c r="AJ1377" i="4" a="1"/>
  <c r="AJ1379" i="4" a="1"/>
  <c r="AJ1381" i="4" a="1"/>
  <c r="AJ1383" i="4" a="1"/>
  <c r="AJ1385" i="4" a="1"/>
  <c r="AJ1386" i="4" a="1"/>
  <c r="AJ1387" i="4" a="1"/>
  <c r="AJ1389" i="4" a="1"/>
  <c r="AJ1390" i="4" a="1"/>
  <c r="AJ1392" i="4" a="1"/>
  <c r="AJ1394" i="4" a="1"/>
  <c r="AJ1396" i="4" a="1"/>
  <c r="AJ1398" i="4" a="1"/>
  <c r="AJ1400" i="4" a="1"/>
  <c r="AJ1402" i="4" a="1"/>
  <c r="AJ1404" i="4" a="1"/>
  <c r="AJ1406" i="4" a="1"/>
  <c r="AJ1408" i="4" a="1"/>
  <c r="AJ1410" i="4" a="1"/>
  <c r="AJ1412" i="4" a="1"/>
  <c r="AJ1414" i="4" a="1"/>
  <c r="AJ1416" i="4" a="1"/>
  <c r="AJ1418" i="4" a="1"/>
  <c r="AJ1420" i="4" a="1"/>
  <c r="AJ1422" i="4" a="1"/>
  <c r="AJ1424" i="4" a="1"/>
  <c r="AJ1426" i="4" a="1"/>
  <c r="AJ1428" i="4" a="1"/>
  <c r="AJ1429" i="4" a="1"/>
  <c r="AJ1431" i="4" a="1"/>
  <c r="AJ1433" i="4" a="1"/>
  <c r="AJ1435" i="4" a="1"/>
  <c r="AJ1437" i="4" a="1"/>
  <c r="AJ1439" i="4" a="1"/>
  <c r="AJ1441" i="4" a="1"/>
  <c r="AJ1442" i="4" a="1"/>
  <c r="AJ1444" i="4" a="1"/>
  <c r="AJ1445" i="4" a="1"/>
  <c r="AJ1447" i="4" a="1"/>
  <c r="AJ3" i="4" a="1"/>
  <c r="AJ4" i="4" a="1"/>
  <c r="AJ5" i="4" a="1"/>
  <c r="AJ6" i="4" a="1"/>
  <c r="AJ7" i="4" a="1"/>
  <c r="AJ8" i="4" a="1"/>
  <c r="AJ9" i="4" a="1"/>
  <c r="AJ10" i="4" a="1"/>
  <c r="AJ11" i="4" a="1"/>
  <c r="AJ12" i="4" a="1"/>
  <c r="AJ13" i="4" a="1"/>
  <c r="AJ14" i="4" a="1"/>
  <c r="AJ15" i="4" a="1"/>
  <c r="AJ16" i="4" a="1"/>
  <c r="AJ17" i="4" a="1"/>
  <c r="AJ18" i="4" a="1"/>
  <c r="AJ19" i="4" a="1"/>
  <c r="AJ20" i="4" a="1"/>
  <c r="AJ21" i="4" a="1"/>
  <c r="AJ22" i="4" a="1"/>
  <c r="AJ23" i="4" a="1"/>
  <c r="AJ25" i="4" a="1"/>
  <c r="AJ26" i="4" a="1"/>
  <c r="AJ27" i="4" a="1"/>
  <c r="AJ28" i="4" a="1"/>
  <c r="AJ29" i="4" a="1"/>
  <c r="AJ30" i="4" a="1"/>
  <c r="AJ31" i="4" a="1"/>
  <c r="AJ33" i="4" a="1"/>
  <c r="AJ35" i="4" a="1"/>
  <c r="AJ37" i="4" a="1"/>
  <c r="AJ39" i="4" a="1"/>
  <c r="AJ40" i="4" a="1"/>
  <c r="AJ43" i="4" a="1"/>
  <c r="AJ45" i="4" a="1"/>
  <c r="AJ47" i="4" a="1"/>
  <c r="AJ48" i="4" a="1"/>
  <c r="AJ50" i="4" a="1"/>
  <c r="AJ53" i="4" a="1"/>
  <c r="AJ55" i="4" a="1"/>
  <c r="AJ57" i="4" a="1"/>
  <c r="AJ59" i="4" a="1"/>
  <c r="AJ61" i="4" a="1"/>
  <c r="AJ63" i="4" a="1"/>
  <c r="AJ65" i="4" a="1"/>
  <c r="AJ68" i="4" a="1"/>
  <c r="AJ70" i="4" a="1"/>
  <c r="AJ72" i="4" a="1"/>
  <c r="AJ74" i="4" a="1"/>
  <c r="AJ75" i="4" a="1"/>
  <c r="AJ77" i="4" a="1"/>
  <c r="AJ80" i="4" a="1"/>
  <c r="AJ82" i="4" a="1"/>
  <c r="AJ84" i="4" a="1"/>
  <c r="AJ86" i="4" a="1"/>
  <c r="AJ88" i="4" a="1"/>
  <c r="AJ90" i="4" a="1"/>
  <c r="AJ91" i="4" a="1"/>
  <c r="AJ93" i="4" a="1"/>
  <c r="AJ94" i="4" a="1"/>
  <c r="AJ95" i="4" a="1"/>
  <c r="AJ97" i="4" a="1"/>
  <c r="AJ99" i="4" a="1"/>
  <c r="AJ101" i="4" a="1"/>
  <c r="AJ103" i="4" a="1"/>
  <c r="AJ105" i="4" a="1"/>
  <c r="AJ107" i="4" a="1"/>
  <c r="AJ109" i="4" a="1"/>
  <c r="AJ111" i="4" a="1"/>
  <c r="AJ113" i="4" a="1"/>
  <c r="AJ115" i="4" a="1"/>
  <c r="AJ117" i="4" a="1"/>
  <c r="AJ120" i="4" a="1"/>
  <c r="AJ122" i="4" a="1"/>
  <c r="AJ124" i="4" a="1"/>
  <c r="AJ126" i="4" a="1"/>
  <c r="AJ128" i="4" a="1"/>
  <c r="AJ130" i="4" a="1"/>
  <c r="AJ131" i="4" a="1"/>
  <c r="AJ133" i="4" a="1"/>
  <c r="AJ135" i="4" a="1"/>
  <c r="AJ137" i="4" a="1"/>
  <c r="AJ139" i="4" a="1"/>
  <c r="AJ141" i="4" a="1"/>
  <c r="AJ143" i="4" a="1"/>
  <c r="AJ146" i="4" a="1"/>
  <c r="AJ154" i="4" a="1"/>
  <c r="AJ156" i="4" a="1"/>
  <c r="AJ158" i="4" a="1"/>
  <c r="AJ160" i="4" a="1"/>
  <c r="AJ162" i="4" a="1"/>
  <c r="AJ165" i="4" a="1"/>
  <c r="AJ167" i="4" a="1"/>
  <c r="AJ169" i="4" a="1"/>
  <c r="AJ172" i="4" a="1"/>
  <c r="AJ175" i="4" a="1"/>
  <c r="AJ177" i="4" a="1"/>
  <c r="AJ179" i="4" a="1"/>
  <c r="AJ181" i="4" a="1"/>
  <c r="AJ183" i="4" a="1"/>
  <c r="AJ185" i="4" a="1"/>
  <c r="AJ187" i="4" a="1"/>
  <c r="AJ190" i="4" a="1"/>
  <c r="AJ191" i="4" a="1"/>
  <c r="AJ192" i="4" a="1"/>
  <c r="AJ193" i="4" a="1"/>
  <c r="AJ194" i="4" a="1"/>
  <c r="AJ195" i="4" a="1"/>
  <c r="AJ196" i="4" a="1"/>
  <c r="AJ197" i="4" a="1"/>
  <c r="AJ198" i="4" a="1"/>
  <c r="AJ199" i="4" a="1"/>
  <c r="AJ200" i="4" a="1"/>
  <c r="AJ203" i="4" a="1"/>
  <c r="AJ205" i="4" a="1"/>
  <c r="AJ207" i="4" a="1"/>
  <c r="AJ209" i="4" a="1"/>
  <c r="AJ211" i="4" a="1"/>
  <c r="AJ213" i="4" a="1"/>
  <c r="AJ215" i="4" a="1"/>
  <c r="AJ217" i="4" a="1"/>
  <c r="AJ219" i="4" a="1"/>
  <c r="AJ221" i="4" a="1"/>
  <c r="AJ223" i="4" a="1"/>
  <c r="AJ225" i="4" a="1"/>
  <c r="AJ227" i="4" a="1"/>
  <c r="AJ229" i="4" a="1"/>
  <c r="AJ231" i="4" a="1"/>
  <c r="AJ233" i="4" a="1"/>
  <c r="AJ235" i="4" a="1"/>
  <c r="AJ237" i="4" a="1"/>
  <c r="AJ239" i="4" a="1"/>
  <c r="AJ242" i="4" a="1"/>
  <c r="AJ244" i="4" a="1"/>
  <c r="AJ246" i="4" a="1"/>
  <c r="AJ247" i="4" a="1"/>
  <c r="AJ249" i="4" a="1"/>
  <c r="AJ251" i="4" a="1"/>
  <c r="AJ253" i="4" a="1"/>
  <c r="AJ255" i="4" a="1"/>
  <c r="AJ257" i="4" a="1"/>
  <c r="AJ261" i="4" a="1"/>
  <c r="AJ263" i="4" a="1"/>
  <c r="AJ265" i="4" a="1"/>
  <c r="AJ267" i="4" a="1"/>
  <c r="AJ269" i="4" a="1"/>
  <c r="AJ270" i="4" a="1"/>
  <c r="AJ272" i="4" a="1"/>
  <c r="AJ274" i="4" a="1"/>
  <c r="AJ276" i="4" a="1"/>
  <c r="AJ278" i="4" a="1"/>
  <c r="AJ280" i="4" a="1"/>
  <c r="AJ282" i="4" a="1"/>
  <c r="AJ284" i="4" a="1"/>
  <c r="AJ286" i="4" a="1"/>
  <c r="AJ288" i="4" a="1"/>
  <c r="AJ290" i="4" a="1"/>
  <c r="AJ293" i="4" a="1"/>
  <c r="AJ294" i="4" a="1"/>
  <c r="AJ296" i="4" a="1"/>
  <c r="AJ298" i="4" a="1"/>
  <c r="AJ300" i="4" a="1"/>
  <c r="AJ302" i="4" a="1"/>
  <c r="AJ304" i="4" a="1"/>
  <c r="AJ306" i="4" a="1"/>
  <c r="AJ308" i="4" a="1"/>
  <c r="AJ310" i="4" a="1"/>
  <c r="AJ312" i="4" a="1"/>
  <c r="AJ314" i="4" a="1"/>
  <c r="AJ316" i="4" a="1"/>
  <c r="AJ318" i="4" a="1"/>
  <c r="AJ329" i="4" a="1"/>
  <c r="AJ331" i="4" a="1"/>
  <c r="AJ334" i="4" a="1"/>
  <c r="AJ336" i="4" a="1"/>
  <c r="AJ338" i="4" a="1"/>
  <c r="AJ340" i="4" a="1"/>
  <c r="AJ341" i="4" a="1"/>
  <c r="AJ347" i="4" a="1"/>
  <c r="AJ349" i="4" a="1"/>
  <c r="AJ351" i="4" a="1"/>
  <c r="AJ353" i="4" a="1"/>
  <c r="AJ355" i="4" a="1"/>
  <c r="AJ356" i="4" a="1"/>
  <c r="AJ357" i="4" a="1"/>
  <c r="AJ358" i="4" a="1"/>
  <c r="AJ359" i="4" a="1"/>
  <c r="AJ361" i="4" a="1"/>
  <c r="AJ363" i="4" a="1"/>
  <c r="AJ365" i="4" a="1"/>
  <c r="AJ367" i="4" a="1"/>
  <c r="AJ369" i="4" a="1"/>
  <c r="AJ371" i="4" a="1"/>
  <c r="AJ373" i="4" a="1"/>
  <c r="AJ375" i="4" a="1"/>
  <c r="AJ377" i="4" a="1"/>
  <c r="AJ379" i="4" a="1"/>
  <c r="AJ381" i="4" a="1"/>
  <c r="AJ383" i="4" a="1"/>
  <c r="AJ385" i="4" a="1"/>
  <c r="AJ387" i="4" a="1"/>
  <c r="AJ389" i="4" a="1"/>
  <c r="AJ391" i="4" a="1"/>
  <c r="AJ392" i="4" a="1"/>
  <c r="AJ393" i="4" a="1"/>
  <c r="AJ395" i="4" a="1"/>
  <c r="AJ397" i="4" a="1"/>
  <c r="AJ399" i="4" a="1"/>
  <c r="AJ401" i="4" a="1"/>
  <c r="AJ403" i="4" a="1"/>
  <c r="AJ405" i="4" a="1"/>
  <c r="AJ407" i="4" a="1"/>
  <c r="AJ409" i="4" a="1"/>
  <c r="AJ411" i="4" a="1"/>
  <c r="AJ413" i="4" a="1"/>
  <c r="AJ415" i="4" a="1"/>
  <c r="AJ417" i="4" a="1"/>
  <c r="AJ420" i="4" a="1"/>
  <c r="AJ422" i="4" a="1"/>
  <c r="AJ424" i="4" a="1"/>
  <c r="AJ426" i="4" a="1"/>
  <c r="AJ428" i="4" a="1"/>
  <c r="AJ430" i="4" a="1"/>
  <c r="AJ431" i="4" a="1"/>
  <c r="AJ433" i="4" a="1"/>
  <c r="AJ435" i="4" a="1"/>
  <c r="AJ437" i="4" a="1"/>
  <c r="AJ439" i="4" a="1"/>
  <c r="AJ441" i="4" a="1"/>
  <c r="AJ444" i="4" a="1"/>
  <c r="AJ446" i="4" a="1"/>
  <c r="AJ448" i="4" a="1"/>
  <c r="AJ450" i="4" a="1"/>
  <c r="AJ452" i="4" a="1"/>
  <c r="AJ454" i="4" a="1"/>
  <c r="AJ456" i="4" a="1"/>
  <c r="AJ458" i="4" a="1"/>
  <c r="AJ460" i="4" a="1"/>
  <c r="AJ462" i="4" a="1"/>
  <c r="AJ464" i="4" a="1"/>
  <c r="AJ466" i="4" a="1"/>
  <c r="AJ468" i="4" a="1"/>
  <c r="AJ470" i="4" a="1"/>
  <c r="AJ472" i="4" a="1"/>
  <c r="AJ474" i="4" a="1"/>
  <c r="AJ476" i="4" a="1"/>
  <c r="AJ478" i="4" a="1"/>
  <c r="AJ480" i="4" a="1"/>
  <c r="AJ482" i="4" a="1"/>
  <c r="AJ483" i="4" a="1"/>
  <c r="AJ485" i="4" a="1"/>
  <c r="AJ487" i="4" a="1"/>
  <c r="AJ489" i="4" a="1"/>
  <c r="AJ491" i="4" a="1"/>
  <c r="AJ493" i="4" a="1"/>
  <c r="AJ495" i="4" a="1"/>
  <c r="AJ497" i="4" a="1"/>
  <c r="AJ499" i="4" a="1"/>
  <c r="AJ501" i="4" a="1"/>
  <c r="AJ503" i="4" a="1"/>
  <c r="AJ505" i="4" a="1"/>
  <c r="AJ506" i="4" a="1"/>
  <c r="AJ509" i="4" a="1"/>
  <c r="AJ511" i="4" a="1"/>
  <c r="AJ513" i="4" a="1"/>
  <c r="AJ515" i="4" a="1"/>
  <c r="AJ516" i="4" a="1"/>
  <c r="AJ518" i="4" a="1"/>
  <c r="AJ520" i="4" a="1"/>
  <c r="AJ523" i="4" a="1"/>
  <c r="AJ525" i="4" a="1"/>
  <c r="AJ527" i="4" a="1"/>
  <c r="AJ529" i="4" a="1"/>
  <c r="AJ531" i="4" a="1"/>
  <c r="AJ534" i="4" a="1"/>
  <c r="AJ536" i="4" a="1"/>
  <c r="AJ538" i="4" a="1"/>
  <c r="AJ540" i="4" a="1"/>
  <c r="AJ541" i="4" a="1"/>
  <c r="AJ543" i="4" a="1"/>
  <c r="AJ544" i="4" a="1"/>
  <c r="AJ546" i="4" a="1"/>
  <c r="AJ548" i="4" a="1"/>
  <c r="AJ550" i="4" a="1"/>
  <c r="AJ552" i="4" a="1"/>
  <c r="AJ554" i="4" a="1"/>
  <c r="AJ556" i="4" a="1"/>
  <c r="AJ558" i="4" a="1"/>
  <c r="AJ560" i="4" a="1"/>
  <c r="AJ562" i="4" a="1"/>
  <c r="AJ564" i="4" a="1"/>
  <c r="AJ566" i="4" a="1"/>
  <c r="AJ568" i="4" a="1"/>
  <c r="AJ570" i="4" a="1"/>
  <c r="AJ572" i="4" a="1"/>
  <c r="AJ573" i="4" a="1"/>
  <c r="AJ575" i="4" a="1"/>
  <c r="AJ577" i="4" a="1"/>
  <c r="AJ579" i="4" a="1"/>
  <c r="AJ581" i="4" a="1"/>
  <c r="AJ583" i="4" a="1"/>
  <c r="AJ585" i="4" a="1"/>
  <c r="AJ587" i="4" a="1"/>
  <c r="AJ589" i="4" a="1"/>
  <c r="AJ591" i="4" a="1"/>
  <c r="AJ593" i="4" a="1"/>
  <c r="AJ595" i="4" a="1"/>
  <c r="AJ597" i="4" a="1"/>
  <c r="AJ599" i="4" a="1"/>
  <c r="AJ601" i="4" a="1"/>
  <c r="AJ603" i="4" a="1"/>
  <c r="AJ605" i="4" a="1"/>
  <c r="AJ608" i="4" a="1"/>
  <c r="AJ610" i="4" a="1"/>
  <c r="AJ612" i="4" a="1"/>
  <c r="AJ614" i="4" a="1"/>
  <c r="AJ616" i="4" a="1"/>
  <c r="AJ619" i="4" a="1"/>
  <c r="AJ620" i="4" a="1"/>
  <c r="AJ622" i="4" a="1"/>
  <c r="AJ624" i="4" a="1"/>
  <c r="AJ626" i="4" a="1"/>
  <c r="AJ628" i="4" a="1"/>
  <c r="AJ630" i="4" a="1"/>
  <c r="AJ2" i="4" a="1"/>
  <c r="AJ24" i="4" a="1"/>
  <c r="AJ32" i="4" a="1"/>
  <c r="AJ34" i="4" a="1"/>
  <c r="AJ36" i="4" a="1"/>
  <c r="AJ38" i="4" a="1"/>
  <c r="AJ41" i="4" a="1"/>
  <c r="AJ42" i="4" a="1"/>
  <c r="AJ44" i="4" a="1"/>
  <c r="AJ46" i="4" a="1"/>
  <c r="AJ49" i="4" a="1"/>
  <c r="AJ51" i="4" a="1"/>
  <c r="AJ52" i="4" a="1"/>
  <c r="AJ54" i="4" a="1"/>
  <c r="AJ56" i="4" a="1"/>
  <c r="AJ58" i="4" a="1"/>
  <c r="AJ60" i="4" a="1"/>
  <c r="AJ62" i="4" a="1"/>
  <c r="AJ64" i="4" a="1"/>
  <c r="AJ66" i="4" a="1"/>
  <c r="AJ67" i="4" a="1"/>
  <c r="AJ69" i="4" a="1"/>
  <c r="AJ71" i="4" a="1"/>
  <c r="AJ73" i="4" a="1"/>
  <c r="AJ76" i="4" a="1"/>
  <c r="AJ78" i="4" a="1"/>
  <c r="AJ79" i="4" a="1"/>
  <c r="AJ81" i="4" a="1"/>
  <c r="AJ83" i="4" a="1"/>
  <c r="AJ85" i="4" a="1"/>
  <c r="AJ87" i="4" a="1"/>
  <c r="AJ89" i="4" a="1"/>
  <c r="AJ92" i="4" a="1"/>
  <c r="AJ96" i="4" a="1"/>
  <c r="AJ98" i="4" a="1"/>
  <c r="AJ100" i="4" a="1"/>
  <c r="AJ102" i="4" a="1"/>
  <c r="AJ104" i="4" a="1"/>
  <c r="AJ106" i="4" a="1"/>
  <c r="AJ108" i="4" a="1"/>
  <c r="AJ110" i="4" a="1"/>
  <c r="AJ112" i="4" a="1"/>
  <c r="AJ114" i="4" a="1"/>
  <c r="AJ116" i="4" a="1"/>
  <c r="AJ118" i="4" a="1"/>
  <c r="AJ119" i="4" a="1"/>
  <c r="AJ121" i="4" a="1"/>
  <c r="AJ123" i="4" a="1"/>
  <c r="AJ125" i="4" a="1"/>
  <c r="AJ127" i="4" a="1"/>
  <c r="AJ129" i="4" a="1"/>
  <c r="AJ132" i="4" a="1"/>
  <c r="AJ134" i="4" a="1"/>
  <c r="AJ136" i="4" a="1"/>
  <c r="AJ138" i="4" a="1"/>
  <c r="AJ140" i="4" a="1"/>
  <c r="AJ142" i="4" a="1"/>
  <c r="AJ144" i="4" a="1"/>
  <c r="AJ145" i="4" a="1"/>
  <c r="AJ147" i="4" a="1"/>
  <c r="AJ148" i="4" a="1"/>
  <c r="AJ149" i="4" a="1"/>
  <c r="AJ150" i="4" a="1"/>
  <c r="AJ151" i="4" a="1"/>
  <c r="AJ152" i="4" a="1"/>
  <c r="AJ153" i="4" a="1"/>
  <c r="AJ155" i="4" a="1"/>
  <c r="AJ157" i="4" a="1"/>
  <c r="AJ159" i="4" a="1"/>
  <c r="AJ161" i="4" a="1"/>
  <c r="AJ163" i="4" a="1"/>
  <c r="AJ164" i="4" a="1"/>
  <c r="AJ166" i="4" a="1"/>
  <c r="AJ168" i="4" a="1"/>
  <c r="AJ170" i="4" a="1"/>
  <c r="AJ171" i="4" a="1"/>
  <c r="AJ173" i="4" a="1"/>
  <c r="AJ174" i="4" a="1"/>
  <c r="AJ176" i="4" a="1"/>
  <c r="AJ178" i="4" a="1"/>
  <c r="AJ180" i="4" a="1"/>
  <c r="AJ182" i="4" a="1"/>
  <c r="AJ184" i="4" a="1"/>
  <c r="AJ186" i="4" a="1"/>
  <c r="AJ188" i="4" a="1"/>
  <c r="AJ189" i="4" a="1"/>
  <c r="AJ201" i="4" a="1"/>
  <c r="AJ202" i="4" a="1"/>
  <c r="AJ204" i="4" a="1"/>
  <c r="AJ206" i="4" a="1"/>
  <c r="AJ208" i="4" a="1"/>
  <c r="AJ210" i="4" a="1"/>
  <c r="AJ212" i="4" a="1"/>
  <c r="AJ214" i="4" a="1"/>
  <c r="AJ216" i="4" a="1"/>
  <c r="AJ218" i="4" a="1"/>
  <c r="AJ220" i="4" a="1"/>
  <c r="AJ222" i="4" a="1"/>
  <c r="AJ224" i="4" a="1"/>
  <c r="AJ226" i="4" a="1"/>
  <c r="AJ228" i="4" a="1"/>
  <c r="AJ230" i="4" a="1"/>
  <c r="AJ232" i="4" a="1"/>
  <c r="AJ234" i="4" a="1"/>
  <c r="AJ236" i="4" a="1"/>
  <c r="AJ238" i="4" a="1"/>
  <c r="AJ240" i="4" a="1"/>
  <c r="AJ241" i="4" a="1"/>
  <c r="AJ243" i="4" a="1"/>
  <c r="AJ245" i="4" a="1"/>
  <c r="AJ248" i="4" a="1"/>
  <c r="AJ250" i="4" a="1"/>
  <c r="AJ252" i="4" a="1"/>
  <c r="AJ254" i="4" a="1"/>
  <c r="AJ256" i="4" a="1"/>
  <c r="AJ258" i="4" a="1"/>
  <c r="AJ259" i="4" a="1"/>
  <c r="AJ260" i="4" a="1"/>
  <c r="AJ262" i="4" a="1"/>
  <c r="AJ264" i="4" a="1"/>
  <c r="AJ266" i="4" a="1"/>
  <c r="AJ268" i="4" a="1"/>
  <c r="AJ271" i="4" a="1"/>
  <c r="AJ273" i="4" a="1"/>
  <c r="AJ275" i="4" a="1"/>
  <c r="AJ277" i="4" a="1"/>
  <c r="AJ279" i="4" a="1"/>
  <c r="AJ281" i="4" a="1"/>
  <c r="AJ283" i="4" a="1"/>
  <c r="AJ285" i="4" a="1"/>
  <c r="AJ287" i="4" a="1"/>
  <c r="AJ289" i="4" a="1"/>
  <c r="AJ291" i="4" a="1"/>
  <c r="AJ292" i="4" a="1"/>
  <c r="AJ295" i="4" a="1"/>
  <c r="AJ297" i="4" a="1"/>
  <c r="AJ299" i="4" a="1"/>
  <c r="AJ301" i="4" a="1"/>
  <c r="AJ303" i="4" a="1"/>
  <c r="AJ305" i="4" a="1"/>
  <c r="AJ307" i="4" a="1"/>
  <c r="AJ309" i="4" a="1"/>
  <c r="AJ311" i="4" a="1"/>
  <c r="AJ313" i="4" a="1"/>
  <c r="AJ315" i="4" a="1"/>
  <c r="AJ317" i="4" a="1"/>
  <c r="AJ319" i="4" a="1"/>
  <c r="AJ320" i="4" a="1"/>
  <c r="AJ321" i="4" a="1"/>
  <c r="AJ322" i="4" a="1"/>
  <c r="AJ323" i="4" a="1"/>
  <c r="AJ324" i="4" a="1"/>
  <c r="AJ325" i="4" a="1"/>
  <c r="AJ326" i="4" a="1"/>
  <c r="AJ327" i="4" a="1"/>
  <c r="AJ328" i="4" a="1"/>
  <c r="AJ330" i="4" a="1"/>
  <c r="AJ332" i="4" a="1"/>
  <c r="AJ333" i="4" a="1"/>
  <c r="AJ335" i="4" a="1"/>
  <c r="AJ337" i="4" a="1"/>
  <c r="AJ339" i="4" a="1"/>
  <c r="AJ342" i="4" a="1"/>
  <c r="AJ343" i="4" a="1"/>
  <c r="AJ344" i="4" a="1"/>
  <c r="AJ345" i="4" a="1"/>
  <c r="AJ346" i="4" a="1"/>
  <c r="AJ348" i="4" a="1"/>
  <c r="AJ350" i="4" a="1"/>
  <c r="AJ352" i="4" a="1"/>
  <c r="AJ354" i="4" a="1"/>
  <c r="AJ360" i="4" a="1"/>
  <c r="AJ362" i="4" a="1"/>
  <c r="AJ364" i="4" a="1"/>
  <c r="AJ366" i="4" a="1"/>
  <c r="AJ368" i="4" a="1"/>
  <c r="AJ370" i="4" a="1"/>
  <c r="AJ372" i="4" a="1"/>
  <c r="AJ374" i="4" a="1"/>
  <c r="AJ376" i="4" a="1"/>
  <c r="AJ378" i="4" a="1"/>
  <c r="AJ380" i="4" a="1"/>
  <c r="AJ382" i="4" a="1"/>
  <c r="AJ384" i="4" a="1"/>
  <c r="AJ386" i="4" a="1"/>
  <c r="AJ388" i="4" a="1"/>
  <c r="AJ390" i="4" a="1"/>
  <c r="AJ394" i="4" a="1"/>
  <c r="AJ396" i="4" a="1"/>
  <c r="AJ398" i="4" a="1"/>
  <c r="AJ400" i="4" a="1"/>
  <c r="AJ402" i="4" a="1"/>
  <c r="AJ404" i="4" a="1"/>
  <c r="AJ406" i="4" a="1"/>
  <c r="AJ408" i="4" a="1"/>
  <c r="AJ410" i="4" a="1"/>
  <c r="AJ412" i="4" a="1"/>
  <c r="AJ414" i="4" a="1"/>
  <c r="AJ416" i="4" a="1"/>
  <c r="AJ418" i="4" a="1"/>
  <c r="AJ419" i="4" a="1"/>
  <c r="AJ421" i="4" a="1"/>
  <c r="AJ423" i="4" a="1"/>
  <c r="AJ425" i="4" a="1"/>
  <c r="AJ427" i="4" a="1"/>
  <c r="AJ429" i="4" a="1"/>
  <c r="AJ432" i="4" a="1"/>
  <c r="AJ434" i="4" a="1"/>
  <c r="AJ436" i="4" a="1"/>
  <c r="AJ438" i="4" a="1"/>
  <c r="AJ440" i="4" a="1"/>
  <c r="AJ442" i="4" a="1"/>
  <c r="AJ443" i="4" a="1"/>
  <c r="AJ445" i="4" a="1"/>
  <c r="AJ447" i="4" a="1"/>
  <c r="AJ449" i="4" a="1"/>
  <c r="AJ451" i="4" a="1"/>
  <c r="AJ453" i="4" a="1"/>
  <c r="AJ455" i="4" a="1"/>
  <c r="AJ457" i="4" a="1"/>
  <c r="AJ459" i="4" a="1"/>
  <c r="AJ461" i="4" a="1"/>
  <c r="AJ463" i="4" a="1"/>
  <c r="AJ465" i="4" a="1"/>
  <c r="AJ467" i="4" a="1"/>
  <c r="AJ469" i="4" a="1"/>
  <c r="AJ471" i="4" a="1"/>
  <c r="AJ473" i="4" a="1"/>
  <c r="AJ475" i="4" a="1"/>
  <c r="AJ477" i="4" a="1"/>
  <c r="AJ479" i="4" a="1"/>
  <c r="AJ481" i="4" a="1"/>
  <c r="AJ484" i="4" a="1"/>
  <c r="AJ486" i="4" a="1"/>
  <c r="AJ488" i="4" a="1"/>
  <c r="AJ490" i="4" a="1"/>
  <c r="AJ492" i="4" a="1"/>
  <c r="AJ494" i="4" a="1"/>
  <c r="AJ496" i="4" a="1"/>
  <c r="AJ498" i="4" a="1"/>
  <c r="AJ500" i="4" a="1"/>
  <c r="AJ502" i="4" a="1"/>
  <c r="AJ504" i="4" a="1"/>
  <c r="AJ507" i="4" a="1"/>
  <c r="AJ508" i="4" a="1"/>
  <c r="AJ510" i="4" a="1"/>
  <c r="AJ512" i="4" a="1"/>
  <c r="AJ514" i="4" a="1"/>
  <c r="AJ517" i="4" a="1"/>
  <c r="AJ519" i="4" a="1"/>
  <c r="AJ521" i="4" a="1"/>
  <c r="AJ522" i="4" a="1"/>
  <c r="AJ524" i="4" a="1"/>
  <c r="AJ526" i="4" a="1"/>
  <c r="AJ528" i="4" a="1"/>
  <c r="AJ530" i="4" a="1"/>
  <c r="AJ532" i="4" a="1"/>
  <c r="AJ533" i="4" a="1"/>
  <c r="AJ535" i="4" a="1"/>
  <c r="AJ537" i="4" a="1"/>
  <c r="AJ539" i="4" a="1"/>
  <c r="AJ542" i="4" a="1"/>
  <c r="AJ545" i="4" a="1"/>
  <c r="AJ547" i="4" a="1"/>
  <c r="AJ549" i="4" a="1"/>
  <c r="AJ551" i="4" a="1"/>
  <c r="AJ553" i="4" a="1"/>
  <c r="AJ555" i="4" a="1"/>
  <c r="AJ557" i="4" a="1"/>
  <c r="AJ559" i="4" a="1"/>
  <c r="AJ561" i="4" a="1"/>
  <c r="AJ563" i="4" a="1"/>
  <c r="AJ565" i="4" a="1"/>
  <c r="AJ567" i="4" a="1"/>
  <c r="AJ569" i="4" a="1"/>
  <c r="AJ571" i="4" a="1"/>
  <c r="AJ574" i="4" a="1"/>
  <c r="AJ576" i="4" a="1"/>
  <c r="AJ578" i="4" a="1"/>
  <c r="AJ580" i="4" a="1"/>
  <c r="AJ582" i="4" a="1"/>
  <c r="AJ584" i="4" a="1"/>
  <c r="AJ586" i="4" a="1"/>
  <c r="AJ588" i="4" a="1"/>
  <c r="AJ590" i="4" a="1"/>
  <c r="AJ592" i="4" a="1"/>
  <c r="AJ594" i="4" a="1"/>
  <c r="AJ596" i="4" a="1"/>
  <c r="AJ598" i="4" a="1"/>
  <c r="AJ600" i="4" a="1"/>
  <c r="AJ602" i="4" a="1"/>
  <c r="AJ604" i="4" a="1"/>
  <c r="AJ606" i="4" a="1"/>
  <c r="AJ607" i="4" a="1"/>
  <c r="AJ609" i="4" a="1"/>
  <c r="AJ611" i="4" a="1"/>
  <c r="AJ613" i="4" a="1"/>
  <c r="AJ615" i="4" a="1"/>
  <c r="AJ617" i="4" a="1"/>
  <c r="AJ618" i="4" a="1"/>
  <c r="AJ621" i="4" a="1"/>
  <c r="AJ623" i="4" a="1"/>
  <c r="AJ625" i="4" a="1"/>
  <c r="AJ627" i="4" a="1"/>
  <c r="AJ629" i="4"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EB8892-6FCC-4DED-A028-E8A3C80AFD42}" keepAlive="1" name="ModelConnection_ExternalData_1" description="Data Model" type="5" refreshedVersion="8" minRefreshableVersion="5" saveData="1">
    <dbPr connection="Data Model Connection" command="Cleaned Data" commandType="3"/>
    <extLst>
      <ext xmlns:x15="http://schemas.microsoft.com/office/spreadsheetml/2010/11/main" uri="{DE250136-89BD-433C-8126-D09CA5730AF9}">
        <x15:connection id="" model="1"/>
      </ext>
    </extLst>
  </connection>
  <connection id="2" xr16:uid="{FDACF8E0-B622-46BE-985B-60E62E3C5F53}" name="Query - Cleaned Data" description="Connection to the 'Cleaned Data' query in the workbook." type="100" refreshedVersion="8" minRefreshableVersion="5">
    <extLst>
      <ext xmlns:x15="http://schemas.microsoft.com/office/spreadsheetml/2010/11/main" uri="{DE250136-89BD-433C-8126-D09CA5730AF9}">
        <x15:connection id="2ba8581a-5fe7-42e6-b80f-9b2761e43e37"/>
      </ext>
    </extLst>
  </connection>
  <connection id="3" xr16:uid="{363C9C3C-9EA8-40A3-9E13-281E4894EABB}" keepAlive="1" name="Query - Raw Data" description="Connection to the 'Raw Data' query in the workbook." type="5" refreshedVersion="8" background="1" saveData="1">
    <dbPr connection="Provider=Microsoft.Mashup.OleDb.1;Data Source=$Workbook$;Location=&quot;Raw Data&quot;;Extended Properties=&quot;&quot;" command="SELECT * FROM [Raw Data]"/>
  </connection>
  <connection id="4" xr16:uid="{65C49290-30B4-4896-A967-C4F88987B52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A0E9C57C-D43F-4C09-9BA1-8773016BF78C}" name="WorksheetConnection_HR Employee Attrition Analysis.xlsx!Cleaned_Data" type="102" refreshedVersion="8" minRefreshableVersion="5">
    <extLst>
      <ext xmlns:x15="http://schemas.microsoft.com/office/spreadsheetml/2010/11/main" uri="{DE250136-89BD-433C-8126-D09CA5730AF9}">
        <x15:connection id="Cleaned_Data">
          <x15:rangePr sourceName="_xlcn.WorksheetConnection_HREmployeeAttritionAnalysis.xlsxCleaned_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<sst xmlns="http://schemas.openxmlformats.org/spreadsheetml/2006/main" count="28742" uniqueCount="379">
  <si>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</si>
  <si>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</si>
  <si>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</si>
  <si>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</si>
  <si>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</si>
  <si>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</si>
  <si>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</si>
  <si>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</si>
  <si>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</si>
  <si>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</si>
  <si>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</si>
  <si>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</si>
  <si>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</si>
  <si>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</si>
  <si>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</si>
  <si>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</si>
  <si>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</si>
  <si>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</si>
  <si>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</si>
  <si>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</si>
  <si>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</si>
  <si>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</si>
  <si>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</si>
  <si>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</si>
  <si>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</si>
  <si>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</si>
  <si>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</si>
  <si>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</si>
  <si>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</si>
  <si>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</si>
  <si>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</si>
  <si>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</si>
  <si>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</si>
  <si>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</si>
  <si>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</si>
  <si>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</si>
  <si>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</si>
  <si>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</si>
  <si>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</si>
  <si>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</si>
  <si>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</si>
  <si>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</si>
  <si>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</si>
  <si>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</si>
  <si>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</si>
  <si>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</si>
  <si>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</si>
  <si>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</si>
  <si>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</si>
  <si>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</si>
  <si>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</si>
  <si>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</si>
  <si>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</si>
  <si>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</si>
  <si>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</si>
  <si>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</si>
  <si>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</si>
  <si>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</si>
  <si>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</si>
  <si>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</si>
  <si>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</si>
  <si>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</si>
  <si>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AttritionFlag</t>
  </si>
  <si>
    <t>AgeGroup</t>
  </si>
  <si>
    <t>TenureBand</t>
  </si>
  <si>
    <t>55 and over</t>
  </si>
  <si>
    <t>0 to 1 year</t>
  </si>
  <si>
    <t>25 to 34</t>
  </si>
  <si>
    <t>Under 25</t>
  </si>
  <si>
    <t>35 to 44</t>
  </si>
  <si>
    <t>45 to 54</t>
  </si>
  <si>
    <t>2 to 5 years</t>
  </si>
  <si>
    <t>6 to 10 years</t>
  </si>
  <si>
    <t>Over 10 years</t>
  </si>
  <si>
    <t>IncomeBand</t>
  </si>
  <si>
    <t>SatisfactionLabel</t>
  </si>
  <si>
    <t>Q2_Val</t>
  </si>
  <si>
    <t>Q1_Val</t>
  </si>
  <si>
    <t>Q3_Val</t>
  </si>
  <si>
    <t>Code</t>
  </si>
  <si>
    <t>Label</t>
  </si>
  <si>
    <t>Low</t>
  </si>
  <si>
    <t>Medium</t>
  </si>
  <si>
    <t>High</t>
  </si>
  <si>
    <t>Very High</t>
  </si>
  <si>
    <t>Column Name</t>
  </si>
  <si>
    <t>Data Type</t>
  </si>
  <si>
    <t>Values / Range</t>
  </si>
  <si>
    <t>Description &amp; Notes</t>
  </si>
  <si>
    <t>Integer</t>
  </si>
  <si>
    <t>18 – 60</t>
  </si>
  <si>
    <t>Age of the employee in years.</t>
  </si>
  <si>
    <t>Text</t>
  </si>
  <si>
    <t>Yes / No</t>
  </si>
  <si>
    <t>Primary metric: Whether the employee left the company.</t>
  </si>
  <si>
    <t>Attrition Flag</t>
  </si>
  <si>
    <t>Binary</t>
  </si>
  <si>
    <t>0 / 1</t>
  </si>
  <si>
    <r>
      <t>Helper:</t>
    </r>
    <r>
      <rPr>
        <sz val="11"/>
        <color rgb="FF1F1F1F"/>
        <rFont val="Arial"/>
        <family val="2"/>
      </rPr>
      <t xml:space="preserve"> 1 = Left, 0 = Stayed (used for AVERAGE calculations).</t>
    </r>
  </si>
  <si>
    <t>Age Group</t>
  </si>
  <si>
    <t>Under 25, 25 to 34, etc.</t>
  </si>
  <si>
    <r>
      <t>Helper:</t>
    </r>
    <r>
      <rPr>
        <sz val="11"/>
        <color rgb="FF1F1F1F"/>
        <rFont val="Arial"/>
        <family val="2"/>
      </rPr>
      <t xml:space="preserve"> Segmented age brackets.</t>
    </r>
  </si>
  <si>
    <t>Currency</t>
  </si>
  <si>
    <t>$1,009 – $19,999</t>
  </si>
  <si>
    <t>Monthly gross income.</t>
  </si>
  <si>
    <t>Income Band</t>
  </si>
  <si>
    <t>Low (Q1) to High (Q4)</t>
  </si>
  <si>
    <r>
      <t>Helper:</t>
    </r>
    <r>
      <rPr>
        <sz val="11"/>
        <color rgb="FF1F1F1F"/>
        <rFont val="Arial"/>
        <family val="2"/>
      </rPr>
      <t xml:space="preserve"> Quartile-based income segmentation.</t>
    </r>
  </si>
  <si>
    <t>1 – 4</t>
  </si>
  <si>
    <t>Coded score: 1=Low, 2=Medium, 3=High, 4=Very High.</t>
  </si>
  <si>
    <t>Whether the employee works overtime hours.</t>
  </si>
  <si>
    <t>Sum of AttritionFlag</t>
  </si>
  <si>
    <t>Column Labels</t>
  </si>
  <si>
    <t>Grand Total</t>
  </si>
  <si>
    <t>Row Labels</t>
  </si>
  <si>
    <t>Count of Attrition</t>
  </si>
  <si>
    <t>Average of MonthlyIncome</t>
  </si>
  <si>
    <t>Total Count of Attrition</t>
  </si>
  <si>
    <t>Total Average of MonthlyIncome</t>
  </si>
  <si>
    <t>Dollar Variance ($)</t>
  </si>
  <si>
    <t>Percentage Gap (%)</t>
  </si>
  <si>
    <t>Average of AttritionFlag</t>
  </si>
  <si>
    <t>WorkLifeBalanceLabel</t>
  </si>
  <si>
    <t>Mean</t>
  </si>
  <si>
    <t>Standard Error</t>
  </si>
  <si>
    <t>Median</t>
  </si>
  <si>
    <t>Mode</t>
  </si>
  <si>
    <t>Standard Deviation</t>
  </si>
  <si>
    <t>Sample Variance</t>
  </si>
  <si>
    <t>Kurtosis</t>
  </si>
  <si>
    <t>Skewness</t>
  </si>
  <si>
    <t>Range</t>
  </si>
  <si>
    <t>Minimum</t>
  </si>
  <si>
    <t>Maximum</t>
  </si>
  <si>
    <t>Sum</t>
  </si>
  <si>
    <t>Count</t>
  </si>
  <si>
    <t>Column1</t>
  </si>
  <si>
    <t>Column2</t>
  </si>
  <si>
    <t>Column3</t>
  </si>
  <si>
    <t>Column4</t>
  </si>
  <si>
    <t>Column5</t>
  </si>
  <si>
    <t>Column6</t>
  </si>
  <si>
    <t>Column7</t>
  </si>
  <si>
    <t>Column8</t>
  </si>
  <si>
    <t>Stayers</t>
  </si>
  <si>
    <t>Leavers</t>
  </si>
  <si>
    <t>Descriptive Statistics Interpretation:</t>
  </si>
  <si>
    <r>
      <t>Age &amp; Experience:</t>
    </r>
    <r>
      <rPr>
        <sz val="11"/>
        <color theme="1"/>
        <rFont val="Arial"/>
        <family val="2"/>
      </rPr>
      <t xml:space="preserve"> Leavers are younger on average (33.6 vs. 37.6 years) and have fewer total working years (8.2 vs. 11.9 years).</t>
    </r>
  </si>
  <si>
    <r>
      <t>Tenure &amp; Manager Stability:</t>
    </r>
    <r>
      <rPr>
        <sz val="11"/>
        <color theme="1"/>
        <rFont val="Arial"/>
        <family val="2"/>
      </rPr>
      <t xml:space="preserve"> Leavers have shorter company tenure (5.1 vs. 7.4 years) and less time with their current manager (2.9 vs. 4.4 years).</t>
    </r>
  </si>
  <si>
    <r>
      <t>Compensation:</t>
    </r>
    <r>
      <rPr>
        <sz val="11"/>
        <color theme="1"/>
        <rFont val="Arial"/>
        <family val="2"/>
      </rPr>
      <t xml:space="preserve"> Average monthly income for leavers ($4,787) is substantially lower than stayers ($6,833), with a median gap of $2,002 ($3,202 vs. $5,204), heavily reflecting junior role concentration.</t>
    </r>
  </si>
  <si>
    <r>
      <t>Commute:</t>
    </r>
    <r>
      <rPr>
        <sz val="11"/>
        <color theme="1"/>
        <rFont val="Arial"/>
        <family val="2"/>
      </rPr>
      <t xml:space="preserve"> Leavers live further from work on average (10.6 vs. 8.9 miles).</t>
    </r>
  </si>
  <si>
    <t>AttrretionFlag</t>
  </si>
  <si>
    <t>Correlation Analysis &amp; Heatmap Interpretation</t>
  </si>
  <si>
    <r>
      <t>Hypothesis:</t>
    </r>
    <r>
      <rPr>
        <sz val="11"/>
        <color theme="1"/>
        <rFont val="Arial"/>
        <family val="2"/>
      </rPr>
      <t xml:space="preserve"> Continuous numeric variables (such as income, experience, and commute distance) share a linear relationship with an employee's likelihood to leave.</t>
    </r>
  </si>
  <si>
    <t>Key Results:</t>
  </si>
  <si>
    <r>
      <t>Strongest Inverse Relationships:</t>
    </r>
    <r>
      <rPr>
        <sz val="11"/>
        <color theme="1"/>
        <rFont val="Arial"/>
        <family val="2"/>
      </rPr>
      <t xml:space="preserve"> </t>
    </r>
    <r>
      <rPr>
        <sz val="10"/>
        <color theme="1"/>
        <rFont val="Google Sans Text"/>
        <family val="2"/>
      </rPr>
      <t>Total Working Years</t>
    </r>
    <r>
      <rPr>
        <sz val="11"/>
        <color theme="1"/>
        <rFont val="Arial"/>
        <family val="2"/>
      </rPr>
      <t xml:space="preserve"> ($r = -0.171$), </t>
    </r>
    <r>
      <rPr>
        <sz val="10"/>
        <color theme="1"/>
        <rFont val="Google Sans Text"/>
        <family val="2"/>
      </rPr>
      <t>Years In Current Role</t>
    </r>
    <r>
      <rPr>
        <sz val="11"/>
        <color theme="1"/>
        <rFont val="Arial"/>
        <family val="2"/>
      </rPr>
      <t xml:space="preserve"> ($r = -0.161$), </t>
    </r>
    <r>
      <rPr>
        <sz val="10"/>
        <color theme="1"/>
        <rFont val="Google Sans Text"/>
        <family val="2"/>
      </rPr>
      <t>Monthly Income</t>
    </r>
    <r>
      <rPr>
        <sz val="11"/>
        <color theme="1"/>
        <rFont val="Arial"/>
        <family val="2"/>
      </rPr>
      <t xml:space="preserve"> ($r = -0.160$), and </t>
    </r>
    <r>
      <rPr>
        <sz val="10"/>
        <color theme="1"/>
        <rFont val="Google Sans Text"/>
        <family val="2"/>
      </rPr>
      <t>Age</t>
    </r>
    <r>
      <rPr>
        <sz val="11"/>
        <color theme="1"/>
        <rFont val="Arial"/>
        <family val="2"/>
      </rPr>
      <t xml:space="preserve"> ($r = -0.159$) show the strongest negative linear associations with </t>
    </r>
    <r>
      <rPr>
        <sz val="10"/>
        <color theme="1"/>
        <rFont val="Google Sans Text"/>
        <family val="2"/>
      </rPr>
      <t>Attrition Flag</t>
    </r>
    <r>
      <rPr>
        <sz val="11"/>
        <color theme="1"/>
        <rFont val="Arial"/>
        <family val="2"/>
      </rPr>
      <t>.</t>
    </r>
  </si>
  <si>
    <r>
      <t>Positive Relationship:</t>
    </r>
    <r>
      <rPr>
        <sz val="11"/>
        <color theme="1"/>
        <rFont val="Arial"/>
        <family val="2"/>
      </rPr>
      <t xml:space="preserve"> </t>
    </r>
    <r>
      <rPr>
        <sz val="10"/>
        <color theme="1"/>
        <rFont val="Google Sans Text"/>
        <family val="2"/>
      </rPr>
      <t>Distance From Home</t>
    </r>
    <r>
      <rPr>
        <sz val="11"/>
        <color theme="1"/>
        <rFont val="Arial"/>
        <family val="2"/>
      </rPr>
      <t xml:space="preserve"> ($r = +0.078$) shows a weak positive linear association.</t>
    </r>
  </si>
  <si>
    <r>
      <t>Negligible Relationship:</t>
    </r>
    <r>
      <rPr>
        <sz val="11"/>
        <color theme="1"/>
        <rFont val="Arial"/>
        <family val="2"/>
      </rPr>
      <t xml:space="preserve"> </t>
    </r>
    <r>
      <rPr>
        <sz val="10"/>
        <color theme="1"/>
        <rFont val="Google Sans Text"/>
        <family val="2"/>
      </rPr>
      <t>Years Since Last Promotion</t>
    </r>
    <r>
      <rPr>
        <sz val="11"/>
        <color theme="1"/>
        <rFont val="Arial"/>
        <family val="2"/>
      </rPr>
      <t xml:space="preserve"> ($r = -0.033$) shows almost no direct linear correlation with attrition when evaluated individually.</t>
    </r>
  </si>
  <si>
    <r>
      <t>Plain-English Meaning:</t>
    </r>
    <r>
      <rPr>
        <sz val="11"/>
        <color theme="1"/>
        <rFont val="Arial"/>
        <family val="2"/>
      </rPr>
      <t xml:space="preserve"> Employees who are younger, less experienced, newly placed in their role, or lower-paid leave at higher rates. Longer commutes slightly increase departure rates.</t>
    </r>
  </si>
  <si>
    <t>Methodological Caveats:</t>
  </si>
  <si>
    <r>
      <t>1. Correlation $\neq$ Causation:</t>
    </r>
    <r>
      <rPr>
        <sz val="11"/>
        <color theme="1"/>
        <rFont val="Arial"/>
        <family val="2"/>
      </rPr>
      <t xml:space="preserve"> Linear correlation measures association strength, not direct cause-and-effect.</t>
    </r>
  </si>
  <si>
    <r>
      <t>2. Multicollinearity:</t>
    </r>
    <r>
      <rPr>
        <sz val="11"/>
        <color theme="1"/>
        <rFont val="Arial"/>
        <family val="2"/>
      </rPr>
      <t xml:space="preserve"> Several independent variables are highly correlated with each other—most notably </t>
    </r>
    <r>
      <rPr>
        <sz val="10"/>
        <color theme="1"/>
        <rFont val="Google Sans Text"/>
        <family val="2"/>
      </rPr>
      <t>Total Working Years</t>
    </r>
    <r>
      <rPr>
        <sz val="11"/>
        <color theme="1"/>
        <rFont val="Arial"/>
        <family val="2"/>
      </rPr>
      <t xml:space="preserve"> and </t>
    </r>
    <r>
      <rPr>
        <sz val="10"/>
        <color theme="1"/>
        <rFont val="Google Sans Text"/>
        <family val="2"/>
      </rPr>
      <t>Monthly Income</t>
    </r>
    <r>
      <rPr>
        <sz val="11"/>
        <color theme="1"/>
        <rFont val="Arial"/>
        <family val="2"/>
      </rPr>
      <t xml:space="preserve"> ($r = 0.773$), as well as </t>
    </r>
    <r>
      <rPr>
        <sz val="10"/>
        <color theme="1"/>
        <rFont val="Google Sans Text"/>
        <family val="2"/>
      </rPr>
      <t>Years At Company</t>
    </r>
    <r>
      <rPr>
        <sz val="11"/>
        <color theme="1"/>
        <rFont val="Arial"/>
        <family val="2"/>
      </rPr>
      <t xml:space="preserve"> and </t>
    </r>
    <r>
      <rPr>
        <sz val="10"/>
        <color theme="1"/>
        <rFont val="Google Sans Text"/>
        <family val="2"/>
      </rPr>
      <t>Years With Curr Manager</t>
    </r>
    <r>
      <rPr>
        <sz val="11"/>
        <color theme="1"/>
        <rFont val="Arial"/>
        <family val="2"/>
      </rPr>
      <t xml:space="preserve"> ($r = 0.769$). This overlap must be accounted for when interpreting regression models.</t>
    </r>
  </si>
  <si>
    <t>T Test</t>
  </si>
  <si>
    <t>t-Test: Two-Sample Assuming Unequal Variances</t>
  </si>
  <si>
    <t>Variable 1</t>
  </si>
  <si>
    <t>Variable 2</t>
  </si>
  <si>
    <t>Variance</t>
  </si>
  <si>
    <t>Observations</t>
  </si>
  <si>
    <t>Hypothesized Mean Difference</t>
  </si>
  <si>
    <t>df</t>
  </si>
  <si>
    <t>t Stat</t>
  </si>
  <si>
    <t>P(T&lt;=t) one-tail</t>
  </si>
  <si>
    <t>t Critical one-tail</t>
  </si>
  <si>
    <t>P(T&lt;=t) two-tail</t>
  </si>
  <si>
    <t>t Critical two-tail</t>
  </si>
  <si>
    <r>
      <t>What was tested:</t>
    </r>
    <r>
      <rPr>
        <sz val="11"/>
        <color theme="1"/>
        <rFont val="Calibri"/>
        <family val="2"/>
        <scheme val="minor"/>
      </rPr>
      <t xml:space="preserve"> Whether employees who stay with the company and those who leave make the same amount of money on average.</t>
    </r>
  </si>
  <si>
    <r>
      <t>The result:</t>
    </r>
    <r>
      <rPr>
        <sz val="11"/>
        <color theme="1"/>
        <rFont val="Calibri"/>
        <family val="2"/>
        <scheme val="minor"/>
      </rPr>
      <t xml:space="preserve"> They do not. Stayers earn significantly more money than those who leave.</t>
    </r>
  </si>
  <si>
    <t>The numbers:</t>
  </si>
  <si>
    <t>Average monthly income for stayers: $6,832.74</t>
  </si>
  <si>
    <t>Average monthly income for leavers: $4,787.09</t>
  </si>
  <si>
    <t>Monthly pay gap: $2,045.65 in favor of stayers</t>
  </si>
  <si>
    <r>
      <t>What the statistics mean:</t>
    </r>
    <r>
      <rPr>
        <sz val="11"/>
        <color theme="1"/>
        <rFont val="Calibri"/>
        <family val="2"/>
        <scheme val="minor"/>
      </rPr>
      <t xml:space="preserve"> The calculation gave a result far below the standard threshold used in research. This confirms that the $2,045 monthly pay gap is a real, meaningful pattern and not just a random fluke.</t>
    </r>
  </si>
  <si>
    <r>
      <t>What this means for the business:</t>
    </r>
    <r>
      <rPr>
        <sz val="11"/>
        <color theme="1"/>
        <rFont val="Calibri"/>
        <family val="2"/>
        <scheme val="minor"/>
      </rPr>
      <t xml:space="preserve"> The company isn't paying people unfairly for doing the same job. Instead, employees in lower-paying, entry-level roles are quitting at much higher rates than higher-paid senior staff.</t>
    </r>
  </si>
  <si>
    <t>Total</t>
  </si>
  <si>
    <t>Attrition vs overtime</t>
  </si>
  <si>
    <t>Metric</t>
  </si>
  <si>
    <t>Cell Location</t>
  </si>
  <si>
    <t>Excel Formula</t>
  </si>
  <si>
    <t>Output Value</t>
  </si>
  <si>
    <t>Chi-Square p-value</t>
  </si>
  <si>
    <t>W80</t>
  </si>
  <si>
    <r>
      <t>$3.86 \times 10^{-21}$</t>
    </r>
    <r>
      <rPr>
        <sz val="11"/>
        <color theme="1"/>
        <rFont val="Arial"/>
        <family val="2"/>
      </rPr>
      <t xml:space="preserve"> ($&lt; 0.001$)</t>
    </r>
  </si>
  <si>
    <t>Chi-Square Stat ($\chi^2$)</t>
  </si>
  <si>
    <t>W81</t>
  </si>
  <si>
    <t>Degrees of Freedom ($df$)</t>
  </si>
  <si>
    <t>Manual</t>
  </si>
  <si>
    <t>Conclusion</t>
  </si>
  <si>
    <t>Formula</t>
  </si>
  <si>
    <t>Reject Null</t>
  </si>
  <si>
    <t>Chi sqr test</t>
  </si>
  <si>
    <t>• Hypothesis:</t>
  </si>
  <si>
    <t>Null Hypothesis: Employee turnover and working overtime are not related (they are independent).</t>
  </si>
  <si>
    <t>Alternative Hypothesis: Employee turnover and working overtime are significantly related.</t>
  </si>
  <si>
    <t>• Statistical Results:</t>
  </si>
  <si>
    <t>Chi-Square Value: 89.04</t>
  </si>
  <si>
    <t>Degrees of Freedom: 1</t>
  </si>
  <si>
    <t>p-value: Less than 0.001 (3.86 x 10^-21)</t>
  </si>
  <si>
    <t>• Key Findings:</t>
  </si>
  <si>
    <t>Conclusion: Reject the null hypothesis. The relationship between working overtime and leaving the company is statistically significant and extremely unlikely to happen by chance.</t>
  </si>
  <si>
    <t>Turnover Comparison: Employees working overtime leave at a rate of 30.5% (127 out of 416), compared to just 10.4% (110 out of 1,054) for non-overtime staff.</t>
  </si>
  <si>
    <t>• Business Takeaway:</t>
  </si>
  <si>
    <t>Working overtime increases employee departure risk by nearly three times. Reducing mandatory overtime and balancing workloads is one of the highest-impact strategies for improving retention.</t>
  </si>
  <si>
    <t>SUMMARY OUTPUT</t>
  </si>
  <si>
    <t>Regression Statistics</t>
  </si>
  <si>
    <t>Multiple R</t>
  </si>
  <si>
    <t>R Square</t>
  </si>
  <si>
    <t>Adjusted R Square</t>
  </si>
  <si>
    <t>ANOVA</t>
  </si>
  <si>
    <t>Regression</t>
  </si>
  <si>
    <t>Residual</t>
  </si>
  <si>
    <t>Intercept</t>
  </si>
  <si>
    <t>SS</t>
  </si>
  <si>
    <t>MS</t>
  </si>
  <si>
    <t>F</t>
  </si>
  <si>
    <t>Significance F</t>
  </si>
  <si>
    <t>Coefficients</t>
  </si>
  <si>
    <t>P-value</t>
  </si>
  <si>
    <t>Lower 95%</t>
  </si>
  <si>
    <t>Upper 95%</t>
  </si>
  <si>
    <t>Lower 95.0%</t>
  </si>
  <si>
    <t>Upper 95.0%</t>
  </si>
  <si>
    <t>Linear Regression</t>
  </si>
  <si>
    <t>Multiple Linear Regression Insights (Linear Probability Model)</t>
  </si>
  <si>
    <t>• Model Overview:</t>
  </si>
  <si>
    <t>Model Fit: The 7 continuous predictors combined explain 5.91% of total attrition variance with an overall Significance F less than 0.001.</t>
  </si>
  <si>
    <t>Baseline Probability: Intercept = 0.2612 (baseline attrition probability is ~26.1% when continuous factors are at zero).</t>
  </si>
  <si>
    <t>• Statistically Significant Drivers (p &lt; 0.05):</t>
  </si>
  <si>
    <t>1. Promotion Stagnation (Years Since Last Promotion, p = 0.0008): Longer gaps without a promotion significantly increase departure risk.</t>
  </si>
  <si>
    <t>2. Role Stability (Years In Current Role, p = 0.0012): Employees settled in their current role are significantly less likely to leave.</t>
  </si>
  <si>
    <t>3. Commute Distance (Distance From Home, p = 0.0018): Longer distance from home increases turnover risk.</t>
  </si>
  <si>
    <t>4. Manager Relationship (Years With Current Manager, p = 0.0074): Stronger managerial tenure significantly reduces turnover risk.</t>
  </si>
  <si>
    <t>5. Overall Experience (Total Working Years, p = 0.0322): Senior career experience lowers attrition risk.</t>
  </si>
  <si>
    <t>6. Pay Level (Monthly Income, p = 0.0474): Higher monthly salary weakly reduces departure risk when holding tenure constant.</t>
  </si>
  <si>
    <t>• Non-Significant Predictor:</t>
  </si>
  <si>
    <t>Company Tenure (Years At Company, p = 0.1006): Loses direct statistical significance once role tenure, manager tenure, and promotion history are controlled simultaneously due to multicollinearity.</t>
  </si>
  <si>
    <t>• Methodological Note:</t>
  </si>
  <si>
    <t>Linear Probability Model: OLS regression on a binary outcome (0 or 1) serves as an initial linear baseline. In a machine learning environment, Logistic Regression is preferred to bound predictions strictly between 0 and 1.</t>
  </si>
  <si>
    <t>Risk Weight Assignment (Grounded in Phase 3 Findings)</t>
  </si>
  <si>
    <t>Risk Factor</t>
  </si>
  <si>
    <t>Statistical Justification</t>
  </si>
  <si>
    <t>Condition for Points</t>
  </si>
  <si>
    <t>Points Assigned</t>
  </si>
  <si>
    <t>#1 Driver ($\chi^2 = 89.04, p &lt; 0.001$; 30.5% vs 10.4% attrition)</t>
  </si>
  <si>
    <t>OverTime = "Yes"</t>
  </si>
  <si>
    <t>Low Job Satisfaction</t>
  </si>
  <si>
    <t>Key qualitative driver</t>
  </si>
  <si>
    <t>JobSatisfaction &lt;= 2</t>
  </si>
  <si>
    <t>Entry-Level Pay Vulnerability</t>
  </si>
  <si>
    <t>Welch's $t$-test confirmed $7.48 t$-stat pay gap in Job Level 1</t>
  </si>
  <si>
    <r>
      <t>JobLevel = 1</t>
    </r>
    <r>
      <rPr>
        <sz val="11"/>
        <color theme="1"/>
        <rFont val="Arial"/>
        <family val="2"/>
      </rPr>
      <t xml:space="preserve"> AND </t>
    </r>
    <r>
      <rPr>
        <sz val="10"/>
        <color theme="1"/>
        <rFont val="Google Sans Text"/>
        <family val="2"/>
      </rPr>
      <t>MonthlyIncome &lt; $3,500</t>
    </r>
  </si>
  <si>
    <t>Promotion Stagnation</t>
  </si>
  <si>
    <t>Regression significant ($p = 0.0008$)</t>
  </si>
  <si>
    <t>YearsSinceLastPromotion &gt;= 4</t>
  </si>
  <si>
    <t>Long Commute Distance</t>
  </si>
  <si>
    <t>Regression significant ($p = 0.0018$)</t>
  </si>
  <si>
    <t>DistanceFromHome &gt;= 15</t>
  </si>
  <si>
    <t>Poor Work-Life Balance</t>
  </si>
  <si>
    <t>High turnover indicator</t>
  </si>
  <si>
    <t>WorkLifeBalance = 1</t>
  </si>
  <si>
    <t>Criteria in Excel</t>
  </si>
  <si>
    <t>Points</t>
  </si>
  <si>
    <r>
      <t>Working overtime (</t>
    </r>
    <r>
      <rPr>
        <sz val="10"/>
        <color theme="1"/>
        <rFont val="Google Sans Text"/>
        <family val="2"/>
      </rPr>
      <t>OverTime = "Yes"</t>
    </r>
    <r>
      <rPr>
        <sz val="11"/>
        <color theme="1"/>
        <rFont val="Arial"/>
        <family val="2"/>
      </rPr>
      <t>)</t>
    </r>
  </si>
  <si>
    <t>Satisfaction score of 2 or 1</t>
  </si>
  <si>
    <t>Entry-Level Low Pay</t>
  </si>
  <si>
    <t>Job Level 1 AND Monthly Income under $3,500</t>
  </si>
  <si>
    <t>4 or more years since last promotion</t>
  </si>
  <si>
    <t>Long Commute</t>
  </si>
  <si>
    <t>Distance from home is 15 miles/km or more</t>
  </si>
  <si>
    <t>Work-life balance score of 1</t>
  </si>
  <si>
    <t>Risk table</t>
  </si>
  <si>
    <t>Risk Facto+AO13:AQ19r</t>
  </si>
  <si>
    <t>Risk Score</t>
  </si>
  <si>
    <t>Risk Tier</t>
  </si>
  <si>
    <t>1 - Low Risk</t>
  </si>
  <si>
    <t>2 - Medium Risk</t>
  </si>
  <si>
    <t>3 - High Risk</t>
  </si>
  <si>
    <t>Total Employees</t>
  </si>
  <si>
    <t>Retained (No)</t>
  </si>
  <si>
    <t>Departed (Yes)</t>
  </si>
  <si>
    <t>Actual Turnover Rate</t>
  </si>
  <si>
    <t>Share of All Departures</t>
  </si>
  <si>
    <t>Risk Scoring Model Validation &amp; Summary</t>
  </si>
  <si>
    <t>• Methodology:</t>
  </si>
  <si>
    <t>Created a weighted 10-point Risk Score based on Phase 3 statistical results.</t>
  </si>
  <si>
    <t>Weighted highest for OverTime (+3 points), Low Job Satisfaction (+2 points), and Entry-Level Low Pay (+2 points).</t>
  </si>
  <si>
    <t>• Model Performance:</t>
  </si>
  <si>
    <t>Strong Predictive Power: Employees in the High Risk tier leave at a rate of 38.1%, which is more than 2 times higher than the company average (16.1%) and 5 times higher than the Low Risk tier (7.4%).</t>
  </si>
  <si>
    <t>Departure Capture: The High Risk tier alone accounts for 46.0% of all company departures (109 out of 237) while representing only 19.5% of total headcount.</t>
  </si>
  <si>
    <t>Early Warning: Combining High Risk and Medium Risk tiers successfully captures 77.6% of all historical employee departures (184 out of 237).</t>
  </si>
  <si>
    <t>HR leaders can filter active employees by "3 - High Risk" to prioritize retention efforts, target overtime relief, and review entry-level salary tiers before resignations occur.</t>
  </si>
  <si>
    <t>HR Attrition Analysis</t>
  </si>
  <si>
    <t>Total Headcount</t>
  </si>
  <si>
    <t>Total Attrition</t>
  </si>
  <si>
    <t>Overal Attrition Rate</t>
  </si>
  <si>
    <t>High Risk Active Staff</t>
  </si>
  <si>
    <t>High Risk Attrition Rate</t>
  </si>
  <si>
    <t>• Core Executive Findings:
Overtime Burnout is the #1 Driver: Employees working overtime leave at nearly 3 times the rate of non-overtime staff (30.5% vs 10.4%, Chi-Square p &lt; 0.001).
Entry-Level Pay Vulnerability: The $2,046 monthly income gap between stayers and leavers is heavily concentrated in Job Level 1 roles (average monthly salary under $3,500).
Career Stagnation &amp; Distance: Employees waiting 4+ years for a promotion or commuting 15+ miles face significantly higher departure probabilities.
• High-Impact Retention Action Plan:
Immediate Intervention: Target the 177 active employees currently flagged in the "3 - High Risk" tier with stay interviews and workload reviews.
Overtime Cap &amp; Redistribution: Implement quarterly overtime caps in high-turnover roles (e.g., Sales Representatives and Laboratory Technicians) to curb burnout.
Entry-Level Compensation Adjustment: Review market alignment for Job Level 1 salaries to eliminate entry-level pay compression.
Accelerated Pathways: Establish clear 2-year promotion benchmarks to reduce career stagnation among mid-tenure staff.</t>
  </si>
  <si>
    <t>Field Name</t>
  </si>
  <si>
    <t>Project Information</t>
  </si>
  <si>
    <t>Project Title</t>
  </si>
  <si>
    <t>HR Employee Attrition &amp; Retention Diagnostic</t>
  </si>
  <si>
    <t>Primary Dataset</t>
  </si>
  <si>
    <t>IBM HR Employee Attrition Dataset (1,470 records)</t>
  </si>
  <si>
    <t>Analysis Objective</t>
  </si>
  <si>
    <t>Identify root causes of employee turnover and deploy an actionable risk scoring model.</t>
  </si>
  <si>
    <t>Overall Headcount</t>
  </si>
  <si>
    <t>1,470 Employees</t>
  </si>
  <si>
    <t>Overall Attrition</t>
  </si>
  <si>
    <t>237 Departures (16.1% Baseline Turnover Rate)</t>
  </si>
  <si>
    <t>High Risk Headcount</t>
  </si>
  <si>
    <t>286 Total (177 Active High-Risk Employees)</t>
  </si>
  <si>
    <t>Section 1: Project Metadata &amp; Navigation Index</t>
  </si>
  <si>
    <t>Sheet Name</t>
  </si>
  <si>
    <t>Content Classification</t>
  </si>
  <si>
    <t>Detailed Description</t>
  </si>
  <si>
    <t>README</t>
  </si>
  <si>
    <t>Documentation</t>
  </si>
  <si>
    <t>Project overview, navigation guide, sheet index, and summary findings.</t>
  </si>
  <si>
    <t>Dashboard</t>
  </si>
  <si>
    <t>Presentation Layer</t>
  </si>
  <si>
    <t>Executive dashboard featuring KPI cards, interactive slicers, and 4 key charts.</t>
  </si>
  <si>
    <t>Analysis</t>
  </si>
  <si>
    <t>Aggregation Layer</t>
  </si>
  <si>
    <t>Pivot summaries evaluating turnover across Risk Tiers, OverTime, and Departments.</t>
  </si>
  <si>
    <t>Cleaned Data</t>
  </si>
  <si>
    <t>Data Layer</t>
  </si>
  <si>
    <t>Master cleaned data table (1,471 rows, 47 columns) with risk scores and tier flags.</t>
  </si>
  <si>
    <t>Raw Data</t>
  </si>
  <si>
    <t>Original unmodified dataset containing 35 standard HR attributes.</t>
  </si>
  <si>
    <t>Calc</t>
  </si>
  <si>
    <t>Working Layer</t>
  </si>
  <si>
    <t>Intermediate pivot tables, variance calculations, and variance dollar gaps.</t>
  </si>
  <si>
    <t>Statistical Tests</t>
  </si>
  <si>
    <t>Analytics Layer</t>
  </si>
  <si>
    <t>Welch's t-Test, Chi-Square Test, and Linear Probability Regression outputs.</t>
  </si>
  <si>
    <t>Corelation</t>
  </si>
  <si>
    <t>Pearson correlation matrix evaluating continuous metrics vs Attrition Flag.</t>
  </si>
  <si>
    <t>Data Dict</t>
  </si>
  <si>
    <t>Full data dictionary defining column names, data types, and value descriptions.</t>
  </si>
  <si>
    <t xml:space="preserve">Section 2: Workbook Sheet Index </t>
  </si>
  <si>
    <t>Analytical Test</t>
  </si>
  <si>
    <t>Variable Evaluated</t>
  </si>
  <si>
    <t>Test Statistic / Value</t>
  </si>
  <si>
    <t>p-Value</t>
  </si>
  <si>
    <t>Core Conclusion</t>
  </si>
  <si>
    <t>Welch's t-Test</t>
  </si>
  <si>
    <t>Monthly Income (Stayers vs. Leavers)</t>
  </si>
  <si>
    <t>Statistically significant pay gap (-$2,046); leavers average $4,787 vs. stayers $6,833.</t>
  </si>
  <si>
    <t>OverTime Status vs. Attrition</t>
  </si>
  <si>
    <t>Overtime employees leave at 30.5% vs. 10.4% for non-overtime employees.</t>
  </si>
  <si>
    <t>Continuous Retention Drivers</t>
  </si>
  <si>
    <t>Distance, role tenure, promotion delays, and manager tenure significantly drive turnover.</t>
  </si>
  <si>
    <t>Section 3: Key Statistical Findings Summary</t>
  </si>
  <si>
    <t>t(413) = 7.48</t>
  </si>
  <si>
    <t>p &lt; 0.001</t>
  </si>
  <si>
    <t>chi^2 = 89.04, df = 1</t>
  </si>
  <si>
    <t>F = 13.12, R^2 = 0.059</t>
  </si>
  <si>
    <t>Chi-Square (chi^2)</t>
  </si>
  <si>
    <t>Scoring Condition</t>
  </si>
  <si>
    <t>Empirical Justification</t>
  </si>
  <si>
    <t>Strongest qualitative departure predictor.</t>
  </si>
  <si>
    <r>
      <t>JobLevel = 1</t>
    </r>
    <r>
      <rPr>
        <sz val="11"/>
        <color theme="1"/>
        <rFont val="Arial"/>
        <family val="2"/>
      </rPr>
      <t xml:space="preserve"> AND </t>
    </r>
    <r>
      <rPr>
        <sz val="10"/>
        <color theme="1"/>
        <rFont val="Google Sans Text"/>
        <family val="2"/>
      </rPr>
      <t>MonthlyIncome &lt; 3500</t>
    </r>
  </si>
  <si>
    <t>Promotion Delay</t>
  </si>
  <si>
    <t>Significant indicator of burnout risk.</t>
  </si>
  <si>
    <t>Section 4: Risk Scoring Model Rules</t>
  </si>
  <si>
    <t>Significant Welch's t-test pay gap (t = 7.48).</t>
  </si>
  <si>
    <t>Attrition driver (chi^2 = 89.04, p &lt; 0.001).</t>
  </si>
  <si>
    <t>Statistically significant in regression (p = 0.0008).</t>
  </si>
  <si>
    <t>Statistically significant in regression (p = 0.0018).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</si>
</sst>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0.0%"/>
    <numFmt numFmtId="166" formatCode="_-[$$-409]* #,##0.00_ ;_-[$$-409]* \-#,##0.00\ ;_-[$$-409]* &quot;-&quot;??_ ;_-@_ "/>
  </numFmts>
  <fonts count="16">
    <font>
      <sz val="11"/>
      <color theme="1"/>
      <name val="Calibri"/>
      <family val="2"/>
      <scheme val="minor"/>
    </font>
    <font>
      <sz val="11"/>
      <color theme="1"/>
      <name val="Calibri"/>
      <family val="2"/>
      <scheme val="minor"/>
    </font>
    <font>
      <b/>
      <sz val="11"/>
      <color theme="1"/>
      <name val="Calibri"/>
      <family val="2"/>
      <scheme val="minor"/>
    </font>
    <font>
      <sz val="11"/>
      <color theme="1"/>
      <name val="Arial"/>
      <family val="2"/>
    </font>
    <font>
      <b/>
      <sz val="11"/>
      <color theme="1"/>
      <name val="Arial"/>
      <family val="2"/>
    </font>
    <font>
      <sz val="11"/>
      <color rgb="FF1F1F1F"/>
      <name val="Arial"/>
      <family val="2"/>
    </font>
    <font>
      <b/>
      <sz val="11"/>
      <color rgb="FF1F1F1F"/>
      <name val="Arial"/>
      <family val="2"/>
    </font>
    <font>
      <sz val="11"/>
      <color theme="0"/>
      <name val="Arial"/>
      <family val="2"/>
    </font>
    <font>
      <i/>
      <sz val="11"/>
      <color theme="1"/>
      <name val="Calibri"/>
      <family val="2"/>
      <scheme val="minor"/>
    </font>
    <font>
      <b/>
      <sz val="13.5"/>
      <color theme="1"/>
      <name val="Arial"/>
      <family val="2"/>
    </font>
    <font>
      <sz val="10"/>
      <color theme="1"/>
      <name val="Google Sans Text"/>
      <family val="2"/>
    </font>
    <font>
      <b/>
      <sz val="10"/>
      <color theme="1"/>
      <name val="Google Sans Text"/>
      <family val="2"/>
    </font>
    <font>
      <b/>
      <sz val="24"/>
      <color theme="1"/>
      <name val="Arial"/>
      <family val="2"/>
    </font>
    <font>
      <b/>
      <sz val="11"/>
      <color theme="3" tint="-0.499984740745262"/>
      <name val="Calibri"/>
      <family val="2"/>
      <scheme val="minor"/>
    </font>
    <font>
      <b/>
      <sz val="20"/>
      <color theme="3" tint="-0.499984740745262"/>
      <name val="Calibri"/>
      <family val="2"/>
      <scheme val="minor"/>
    </font>
    <font>
      <b/>
      <sz val="14"/>
      <color theme="1"/>
      <name val="Arial"/>
      <family val="2"/>
    </font>
  </fonts>
  <fills count="3">
    <fill>
      <patternFill patternType="none"/>
    </fill>
    <fill>
      <patternFill patternType="gray125"/>
    </fill>
    <fill>
      <patternFill patternType="solid">
        <fgColor theme="0" tint="-0.34998626667073579"/>
        <bgColor indexed="64"/>
      </patternFill>
    </fill>
  </fills>
  <borders count="11">
    <border>
      <left/>
      <right/>
      <top/>
      <bottom/>
      <diagonal/>
    </border>
    <border>
      <left/>
      <right/>
      <top/>
      <bottom style="thin">
        <color indexed="64"/>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59">
    <xf numFmtId="0" fontId="0" fillId="0" borderId="0" xfId="0"/>
    <xf numFmtId="49" fontId="0" fillId="0" borderId="0" xfId="0" applyNumberFormat="1"/>
    <xf numFmtId="0" fontId="4" fillId="0" borderId="0" xfId="0" applyFont="1" applyAlignment="1">
      <alignment vertical="center" wrapText="1"/>
    </xf>
    <xf numFmtId="0" fontId="3" fillId="0" borderId="0" xfId="0" applyFont="1" applyAlignment="1">
      <alignment vertical="center" wrapText="1"/>
    </xf>
    <xf numFmtId="0" fontId="3" fillId="0" borderId="0" xfId="0" applyFont="1" applyAlignment="1">
      <alignment horizontal="left" vertical="top" wrapText="1"/>
    </xf>
    <xf numFmtId="0" fontId="3" fillId="0" borderId="0" xfId="0" applyFont="1" applyAlignment="1">
      <alignment horizontal="right" vertical="top" wrapText="1"/>
    </xf>
    <xf numFmtId="0" fontId="0" fillId="0" borderId="0" xfId="0" applyAlignment="1">
      <alignment horizontal="left" vertical="top"/>
    </xf>
    <xf numFmtId="0" fontId="5" fillId="0" borderId="0" xfId="0" applyFont="1" applyAlignment="1">
      <alignment horizontal="left" vertical="top" readingOrder="1"/>
    </xf>
    <xf numFmtId="0" fontId="6" fillId="0" borderId="0" xfId="0" applyFont="1" applyAlignment="1">
      <alignment horizontal="left" vertical="top" readingOrder="1"/>
    </xf>
    <xf numFmtId="0" fontId="7" fillId="0" borderId="0" xfId="0" applyFont="1" applyAlignment="1">
      <alignment horizontal="left" vertical="top" wrapText="1" readingOrder="1"/>
    </xf>
    <xf numFmtId="0" fontId="0" fillId="0" borderId="0" xfId="0" pivotButton="1"/>
    <xf numFmtId="0" fontId="0" fillId="0" borderId="0" xfId="0" applyAlignment="1">
      <alignment horizontal="left"/>
    </xf>
    <xf numFmtId="0" fontId="2" fillId="0" borderId="0" xfId="0" applyFont="1"/>
    <xf numFmtId="9" fontId="0" fillId="0" borderId="0" xfId="1" applyFont="1"/>
    <xf numFmtId="164" fontId="0" fillId="0" borderId="0" xfId="0" applyNumberFormat="1"/>
    <xf numFmtId="9" fontId="0" fillId="0" borderId="0" xfId="0" applyNumberFormat="1"/>
    <xf numFmtId="0" fontId="8" fillId="0" borderId="1" xfId="0" applyFont="1" applyBorder="1" applyAlignment="1">
      <alignment horizontal="center"/>
    </xf>
    <xf numFmtId="0" fontId="4" fillId="0" borderId="0" xfId="0" applyFont="1" applyAlignment="1">
      <alignment vertical="center"/>
    </xf>
    <xf numFmtId="0" fontId="0" fillId="0" borderId="0" xfId="0" applyAlignment="1">
      <alignment horizontal="left" vertical="center" indent="1"/>
    </xf>
    <xf numFmtId="0" fontId="4" fillId="0" borderId="0" xfId="0" applyFont="1" applyAlignment="1">
      <alignment horizontal="left" vertical="center" indent="1"/>
    </xf>
    <xf numFmtId="0" fontId="9" fillId="0" borderId="0" xfId="0" applyFont="1" applyAlignment="1">
      <alignment vertical="center"/>
    </xf>
    <xf numFmtId="0" fontId="3" fillId="0" borderId="0" xfId="0" applyFont="1" applyAlignment="1">
      <alignment horizontal="left" vertical="center" indent="1"/>
    </xf>
    <xf numFmtId="0" fontId="4" fillId="0" borderId="0" xfId="0" applyFont="1" applyAlignment="1">
      <alignment horizontal="left" vertical="center" indent="2"/>
    </xf>
    <xf numFmtId="0" fontId="0" fillId="0" borderId="0" xfId="0" applyAlignment="1">
      <alignment horizontal="left" vertical="center" indent="2"/>
    </xf>
    <xf numFmtId="0" fontId="3" fillId="0" borderId="0" xfId="0" applyFont="1" applyAlignment="1">
      <alignment vertical="center"/>
    </xf>
    <xf numFmtId="0" fontId="3" fillId="0" borderId="0" xfId="0" applyFont="1" applyAlignment="1">
      <alignment wrapText="1"/>
    </xf>
    <xf numFmtId="0" fontId="3" fillId="0" borderId="0" xfId="0" applyFont="1" applyAlignment="1">
      <alignment horizontal="right" wrapText="1"/>
    </xf>
    <xf numFmtId="11" fontId="3" fillId="0" borderId="0" xfId="0" applyNumberFormat="1" applyFont="1" applyAlignment="1">
      <alignment horizontal="right" wrapText="1"/>
    </xf>
    <xf numFmtId="0" fontId="0" fillId="0" borderId="3" xfId="0" applyBorder="1"/>
    <xf numFmtId="0" fontId="8" fillId="0" borderId="4" xfId="0" applyFont="1" applyBorder="1" applyAlignment="1">
      <alignment horizontal="center"/>
    </xf>
    <xf numFmtId="0" fontId="3" fillId="0" borderId="0" xfId="0" applyFont="1"/>
    <xf numFmtId="0" fontId="11" fillId="0" borderId="0" xfId="0" applyFont="1" applyAlignment="1">
      <alignment vertical="center" wrapText="1"/>
    </xf>
    <xf numFmtId="0" fontId="10" fillId="0" borderId="0" xfId="0" applyFont="1" applyAlignment="1">
      <alignment vertical="center" wrapText="1"/>
    </xf>
    <xf numFmtId="0" fontId="0" fillId="0" borderId="0" xfId="0" applyAlignment="1">
      <alignment horizontal="left" vertical="center"/>
    </xf>
    <xf numFmtId="0" fontId="8" fillId="0" borderId="4" xfId="0" applyFont="1" applyBorder="1" applyAlignment="1">
      <alignment horizontal="centerContinuous"/>
    </xf>
    <xf numFmtId="0" fontId="4" fillId="0" borderId="0" xfId="0" applyFont="1" applyAlignment="1">
      <alignment horizontal="left" vertical="top" wrapText="1"/>
    </xf>
    <xf numFmtId="10" fontId="0" fillId="0" borderId="0" xfId="0" applyNumberFormat="1"/>
    <xf numFmtId="10" fontId="4" fillId="0" borderId="0" xfId="0" applyNumberFormat="1" applyFont="1" applyAlignment="1">
      <alignment horizontal="left" vertical="top" wrapText="1"/>
    </xf>
    <xf numFmtId="10" fontId="3" fillId="0" borderId="0" xfId="0" applyNumberFormat="1" applyFont="1" applyAlignment="1">
      <alignment horizontal="left" vertical="top" wrapText="1"/>
    </xf>
    <xf numFmtId="0" fontId="3" fillId="0" borderId="0" xfId="0" applyFont="1" applyAlignment="1">
      <alignment horizontal="left" vertical="top"/>
    </xf>
    <xf numFmtId="166" fontId="0" fillId="0" borderId="0" xfId="0" applyNumberFormat="1"/>
    <xf numFmtId="0" fontId="10" fillId="0" borderId="0" xfId="0" applyFont="1" applyAlignment="1">
      <alignment horizontal="left" vertical="top" wrapText="1"/>
    </xf>
    <xf numFmtId="0" fontId="15" fillId="0" borderId="0" xfId="0" applyFont="1" applyAlignment="1">
      <alignment horizontal="center" vertical="top"/>
    </xf>
    <xf numFmtId="0" fontId="9" fillId="0" borderId="0" xfId="0" applyFont="1" applyAlignment="1">
      <alignment horizontal="center" vertical="top"/>
    </xf>
    <xf numFmtId="0" fontId="13" fillId="2" borderId="9" xfId="0" applyFont="1" applyFill="1" applyBorder="1" applyAlignment="1">
      <alignment horizontal="center"/>
    </xf>
    <xf numFmtId="0" fontId="13" fillId="2" borderId="3" xfId="0" applyFont="1" applyFill="1" applyBorder="1" applyAlignment="1">
      <alignment horizontal="center"/>
    </xf>
    <xf numFmtId="0" fontId="13" fillId="2" borderId="10" xfId="0" applyFont="1" applyFill="1" applyBorder="1" applyAlignment="1">
      <alignment horizontal="center"/>
    </xf>
    <xf numFmtId="0" fontId="13" fillId="2" borderId="5" xfId="0" applyFont="1" applyFill="1" applyBorder="1" applyAlignment="1">
      <alignment horizontal="center"/>
    </xf>
    <xf numFmtId="0" fontId="13" fillId="2" borderId="2" xfId="0" applyFont="1" applyFill="1" applyBorder="1" applyAlignment="1">
      <alignment horizontal="center"/>
    </xf>
    <xf numFmtId="0" fontId="13" fillId="2" borderId="6" xfId="0" applyFont="1" applyFill="1" applyBorder="1" applyAlignment="1">
      <alignment horizontal="center"/>
    </xf>
    <xf numFmtId="0" fontId="14" fillId="2" borderId="7" xfId="0" applyFont="1" applyFill="1" applyBorder="1" applyAlignment="1">
      <alignment horizontal="center"/>
    </xf>
    <xf numFmtId="0" fontId="14" fillId="2" borderId="0" xfId="0" applyFont="1" applyFill="1" applyAlignment="1">
      <alignment horizontal="center"/>
    </xf>
    <xf numFmtId="0" fontId="14" fillId="2" borderId="8" xfId="0" applyFont="1" applyFill="1" applyBorder="1" applyAlignment="1">
      <alignment horizontal="center"/>
    </xf>
    <xf numFmtId="0" fontId="12" fillId="0" borderId="0" xfId="0" applyFont="1" applyAlignment="1">
      <alignment horizontal="center"/>
    </xf>
    <xf numFmtId="165" fontId="14" fillId="2" borderId="7" xfId="1" applyNumberFormat="1" applyFont="1" applyFill="1" applyBorder="1" applyAlignment="1">
      <alignment horizontal="center"/>
    </xf>
    <xf numFmtId="165" fontId="14" fillId="2" borderId="0" xfId="1" applyNumberFormat="1" applyFont="1" applyFill="1" applyBorder="1" applyAlignment="1">
      <alignment horizontal="center"/>
    </xf>
    <xf numFmtId="165" fontId="14" fillId="2" borderId="8" xfId="1" applyNumberFormat="1" applyFont="1" applyFill="1" applyBorder="1" applyAlignment="1">
      <alignment horizontal="center"/>
    </xf>
    <xf numFmtId="0" fontId="2" fillId="0" borderId="0" xfId="0" applyFont="1" applyAlignment="1">
      <alignment horizontal="left" vertical="top" wrapText="1"/>
    </xf>
    <xf numFmtId="0" fontId="0" fillId="0" borderId="0" xfId="0" applyNumberFormat="1"/>
  </cellXfs>
  <cellStyles count="2">
    <cellStyle name="Normal" xfId="0" builtinId="0"/>
    <cellStyle name="Percent" xfId="1" builtinId="5"/>
  </cellStyles>
  <dxfs count="136">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vertical="top" textRotation="0" indent="0" justifyLastLine="0" shrinkToFit="0" readingOrder="0"/>
    </dxf>
    <dxf>
      <font>
        <b/>
        <i val="0"/>
        <strike val="0"/>
        <condense val="0"/>
        <extend val="0"/>
        <outline val="0"/>
        <shadow val="0"/>
        <u val="none"/>
        <vertAlign val="baseline"/>
        <sz val="11"/>
        <color theme="1"/>
        <name val="Arial"/>
        <family val="2"/>
        <scheme val="none"/>
      </font>
      <numFmt numFmtId="14" formatCode="0.00%"/>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3" formatCode="0%"/>
    </dxf>
    <dxf>
      <numFmt numFmtId="13" formatCode="0%"/>
    </dxf>
    <dxf>
      <numFmt numFmtId="13" formatCode="0%"/>
    </dxf>
    <dxf>
      <numFmt numFmtId="166" formatCode="_-[$$-409]* #,##0.00_ ;_-[$$-409]* \-#,##0.00\ ;_-[$$-409]* &quot;-&quot;??_ ;_-@_ "/>
    </dxf>
    <dxf>
      <numFmt numFmtId="166" formatCode="_-[$$-409]* #,##0.00_ ;_-[$$-409]* \-#,##0.00\ ;_-[$$-409]* &quot;-&quot;??_ ;_-@_ "/>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Google Sans Text"/>
        <family val="2"/>
        <scheme val="none"/>
      </font>
      <alignment horizontal="left" vertical="top" textRotation="0" wrapText="1" indent="0" justifyLastLine="0" shrinkToFit="0" readingOrder="0"/>
    </dxf>
    <dxf>
      <font>
        <b/>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alignment horizontal="left" vertical="top" textRotation="0" indent="0" justifyLastLine="0" shrinkToFit="0" readingOrder="0"/>
    </dxf>
    <dxf>
      <font>
        <b/>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alignment horizontal="left" vertical="top" textRotation="0" indent="0" justifyLastLine="0" shrinkToFit="0" readingOrder="0"/>
    </dxf>
    <dxf>
      <font>
        <b/>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rgb="FF1F1F1F"/>
        <name val="Arial"/>
        <family val="2"/>
        <scheme val="none"/>
      </font>
      <alignment horizontal="left" vertical="top" textRotation="0" wrapText="0" indent="0" justifyLastLine="0" shrinkToFit="0" readingOrder="1"/>
    </dxf>
    <dxf>
      <font>
        <b val="0"/>
        <i val="0"/>
        <strike val="0"/>
        <condense val="0"/>
        <extend val="0"/>
        <outline val="0"/>
        <shadow val="0"/>
        <u val="none"/>
        <vertAlign val="baseline"/>
        <sz val="11"/>
        <color rgb="FF1F1F1F"/>
        <name val="Arial"/>
        <family val="2"/>
        <scheme val="none"/>
      </font>
      <alignment horizontal="left" vertical="top" textRotation="0" wrapText="0" indent="0" justifyLastLine="0" shrinkToFit="0" readingOrder="1"/>
    </dxf>
    <dxf>
      <font>
        <b val="0"/>
        <i val="0"/>
        <strike val="0"/>
        <condense val="0"/>
        <extend val="0"/>
        <outline val="0"/>
        <shadow val="0"/>
        <u val="none"/>
        <vertAlign val="baseline"/>
        <sz val="11"/>
        <color rgb="FF1F1F1F"/>
        <name val="Arial"/>
        <family val="2"/>
        <scheme val="none"/>
      </font>
      <alignment horizontal="left" vertical="top" textRotation="0" wrapText="0" indent="0" justifyLastLine="0" shrinkToFit="0" readingOrder="1"/>
    </dxf>
    <dxf>
      <font>
        <b val="0"/>
        <i val="0"/>
        <strike val="0"/>
        <condense val="0"/>
        <extend val="0"/>
        <outline val="0"/>
        <shadow val="0"/>
        <u val="none"/>
        <vertAlign val="baseline"/>
        <sz val="11"/>
        <color rgb="FF1F1F1F"/>
        <name val="Arial"/>
        <family val="2"/>
        <scheme val="none"/>
      </font>
      <alignment horizontal="left" vertical="top" textRotation="0" wrapText="0" indent="0" justifyLastLine="0" shrinkToFit="0" readingOrder="1"/>
    </dxf>
    <dxf>
      <font>
        <b val="0"/>
        <i val="0"/>
        <strike val="0"/>
        <condense val="0"/>
        <extend val="0"/>
        <outline val="0"/>
        <shadow val="0"/>
        <u val="none"/>
        <vertAlign val="baseline"/>
        <sz val="11"/>
        <color rgb="FF1F1F1F"/>
        <name val="Arial"/>
        <family val="2"/>
        <scheme val="none"/>
      </font>
      <alignment horizontal="left" vertical="top" textRotation="0" wrapText="0" indent="0" justifyLastLine="0" shrinkToFit="0" readingOrder="1"/>
    </dxf>
    <dxf>
      <font>
        <b val="0"/>
        <i val="0"/>
        <strike val="0"/>
        <condense val="0"/>
        <extend val="0"/>
        <outline val="0"/>
        <shadow val="0"/>
        <u val="none"/>
        <vertAlign val="baseline"/>
        <sz val="11"/>
        <color theme="0"/>
        <name val="Arial"/>
        <family val="2"/>
        <scheme val="none"/>
      </font>
      <alignment horizontal="left" vertical="top" textRotation="0" wrapText="1" indent="0" justifyLastLine="0" shrinkToFit="0" readingOrder="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microsoft.com/office/2007/relationships/slicerCache" Target="slicerCaches/slicerCache4.xml"/><Relationship Id="rId39" Type="http://schemas.openxmlformats.org/officeDocument/2006/relationships/customXml" Target="../customXml/item5.xml"/><Relationship Id="rId21" Type="http://schemas.openxmlformats.org/officeDocument/2006/relationships/pivotCacheDefinition" Target="pivotCache/pivotCacheDefinition12.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styles" Target="styles.xml"/><Relationship Id="rId11" Type="http://schemas.openxmlformats.org/officeDocument/2006/relationships/pivotCacheDefinition" Target="pivotCache/pivotCacheDefinition2.xml"/><Relationship Id="rId24" Type="http://schemas.microsoft.com/office/2007/relationships/slicerCache" Target="slicerCaches/slicerCache2.xml"/><Relationship Id="rId32" Type="http://schemas.openxmlformats.org/officeDocument/2006/relationships/powerPivotData" Target="model/item.data"/><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1.xml"/><Relationship Id="rId28" Type="http://schemas.openxmlformats.org/officeDocument/2006/relationships/connections" Target="connections.xml"/><Relationship Id="rId36" Type="http://schemas.openxmlformats.org/officeDocument/2006/relationships/customXml" Target="../customXml/item2.xml"/><Relationship Id="rId49" Type="http://schemas.openxmlformats.org/officeDocument/2006/relationships/customXml" Target="../customXml/item15.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sheetMetadata" Target="metadata.xml"/><Relationship Id="rId44"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8" Type="http://schemas.openxmlformats.org/officeDocument/2006/relationships/worksheet" Target="worksheets/sheet8.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3.xml"/><Relationship Id="rId33" Type="http://schemas.microsoft.com/office/2017/10/relationships/person" Target="persons/person.xml"/><Relationship Id="rId38" Type="http://schemas.openxmlformats.org/officeDocument/2006/relationships/customXml" Target="../customXml/item4.xml"/><Relationship Id="rId46" Type="http://schemas.openxmlformats.org/officeDocument/2006/relationships/customXml" Target="../customXml/item12.xml"/><Relationship Id="rId20" Type="http://schemas.openxmlformats.org/officeDocument/2006/relationships/pivotCacheDefinition" Target="pivotCache/pivotCacheDefinition11.xml"/><Relationship Id="rId41"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Rate by Risk Tier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Analysis!$C$2:$C$3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Analysis!$B$4:$B$7</c:f>
              <c:strCache>
                <c:ptCount val="3"/>
                <c:pt idx="0">
                  <c:v>1 - Low Risk</c:v>
                </c:pt>
                <c:pt idx="1">
                  <c:v>2 - Medium Risk</c:v>
                </c:pt>
                <c:pt idx="2">
                  <c:v>3 - High Risk</c:v>
                </c:pt>
              </c:strCache>
            </c:strRef>
          </c:cat>
          <c:val>
            <c:numRef>
              <c:f>Analysis!$C$4:$C$7</c:f>
              <c:numCache>
                <c:formatCode>0%</c:formatCode>
                <c:ptCount val="3"/>
                <c:pt idx="0">
                  <c:v>0.44897959183673469</c:v>
                </c:pt>
                <c:pt idx="1">
                  <c:v>0.26938775510204083</c:v>
                </c:pt>
                <c:pt idx="2">
                  <c:v>0.12040816326530612</c:v>
                </c:pt>
              </c:numCache>
            </c:numRef>
          </c:val>
          <c:extLst>
            <c:ext xmlns:c16="http://schemas.microsoft.com/office/drawing/2014/chart" uri="{C3380CC4-5D6E-409C-BE32-E72D297353CC}">
              <c16:uniqueId val="{00000000-5423-435F-8D3A-FB6C8ECBE38F}"/>
            </c:ext>
          </c:extLst>
        </c:ser>
        <c:ser>
          <c:idx val="1"/>
          <c:order val="1"/>
          <c:tx>
            <c:strRef>
              <c:f>Analysis!$D$2:$D$3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Analysis!$B$4:$B$7</c:f>
              <c:strCache>
                <c:ptCount val="3"/>
                <c:pt idx="0">
                  <c:v>1 - Low Risk</c:v>
                </c:pt>
                <c:pt idx="1">
                  <c:v>2 - Medium Risk</c:v>
                </c:pt>
                <c:pt idx="2">
                  <c:v>3 - High Risk</c:v>
                </c:pt>
              </c:strCache>
            </c:strRef>
          </c:cat>
          <c:val>
            <c:numRef>
              <c:f>Analysis!$D$4:$D$7</c:f>
              <c:numCache>
                <c:formatCode>0%</c:formatCode>
                <c:ptCount val="3"/>
                <c:pt idx="0">
                  <c:v>3.6054421768707483E-2</c:v>
                </c:pt>
                <c:pt idx="1">
                  <c:v>5.1020408163265307E-2</c:v>
                </c:pt>
                <c:pt idx="2">
                  <c:v>7.4149659863945575E-2</c:v>
                </c:pt>
              </c:numCache>
            </c:numRef>
          </c:val>
          <c:extLst>
            <c:ext xmlns:c16="http://schemas.microsoft.com/office/drawing/2014/chart" uri="{C3380CC4-5D6E-409C-BE32-E72D297353CC}">
              <c16:uniqueId val="{00000001-5423-435F-8D3A-FB6C8ECBE38F}"/>
            </c:ext>
          </c:extLst>
        </c:ser>
        <c:dLbls>
          <c:dLblPos val="outEnd"/>
          <c:showLegendKey val="0"/>
          <c:showVal val="1"/>
          <c:showCatName val="0"/>
          <c:showSerName val="0"/>
          <c:showPercent val="0"/>
          <c:showBubbleSize val="0"/>
        </c:dLbls>
        <c:gapWidth val="219"/>
        <c:overlap val="-27"/>
        <c:axId val="915623359"/>
        <c:axId val="895325295"/>
      </c:barChart>
      <c:catAx>
        <c:axId val="91562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325295"/>
        <c:crosses val="autoZero"/>
        <c:auto val="1"/>
        <c:lblAlgn val="ctr"/>
        <c:lblOffset val="100"/>
        <c:noMultiLvlLbl val="0"/>
      </c:catAx>
      <c:valAx>
        <c:axId val="8953252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6233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Analysis.xlsx]Analysis!PivotTable5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Impact of OverTime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Analysis!$C$9:$C$10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Analysis!$B$11:$B$13</c:f>
              <c:strCache>
                <c:ptCount val="2"/>
                <c:pt idx="0">
                  <c:v>No</c:v>
                </c:pt>
                <c:pt idx="1">
                  <c:v>Yes</c:v>
                </c:pt>
              </c:strCache>
            </c:strRef>
          </c:cat>
          <c:val>
            <c:numRef>
              <c:f>Analysis!$C$11:$C$13</c:f>
              <c:numCache>
                <c:formatCode>General</c:formatCode>
                <c:ptCount val="2"/>
                <c:pt idx="0">
                  <c:v>944</c:v>
                </c:pt>
                <c:pt idx="1">
                  <c:v>289</c:v>
                </c:pt>
              </c:numCache>
            </c:numRef>
          </c:val>
          <c:extLst>
            <c:ext xmlns:c16="http://schemas.microsoft.com/office/drawing/2014/chart" uri="{C3380CC4-5D6E-409C-BE32-E72D297353CC}">
              <c16:uniqueId val="{00000000-488A-4D50-A96F-D5595AE866F9}"/>
            </c:ext>
          </c:extLst>
        </c:ser>
        <c:ser>
          <c:idx val="1"/>
          <c:order val="1"/>
          <c:tx>
            <c:strRef>
              <c:f>Analysis!$D$9:$D$10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Analysis!$B$11:$B$13</c:f>
              <c:strCache>
                <c:ptCount val="2"/>
                <c:pt idx="0">
                  <c:v>No</c:v>
                </c:pt>
                <c:pt idx="1">
                  <c:v>Yes</c:v>
                </c:pt>
              </c:strCache>
            </c:strRef>
          </c:cat>
          <c:val>
            <c:numRef>
              <c:f>Analysis!$D$11:$D$13</c:f>
              <c:numCache>
                <c:formatCode>General</c:formatCode>
                <c:ptCount val="2"/>
                <c:pt idx="0">
                  <c:v>110</c:v>
                </c:pt>
                <c:pt idx="1">
                  <c:v>127</c:v>
                </c:pt>
              </c:numCache>
            </c:numRef>
          </c:val>
          <c:extLst>
            <c:ext xmlns:c16="http://schemas.microsoft.com/office/drawing/2014/chart" uri="{C3380CC4-5D6E-409C-BE32-E72D297353CC}">
              <c16:uniqueId val="{00000001-488A-4D50-A96F-D5595AE866F9}"/>
            </c:ext>
          </c:extLst>
        </c:ser>
        <c:dLbls>
          <c:showLegendKey val="0"/>
          <c:showVal val="1"/>
          <c:showCatName val="0"/>
          <c:showSerName val="0"/>
          <c:showPercent val="0"/>
          <c:showBubbleSize val="0"/>
        </c:dLbls>
        <c:gapWidth val="219"/>
        <c:overlap val="100"/>
        <c:axId val="915623823"/>
        <c:axId val="895352655"/>
      </c:barChart>
      <c:catAx>
        <c:axId val="9156238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Overtime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352655"/>
        <c:crosses val="autoZero"/>
        <c:auto val="1"/>
        <c:lblAlgn val="ctr"/>
        <c:lblOffset val="100"/>
        <c:noMultiLvlLbl val="0"/>
      </c:catAx>
      <c:valAx>
        <c:axId val="8953526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Attrition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6238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Income Gap by Job Level </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Analysis!$C$15</c:f>
              <c:strCache>
                <c:ptCount val="1"/>
                <c:pt idx="0">
                  <c:v>Total</c:v>
                </c:pt>
              </c:strCache>
            </c:strRef>
          </c:tx>
          <c:spPr>
            <a:solidFill>
              <a:schemeClr val="accent1"/>
            </a:solidFill>
            <a:ln>
              <a:noFill/>
            </a:ln>
            <a:effectLst/>
          </c:spPr>
          <c:invertIfNegative val="0"/>
          <c:cat>
            <c:strRef>
              <c:f>Analysis!$B$16:$B$21</c:f>
              <c:strCache>
                <c:ptCount val="5"/>
                <c:pt idx="0">
                  <c:v>1</c:v>
                </c:pt>
                <c:pt idx="1">
                  <c:v>2</c:v>
                </c:pt>
                <c:pt idx="2">
                  <c:v>3</c:v>
                </c:pt>
                <c:pt idx="3">
                  <c:v>4</c:v>
                </c:pt>
                <c:pt idx="4">
                  <c:v>5</c:v>
                </c:pt>
              </c:strCache>
            </c:strRef>
          </c:cat>
          <c:val>
            <c:numRef>
              <c:f>Analysis!$C$16:$C$21</c:f>
              <c:numCache>
                <c:formatCode>_-[$$-409]* #,##0.00_ ;_-[$$-409]* \-#,##0.00\ ;_-[$$-409]* "-"??_ ;_-@_ </c:formatCode>
                <c:ptCount val="5"/>
                <c:pt idx="0">
                  <c:v>2786.9152854511972</c:v>
                </c:pt>
                <c:pt idx="1">
                  <c:v>5502.2771535580523</c:v>
                </c:pt>
                <c:pt idx="2">
                  <c:v>9817.2522935779816</c:v>
                </c:pt>
                <c:pt idx="3">
                  <c:v>15503.783018867925</c:v>
                </c:pt>
                <c:pt idx="4">
                  <c:v>19191.82608695652</c:v>
                </c:pt>
              </c:numCache>
            </c:numRef>
          </c:val>
          <c:extLst>
            <c:ext xmlns:c16="http://schemas.microsoft.com/office/drawing/2014/chart" uri="{C3380CC4-5D6E-409C-BE32-E72D297353CC}">
              <c16:uniqueId val="{00000000-7E91-4338-9FD0-3C9E15B493C9}"/>
            </c:ext>
          </c:extLst>
        </c:ser>
        <c:dLbls>
          <c:showLegendKey val="0"/>
          <c:showVal val="0"/>
          <c:showCatName val="0"/>
          <c:showSerName val="0"/>
          <c:showPercent val="0"/>
          <c:showBubbleSize val="0"/>
        </c:dLbls>
        <c:gapWidth val="150"/>
        <c:axId val="1639966271"/>
        <c:axId val="895353135"/>
      </c:barChart>
      <c:catAx>
        <c:axId val="16399662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Job Level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353135"/>
        <c:crosses val="autoZero"/>
        <c:auto val="1"/>
        <c:lblAlgn val="ctr"/>
        <c:lblOffset val="100"/>
        <c:noMultiLvlLbl val="0"/>
      </c:catAx>
      <c:valAx>
        <c:axId val="895353135"/>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966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Turnover by Distance From Home Tier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Analysis!$C$23:$C$24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Analysis!$B$25:$B$54</c:f>
              <c:strCach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strCache>
            </c:strRef>
          </c:cat>
          <c:val>
            <c:numRef>
              <c:f>Analysis!$C$25:$C$54</c:f>
              <c:numCache>
                <c:formatCode>0%</c:formatCode>
                <c:ptCount val="29"/>
                <c:pt idx="0">
                  <c:v>0.12380952380952381</c:v>
                </c:pt>
                <c:pt idx="1">
                  <c:v>0.12448979591836734</c:v>
                </c:pt>
                <c:pt idx="2">
                  <c:v>4.7619047619047616E-2</c:v>
                </c:pt>
                <c:pt idx="3">
                  <c:v>3.7414965986394558E-2</c:v>
                </c:pt>
                <c:pt idx="4">
                  <c:v>3.7414965986394558E-2</c:v>
                </c:pt>
                <c:pt idx="5">
                  <c:v>3.5374149659863949E-2</c:v>
                </c:pt>
                <c:pt idx="6">
                  <c:v>4.9659863945578232E-2</c:v>
                </c:pt>
                <c:pt idx="7">
                  <c:v>4.7619047619047616E-2</c:v>
                </c:pt>
                <c:pt idx="8">
                  <c:v>4.5578231292517007E-2</c:v>
                </c:pt>
                <c:pt idx="9">
                  <c:v>5.1020408163265307E-2</c:v>
                </c:pt>
                <c:pt idx="10">
                  <c:v>1.7006802721088437E-2</c:v>
                </c:pt>
                <c:pt idx="11">
                  <c:v>9.5238095238095247E-3</c:v>
                </c:pt>
                <c:pt idx="12">
                  <c:v>8.8435374149659872E-3</c:v>
                </c:pt>
                <c:pt idx="13">
                  <c:v>1.1564625850340135E-2</c:v>
                </c:pt>
                <c:pt idx="14">
                  <c:v>1.4285714285714285E-2</c:v>
                </c:pt>
                <c:pt idx="15">
                  <c:v>1.7006802721088437E-2</c:v>
                </c:pt>
                <c:pt idx="16">
                  <c:v>1.020408163265306E-2</c:v>
                </c:pt>
                <c:pt idx="17">
                  <c:v>1.4965986394557823E-2</c:v>
                </c:pt>
                <c:pt idx="18">
                  <c:v>1.292517006802721E-2</c:v>
                </c:pt>
                <c:pt idx="19">
                  <c:v>1.4285714285714285E-2</c:v>
                </c:pt>
                <c:pt idx="20">
                  <c:v>1.020408163265306E-2</c:v>
                </c:pt>
                <c:pt idx="21">
                  <c:v>8.8435374149659872E-3</c:v>
                </c:pt>
                <c:pt idx="22">
                  <c:v>1.4965986394557823E-2</c:v>
                </c:pt>
                <c:pt idx="23">
                  <c:v>1.0884353741496598E-2</c:v>
                </c:pt>
                <c:pt idx="24">
                  <c:v>1.292517006802721E-2</c:v>
                </c:pt>
                <c:pt idx="25">
                  <c:v>1.4965986394557823E-2</c:v>
                </c:pt>
                <c:pt idx="26">
                  <c:v>6.1224489795918364E-3</c:v>
                </c:pt>
                <c:pt idx="27">
                  <c:v>1.4285714285714285E-2</c:v>
                </c:pt>
                <c:pt idx="28">
                  <c:v>1.4965986394557823E-2</c:v>
                </c:pt>
              </c:numCache>
            </c:numRef>
          </c:val>
          <c:smooth val="0"/>
          <c:extLst>
            <c:ext xmlns:c16="http://schemas.microsoft.com/office/drawing/2014/chart" uri="{C3380CC4-5D6E-409C-BE32-E72D297353CC}">
              <c16:uniqueId val="{00000000-99FC-44F9-9531-7310916C1748}"/>
            </c:ext>
          </c:extLst>
        </c:ser>
        <c:ser>
          <c:idx val="1"/>
          <c:order val="1"/>
          <c:tx>
            <c:strRef>
              <c:f>Analysis!$D$23:$D$24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Analysis!$B$25:$B$54</c:f>
              <c:strCach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strCache>
            </c:strRef>
          </c:cat>
          <c:val>
            <c:numRef>
              <c:f>Analysis!$D$25:$D$54</c:f>
              <c:numCache>
                <c:formatCode>0%</c:formatCode>
                <c:ptCount val="29"/>
                <c:pt idx="0">
                  <c:v>1.7687074829931974E-2</c:v>
                </c:pt>
                <c:pt idx="1">
                  <c:v>1.9047619047619049E-2</c:v>
                </c:pt>
                <c:pt idx="2">
                  <c:v>9.5238095238095247E-3</c:v>
                </c:pt>
                <c:pt idx="3">
                  <c:v>6.1224489795918364E-3</c:v>
                </c:pt>
                <c:pt idx="4">
                  <c:v>6.8027210884353739E-3</c:v>
                </c:pt>
                <c:pt idx="5">
                  <c:v>4.7619047619047623E-3</c:v>
                </c:pt>
                <c:pt idx="6">
                  <c:v>7.4829931972789114E-3</c:v>
                </c:pt>
                <c:pt idx="7">
                  <c:v>6.8027210884353739E-3</c:v>
                </c:pt>
                <c:pt idx="8">
                  <c:v>1.2244897959183673E-2</c:v>
                </c:pt>
                <c:pt idx="9">
                  <c:v>7.4829931972789114E-3</c:v>
                </c:pt>
                <c:pt idx="10">
                  <c:v>2.7210884353741495E-3</c:v>
                </c:pt>
                <c:pt idx="11">
                  <c:v>4.0816326530612249E-3</c:v>
                </c:pt>
                <c:pt idx="12">
                  <c:v>4.0816326530612249E-3</c:v>
                </c:pt>
                <c:pt idx="13">
                  <c:v>2.7210884353741495E-3</c:v>
                </c:pt>
                <c:pt idx="14">
                  <c:v>3.4013605442176869E-3</c:v>
                </c:pt>
                <c:pt idx="15">
                  <c:v>4.7619047619047623E-3</c:v>
                </c:pt>
                <c:pt idx="16">
                  <c:v>3.4013605442176869E-3</c:v>
                </c:pt>
                <c:pt idx="17">
                  <c:v>2.7210884353741495E-3</c:v>
                </c:pt>
                <c:pt idx="18">
                  <c:v>2.0408163265306124E-3</c:v>
                </c:pt>
                <c:pt idx="19">
                  <c:v>2.7210884353741495E-3</c:v>
                </c:pt>
                <c:pt idx="20">
                  <c:v>2.0408163265306124E-3</c:v>
                </c:pt>
                <c:pt idx="21">
                  <c:v>4.0816326530612249E-3</c:v>
                </c:pt>
                <c:pt idx="22">
                  <c:v>3.4013605442176869E-3</c:v>
                </c:pt>
                <c:pt idx="23">
                  <c:v>8.1632653061224497E-3</c:v>
                </c:pt>
                <c:pt idx="24">
                  <c:v>4.0816326530612249E-3</c:v>
                </c:pt>
                <c:pt idx="25">
                  <c:v>2.0408163265306124E-3</c:v>
                </c:pt>
                <c:pt idx="26">
                  <c:v>2.0408163265306124E-3</c:v>
                </c:pt>
                <c:pt idx="27">
                  <c:v>1.3605442176870747E-3</c:v>
                </c:pt>
                <c:pt idx="28">
                  <c:v>3.4013605442176869E-3</c:v>
                </c:pt>
              </c:numCache>
            </c:numRef>
          </c:val>
          <c:smooth val="0"/>
          <c:extLst>
            <c:ext xmlns:c16="http://schemas.microsoft.com/office/drawing/2014/chart" uri="{C3380CC4-5D6E-409C-BE32-E72D297353CC}">
              <c16:uniqueId val="{00000001-99FC-44F9-9531-7310916C1748}"/>
            </c:ext>
          </c:extLst>
        </c:ser>
        <c:dLbls>
          <c:showLegendKey val="0"/>
          <c:showVal val="0"/>
          <c:showCatName val="0"/>
          <c:showSerName val="0"/>
          <c:showPercent val="0"/>
          <c:showBubbleSize val="0"/>
        </c:dLbls>
        <c:marker val="1"/>
        <c:smooth val="0"/>
        <c:axId val="1624791887"/>
        <c:axId val="895329615"/>
      </c:lineChart>
      <c:catAx>
        <c:axId val="1624791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Attrition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329615"/>
        <c:crosses val="autoZero"/>
        <c:auto val="1"/>
        <c:lblAlgn val="ctr"/>
        <c:lblOffset val="100"/>
        <c:noMultiLvlLbl val="0"/>
      </c:catAx>
      <c:valAx>
        <c:axId val="895329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7918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349922</xdr:colOff>
      <xdr:row>7</xdr:row>
      <xdr:rowOff>10789</xdr:rowOff>
    </xdr:from>
    <xdr:to>
      <xdr:col>10</xdr:col>
      <xdr:colOff>642311</xdr:colOff>
      <xdr:row>23</xdr:row>
      <xdr:rowOff>18718</xdr:rowOff>
    </xdr:to>
    <xdr:graphicFrame macro="">
      <xdr:nvGraphicFramePr>
        <xdr:cNvPr id="2" name="Chart 1">
          <a:extLst>
            <a:ext uri="{FF2B5EF4-FFF2-40B4-BE49-F238E27FC236}">
              <a16:creationId xmlns:a16="http://schemas.microsoft.com/office/drawing/2014/main" id="{EC0CDDC7-1DF4-2995-DC9F-F672947CB2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18086</xdr:colOff>
      <xdr:row>6</xdr:row>
      <xdr:rowOff>177478</xdr:rowOff>
    </xdr:from>
    <xdr:to>
      <xdr:col>20</xdr:col>
      <xdr:colOff>63541</xdr:colOff>
      <xdr:row>23</xdr:row>
      <xdr:rowOff>6148</xdr:rowOff>
    </xdr:to>
    <xdr:graphicFrame macro="">
      <xdr:nvGraphicFramePr>
        <xdr:cNvPr id="3" name="Chart 2">
          <a:extLst>
            <a:ext uri="{FF2B5EF4-FFF2-40B4-BE49-F238E27FC236}">
              <a16:creationId xmlns:a16="http://schemas.microsoft.com/office/drawing/2014/main" id="{E303271D-2F56-41D0-AEBD-D32DE5F75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6030</xdr:colOff>
      <xdr:row>24</xdr:row>
      <xdr:rowOff>6027</xdr:rowOff>
    </xdr:from>
    <xdr:to>
      <xdr:col>20</xdr:col>
      <xdr:colOff>51250</xdr:colOff>
      <xdr:row>40</xdr:row>
      <xdr:rowOff>13956</xdr:rowOff>
    </xdr:to>
    <xdr:graphicFrame macro="">
      <xdr:nvGraphicFramePr>
        <xdr:cNvPr id="4" name="Chart 3">
          <a:extLst>
            <a:ext uri="{FF2B5EF4-FFF2-40B4-BE49-F238E27FC236}">
              <a16:creationId xmlns:a16="http://schemas.microsoft.com/office/drawing/2014/main" id="{BC50D977-BA7C-489C-A2B1-3C4538275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349652</xdr:colOff>
      <xdr:row>24</xdr:row>
      <xdr:rowOff>0</xdr:rowOff>
    </xdr:from>
    <xdr:to>
      <xdr:col>10</xdr:col>
      <xdr:colOff>642041</xdr:colOff>
      <xdr:row>40</xdr:row>
      <xdr:rowOff>7929</xdr:rowOff>
    </xdr:to>
    <xdr:graphicFrame macro="">
      <xdr:nvGraphicFramePr>
        <xdr:cNvPr id="5" name="Chart 4">
          <a:extLst>
            <a:ext uri="{FF2B5EF4-FFF2-40B4-BE49-F238E27FC236}">
              <a16:creationId xmlns:a16="http://schemas.microsoft.com/office/drawing/2014/main" id="{AA8D2B4D-5365-4937-A3BB-533212064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9902</xdr:colOff>
      <xdr:row>7</xdr:row>
      <xdr:rowOff>5559</xdr:rowOff>
    </xdr:from>
    <xdr:to>
      <xdr:col>3</xdr:col>
      <xdr:colOff>145368</xdr:colOff>
      <xdr:row>13</xdr:row>
      <xdr:rowOff>75233</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93E2CAEC-9782-4E9E-A01E-AB20CED3961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60167" y="1626642"/>
              <a:ext cx="1820659" cy="11687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5223</xdr:colOff>
      <xdr:row>14</xdr:row>
      <xdr:rowOff>80256</xdr:rowOff>
    </xdr:from>
    <xdr:to>
      <xdr:col>3</xdr:col>
      <xdr:colOff>140689</xdr:colOff>
      <xdr:row>27</xdr:row>
      <xdr:rowOff>0</xdr:rowOff>
    </xdr:to>
    <mc:AlternateContent xmlns:mc="http://schemas.openxmlformats.org/markup-compatibility/2006" xmlns:a14="http://schemas.microsoft.com/office/drawing/2010/main">
      <mc:Choice Requires="a14">
        <xdr:graphicFrame macro="">
          <xdr:nvGraphicFramePr>
            <xdr:cNvPr id="7" name="JobRole">
              <a:extLst>
                <a:ext uri="{FF2B5EF4-FFF2-40B4-BE49-F238E27FC236}">
                  <a16:creationId xmlns:a16="http://schemas.microsoft.com/office/drawing/2014/main" id="{AAFF140A-0DB8-A5A0-1856-CC622C45D6A9}"/>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655488" y="2983550"/>
              <a:ext cx="1820659" cy="2300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10201</xdr:colOff>
      <xdr:row>28</xdr:row>
      <xdr:rowOff>1420</xdr:rowOff>
    </xdr:from>
    <xdr:to>
      <xdr:col>3</xdr:col>
      <xdr:colOff>147890</xdr:colOff>
      <xdr:row>33</xdr:row>
      <xdr:rowOff>2</xdr:rowOff>
    </xdr:to>
    <mc:AlternateContent xmlns:mc="http://schemas.openxmlformats.org/markup-compatibility/2006" xmlns:a14="http://schemas.microsoft.com/office/drawing/2010/main">
      <mc:Choice Requires="a14">
        <xdr:graphicFrame macro="">
          <xdr:nvGraphicFramePr>
            <xdr:cNvPr id="8" name="OverTime">
              <a:extLst>
                <a:ext uri="{FF2B5EF4-FFF2-40B4-BE49-F238E27FC236}">
                  <a16:creationId xmlns:a16="http://schemas.microsoft.com/office/drawing/2014/main" id="{D17577F5-AB7A-75A3-BAE7-4D64E0CACAD4}"/>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660466" y="5469137"/>
              <a:ext cx="1822882" cy="914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9365</xdr:colOff>
      <xdr:row>33</xdr:row>
      <xdr:rowOff>132522</xdr:rowOff>
    </xdr:from>
    <xdr:to>
      <xdr:col>3</xdr:col>
      <xdr:colOff>144831</xdr:colOff>
      <xdr:row>40</xdr:row>
      <xdr:rowOff>35154</xdr:rowOff>
    </xdr:to>
    <mc:AlternateContent xmlns:mc="http://schemas.openxmlformats.org/markup-compatibility/2006" xmlns:a14="http://schemas.microsoft.com/office/drawing/2010/main">
      <mc:Choice Requires="a14">
        <xdr:graphicFrame macro="">
          <xdr:nvGraphicFramePr>
            <xdr:cNvPr id="9" name="Risk Tier">
              <a:extLst>
                <a:ext uri="{FF2B5EF4-FFF2-40B4-BE49-F238E27FC236}">
                  <a16:creationId xmlns:a16="http://schemas.microsoft.com/office/drawing/2014/main" id="{DB3CD0A1-41BB-D87C-107E-804DAFAEAB12}"/>
                </a:ext>
              </a:extLst>
            </xdr:cNvPr>
            <xdr:cNvGraphicFramePr/>
          </xdr:nvGraphicFramePr>
          <xdr:xfrm>
            <a:off x="0" y="0"/>
            <a:ext cx="0" cy="0"/>
          </xdr:xfrm>
          <a:graphic>
            <a:graphicData uri="http://schemas.microsoft.com/office/drawing/2010/slicer">
              <sle:slicer xmlns:sle="http://schemas.microsoft.com/office/drawing/2010/slicer" name="Risk Tier"/>
            </a:graphicData>
          </a:graphic>
        </xdr:graphicFrame>
      </mc:Choice>
      <mc:Fallback xmlns="">
        <xdr:sp macro="" textlink="">
          <xdr:nvSpPr>
            <xdr:cNvPr id="0" name=""/>
            <xdr:cNvSpPr>
              <a:spLocks noTextEdit="1"/>
            </xdr:cNvSpPr>
          </xdr:nvSpPr>
          <xdr:spPr>
            <a:xfrm>
              <a:off x="659630" y="6516105"/>
              <a:ext cx="1820659" cy="11848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5.952455555554" backgroundQuery="1" createdVersion="8" refreshedVersion="8" minRefreshableVersion="3" recordCount="0" supportSubquery="1" supportAdvancedDrill="1" xr:uid="{468CE557-C2E3-4CF1-9766-F631D20E2E7E}">
  <cacheSource type="external" connectionId="4"/>
  <cacheFields count="4">
    <cacheField name="[Measures].[Count of Attrition 2]" caption="Count of Attrition 2" numFmtId="0" hierarchy="84" level="32767"/>
    <cacheField name="[Measures].[Sum of AttritionFlag]" caption="Sum of AttritionFlag" numFmtId="0" hierarchy="76" level="32767"/>
    <cacheField name="[Measures].[Average of AttritionFlag 2]" caption="Average of AttritionFlag 2" numFmtId="0" hierarchy="85" level="32767"/>
    <cacheField name="[Cleaned Data].[YearsSinceLastPromotion].[YearsSinceLastPromotion]" caption="YearsSinceLastPromotion" numFmtId="0" hierarchy="30" level="1">
      <sharedItems containsSemiMixedTypes="0" containsString="0" containsNumber="1" containsInteger="1" minValue="0" maxValue="15" count="16">
        <n v="0"/>
        <n v="1"/>
        <n v="2"/>
        <n v="3"/>
        <n v="4"/>
        <n v="5"/>
        <n v="6"/>
        <n v="7"/>
        <n v="8"/>
        <n v="9"/>
        <n v="10"/>
        <n v="11"/>
        <n v="12"/>
        <n v="13"/>
        <n v="14"/>
        <n v="15"/>
      </sharedItems>
      <extLst>
        <ext xmlns:x15="http://schemas.microsoft.com/office/spreadsheetml/2010/11/main" uri="{4F2E5C28-24EA-4eb8-9CBF-B6C8F9C3D259}">
          <x15:cachedUniqueNames>
            <x15:cachedUniqueName index="0" name="[Cleaned Data].[YearsSinceLastPromotion].&amp;[0]"/>
            <x15:cachedUniqueName index="1" name="[Cleaned Data].[YearsSinceLastPromotion].&amp;[1]"/>
            <x15:cachedUniqueName index="2" name="[Cleaned Data].[YearsSinceLastPromotion].&amp;[2]"/>
            <x15:cachedUniqueName index="3" name="[Cleaned Data].[YearsSinceLastPromotion].&amp;[3]"/>
            <x15:cachedUniqueName index="4" name="[Cleaned Data].[YearsSinceLastPromotion].&amp;[4]"/>
            <x15:cachedUniqueName index="5" name="[Cleaned Data].[YearsSinceLastPromotion].&amp;[5]"/>
            <x15:cachedUniqueName index="6" name="[Cleaned Data].[YearsSinceLastPromotion].&amp;[6]"/>
            <x15:cachedUniqueName index="7" name="[Cleaned Data].[YearsSinceLastPromotion].&amp;[7]"/>
            <x15:cachedUniqueName index="8" name="[Cleaned Data].[YearsSinceLastPromotion].&amp;[8]"/>
            <x15:cachedUniqueName index="9" name="[Cleaned Data].[YearsSinceLastPromotion].&amp;[9]"/>
            <x15:cachedUniqueName index="10" name="[Cleaned Data].[YearsSinceLastPromotion].&amp;[10]"/>
            <x15:cachedUniqueName index="11" name="[Cleaned Data].[YearsSinceLastPromotion].&amp;[11]"/>
            <x15:cachedUniqueName index="12" name="[Cleaned Data].[YearsSinceLastPromotion].&amp;[12]"/>
            <x15:cachedUniqueName index="13" name="[Cleaned Data].[YearsSinceLastPromotion].&amp;[13]"/>
            <x15:cachedUniqueName index="14" name="[Cleaned Data].[YearsSinceLastPromotion].&amp;[14]"/>
            <x15:cachedUniqueName index="15" name="[Cleaned Data].[YearsSinceLastPromotion].&amp;[15]"/>
          </x15:cachedUniqueNames>
        </ext>
      </extLst>
    </cacheField>
  </cacheFields>
  <cacheHierarchies count="86">
    <cacheHierarchy uniqueName="[Cleaned Data].[Age]" caption="Age" attribute="1" defaultMemberUniqueName="[Cleaned Data].[Age].[All]" allUniqueName="[Cleaned Data].[Age].[All]" dimensionUniqueName="[Cleaned Data]" displayFolder="" count="0" memberValueDatatype="20" unbalanced="0"/>
    <cacheHierarchy uniqueName="[Cleaned Data].[Attrition]" caption="Attrition" attribute="1" defaultMemberUniqueName="[Cleaned Data].[Attrition].[All]" allUniqueName="[Cleaned Data].[Attrition].[All]" dimensionUniqueName="[Cleaned Data]" displayFolder="" count="0" memberValueDatatype="130" unbalanced="0"/>
    <cacheHierarchy uniqueName="[Cleaned Data].[BusinessTravel]" caption="BusinessTravel" attribute="1" defaultMemberUniqueName="[Cleaned Data].[BusinessTravel].[All]" allUniqueName="[Cleaned Data].[BusinessTravel].[All]" dimensionUniqueName="[Cleaned Data]" displayFolder="" count="0" memberValueDatatype="130" unbalanced="0"/>
    <cacheHierarchy uniqueName="[Cleaned Data].[DailyRate]" caption="DailyRate" attribute="1" defaultMemberUniqueName="[Cleaned Data].[DailyRate].[All]" allUniqueName="[Cleaned Data].[DailyRate].[All]" dimensionUniqueName="[Cleaned Data]" displayFolder="" count="0" memberValueDatatype="20" unbalanced="0"/>
    <cacheHierarchy uniqueName="[Cleaned Data].[Department]" caption="Department" attribute="1" defaultMemberUniqueName="[Cleaned Data].[Department].[All]" allUniqueName="[Cleaned Data].[Department].[All]" dimensionUniqueName="[Cleaned Data]" displayFolder="" count="0" memberValueDatatype="130" unbalanced="0"/>
    <cacheHierarchy uniqueName="[Cleaned Data].[DistanceFromHome]" caption="DistanceFromHome" attribute="1" defaultMemberUniqueName="[Cleaned Data].[DistanceFromHome].[All]" allUniqueName="[Cleaned Data].[DistanceFromHome].[All]" dimensionUniqueName="[Cleaned Data]" displayFolder="" count="0" memberValueDatatype="20" unbalanced="0"/>
    <cacheHierarchy uniqueName="[Cleaned Data].[Education]" caption="Education" attribute="1" defaultMemberUniqueName="[Cleaned Data].[Education].[All]" allUniqueName="[Cleaned Data].[Education].[All]" dimensionUniqueName="[Cleaned Data]" displayFolder="" count="0" memberValueDatatype="20" unbalanced="0"/>
    <cacheHierarchy uniqueName="[Cleaned Data].[EducationField]" caption="EducationField" attribute="1" defaultMemberUniqueName="[Cleaned Data].[EducationField].[All]" allUniqueName="[Cleaned Data].[EducationField].[All]" dimensionUniqueName="[Cleaned Data]" displayFolder="" count="0" memberValueDatatype="130" unbalanced="0"/>
    <cacheHierarchy uniqueName="[Cleaned Data].[EmployeeNumber]" caption="EmployeeNumber" attribute="1" defaultMemberUniqueName="[Cleaned Data].[EmployeeNumber].[All]" allUniqueName="[Cleaned Data].[EmployeeNumber].[All]" dimensionUniqueName="[Cleaned Data]" displayFolder="" count="0" memberValueDatatype="20" unbalanced="0"/>
    <cacheHierarchy uniqueName="[Cleaned Data].[EnvironmentSatisfaction]" caption="EnvironmentSatisfaction" attribute="1" defaultMemberUniqueName="[Cleaned Data].[EnvironmentSatisfaction].[All]" allUniqueName="[Cleaned Data].[EnvironmentSatisfaction].[All]" dimensionUniqueName="[Cleaned Data]" displayFolder="" count="0" memberValueDatatype="20" unbalanced="0"/>
    <cacheHierarchy uniqueName="[Cleaned Data].[Gender]" caption="Gender" attribute="1" defaultMemberUniqueName="[Cleaned Data].[Gender].[All]" allUniqueName="[Cleaned Data].[Gender].[All]" dimensionUniqueName="[Cleaned Data]" displayFolder="" count="0" memberValueDatatype="130" unbalanced="0"/>
    <cacheHierarchy uniqueName="[Cleaned Data].[HourlyRate]" caption="HourlyRate" attribute="1" defaultMemberUniqueName="[Cleaned Data].[HourlyRate].[All]" allUniqueName="[Cleaned Data].[HourlyRate].[All]" dimensionUniqueName="[Cleaned Data]" displayFolder="" count="0" memberValueDatatype="20" unbalanced="0"/>
    <cacheHierarchy uniqueName="[Cleaned Data].[JobInvolvement]" caption="JobInvolvement" attribute="1" defaultMemberUniqueName="[Cleaned Data].[JobInvolvement].[All]" allUniqueName="[Cleaned Data].[JobInvolvement].[All]" dimensionUniqueName="[Cleaned Data]" displayFolder="" count="0" memberValueDatatype="20" unbalanced="0"/>
    <cacheHierarchy uniqueName="[Cleaned Data].[JobLevel]" caption="JobLevel" attribute="1" defaultMemberUniqueName="[Cleaned Data].[JobLevel].[All]" allUniqueName="[Cleaned Data].[JobLevel].[All]" dimensionUniqueName="[Cleaned Data]" displayFolder="" count="0" memberValueDatatype="20" unbalanced="0"/>
    <cacheHierarchy uniqueName="[Cleaned Data].[JobRole]" caption="JobRole" attribute="1" defaultMemberUniqueName="[Cleaned Data].[JobRole].[All]" allUniqueName="[Cleaned Data].[JobRole].[All]" dimensionUniqueName="[Cleaned Data]" displayFolder="" count="0" memberValueDatatype="130" unbalanced="0"/>
    <cacheHierarchy uniqueName="[Cleaned Data].[JobSatisfaction]" caption="JobSatisfaction" attribute="1" defaultMemberUniqueName="[Cleaned Data].[JobSatisfaction].[All]" allUniqueName="[Cleaned Data].[JobSatisfaction].[All]" dimensionUniqueName="[Cleaned Data]" displayFolder="" count="0" memberValueDatatype="20" unbalanced="0"/>
    <cacheHierarchy uniqueName="[Cleaned Data].[MaritalStatus]" caption="MaritalStatus" attribute="1" defaultMemberUniqueName="[Cleaned Data].[MaritalStatus].[All]" allUniqueName="[Cleaned Data].[MaritalStatus].[All]" dimensionUniqueName="[Cleaned Data]" displayFolder="" count="0" memberValueDatatype="130" unbalanced="0"/>
    <cacheHierarchy uniqueName="[Cleaned Data].[MonthlyIncome]" caption="MonthlyIncome" attribute="1" defaultMemberUniqueName="[Cleaned Data].[MonthlyIncome].[All]" allUniqueName="[Cleaned Data].[MonthlyIncome].[All]" dimensionUniqueName="[Cleaned Data]" displayFolder="" count="0" memberValueDatatype="20" unbalanced="0"/>
    <cacheHierarchy uniqueName="[Cleaned Data].[MonthlyRate]" caption="MonthlyRate" attribute="1" defaultMemberUniqueName="[Cleaned Data].[MonthlyRate].[All]" allUniqueName="[Cleaned Data].[MonthlyRate].[All]" dimensionUniqueName="[Cleaned Data]" displayFolder="" count="0" memberValueDatatype="20" unbalanced="0"/>
    <cacheHierarchy uniqueName="[Cleaned Data].[NumCompaniesWorked]" caption="NumCompaniesWorked" attribute="1" defaultMemberUniqueName="[Cleaned Data].[NumCompaniesWorked].[All]" allUniqueName="[Cleaned Data].[NumCompaniesWorked].[All]" dimensionUniqueName="[Cleaned Data]" displayFolder="" count="0" memberValueDatatype="20" unbalanced="0"/>
    <cacheHierarchy uniqueName="[Cleaned Data].[OverTime]" caption="OverTime" attribute="1" defaultMemberUniqueName="[Cleaned Data].[OverTime].[All]" allUniqueName="[Cleaned Data].[OverTime].[All]" dimensionUniqueName="[Cleaned Data]" displayFolder="" count="0" memberValueDatatype="130" unbalanced="0"/>
    <cacheHierarchy uniqueName="[Cleaned Data].[PercentSalaryHike]" caption="PercentSalaryHike" attribute="1" defaultMemberUniqueName="[Cleaned Data].[PercentSalaryHike].[All]" allUniqueName="[Cleaned Data].[PercentSalaryHike].[All]" dimensionUniqueName="[Cleaned Data]" displayFolder="" count="0" memberValueDatatype="20" unbalanced="0"/>
    <cacheHierarchy uniqueName="[Cleaned Data].[PerformanceRating]" caption="PerformanceRating" attribute="1" defaultMemberUniqueName="[Cleaned Data].[PerformanceRating].[All]" allUniqueName="[Cleaned Data].[PerformanceRating].[All]" dimensionUniqueName="[Cleaned Data]" displayFolder="" count="0" memberValueDatatype="20" unbalanced="0"/>
    <cacheHierarchy uniqueName="[Cleaned Data].[RelationshipSatisfaction]" caption="RelationshipSatisfaction" attribute="1" defaultMemberUniqueName="[Cleaned Data].[RelationshipSatisfaction].[All]" allUniqueName="[Cleaned Data].[RelationshipSatisfaction].[All]" dimensionUniqueName="[Cleaned Data]" displayFolder="" count="0" memberValueDatatype="20" unbalanced="0"/>
    <cacheHierarchy uniqueName="[Cleaned Data].[StockOptionLevel]" caption="StockOptionLevel" attribute="1" defaultMemberUniqueName="[Cleaned Data].[StockOptionLevel].[All]" allUniqueName="[Cleaned Data].[StockOptionLevel].[All]" dimensionUniqueName="[Cleaned Data]" displayFolder="" count="0" memberValueDatatype="20" unbalanced="0"/>
    <cacheHierarchy uniqueName="[Cleaned Data].[TotalWorkingYears]" caption="TotalWorkingYears" attribute="1" defaultMemberUniqueName="[Cleaned Data].[TotalWorkingYears].[All]" allUniqueName="[Cleaned Data].[TotalWorkingYears].[All]" dimensionUniqueName="[Cleaned Data]" displayFolder="" count="0" memberValueDatatype="20" unbalanced="0"/>
    <cacheHierarchy uniqueName="[Cleaned Data].[TrainingTimesLastYear]" caption="TrainingTimesLastYear" attribute="1" defaultMemberUniqueName="[Cleaned Data].[TrainingTimesLastYear].[All]" allUniqueName="[Cleaned Data].[TrainingTimesLastYear].[All]" dimensionUniqueName="[Cleaned Data]" displayFolder="" count="0" memberValueDatatype="20" unbalanced="0"/>
    <cacheHierarchy uniqueName="[Cleaned Data].[WorkLifeBalance]" caption="WorkLifeBalance" attribute="1" defaultMemberUniqueName="[Cleaned Data].[WorkLifeBalance].[All]" allUniqueName="[Cleaned Data].[WorkLifeBalance].[All]" dimensionUniqueName="[Cleaned Data]" displayFolder="" count="0" memberValueDatatype="20" unbalanced="0"/>
    <cacheHierarchy uniqueName="[Cleaned Data].[YearsAtCompany]" caption="YearsAtCompany" attribute="1" defaultMemberUniqueName="[Cleaned Data].[YearsAtCompany].[All]" allUniqueName="[Cleaned Data].[YearsAtCompany].[All]" dimensionUniqueName="[Cleaned Data]" displayFolder="" count="0" memberValueDatatype="20" unbalanced="0"/>
    <cacheHierarchy uniqueName="[Cleaned Data].[YearsInCurrentRole]" caption="YearsInCurrentRole" attribute="1" defaultMemberUniqueName="[Cleaned Data].[YearsInCurrentRole].[All]" allUniqueName="[Cleaned Data].[YearsInCurrentRole].[All]" dimensionUniqueName="[Cleaned Data]" displayFolder="" count="0" memberValueDatatype="20" unbalanced="0"/>
    <cacheHierarchy uniqueName="[Cleaned Data].[YearsSinceLastPromotion]" caption="YearsSinceLastPromotion" attribute="1" defaultMemberUniqueName="[Cleaned Data].[YearsSinceLastPromotion].[All]" allUniqueName="[Cleaned Data].[YearsSinceLastPromotion].[All]" dimensionUniqueName="[Cleaned Data]" displayFolder="" count="2" memberValueDatatype="20" unbalanced="0">
      <fieldsUsage count="2">
        <fieldUsage x="-1"/>
        <fieldUsage x="3"/>
      </fieldsUsage>
    </cacheHierarchy>
    <cacheHierarchy uniqueName="[Cleaned Data].[YearsWithCurrManager]" caption="YearsWithCurrManager" attribute="1" defaultMemberUniqueName="[Cleaned Data].[YearsWithCurrManager].[All]" allUniqueName="[Cleaned Data].[YearsWithCurrManager].[All]" dimensionUniqueName="[Cleaned Data]" displayFolder="" count="0" memberValueDatatype="20" unbalanced="0"/>
    <cacheHierarchy uniqueName="[Cleaned Data].[AttritionFlag]" caption="AttritionFlag" attribute="1" defaultMemberUniqueName="[Cleaned Data].[AttritionFlag].[All]" allUniqueName="[Cleaned Data].[AttritionFlag].[All]" dimensionUniqueName="[Cleaned Data]" displayFolder="" count="0" memberValueDatatype="20" unbalanced="0"/>
    <cacheHierarchy uniqueName="[Cleaned Data].[AgeGroup]" caption="AgeGroup" attribute="1" defaultMemberUniqueName="[Cleaned Data].[AgeGroup].[All]" allUniqueName="[Cleaned Data].[AgeGroup].[All]" dimensionUniqueName="[Cleaned Data]" displayFolder="" count="0" memberValueDatatype="130" unbalanced="0"/>
    <cacheHierarchy uniqueName="[Cleaned Data].[TenureBand]" caption="TenureBand" attribute="1" defaultMemberUniqueName="[Cleaned Data].[TenureBand].[All]" allUniqueName="[Cleaned Data].[TenureBand].[All]" dimensionUniqueName="[Cleaned Data]" displayFolder="" count="0" memberValueDatatype="130" unbalanced="0"/>
    <cacheHierarchy uniqueName="[Cleaned_Data].[Age]" caption="Age" attribute="1" defaultMemberUniqueName="[Cleaned_Data].[Age].[All]" allUniqueName="[Cleaned_Data].[Age].[All]" dimensionUniqueName="[Cleaned_Data]" displayFolder="" count="0" memberValueDatatype="20" unbalanced="0"/>
    <cacheHierarchy uniqueName="[Cleaned_Data].[Attrition]" caption="Attrition" attribute="1" defaultMemberUniqueName="[Cleaned_Data].[Attrition].[All]" allUniqueName="[Cleaned_Data].[Attrition].[All]" dimensionUniqueName="[Cleaned_Data]" displayFolder="" count="0" memberValueDatatype="130" unbalanced="0"/>
    <cacheHierarchy uniqueName="[Cleaned_Data].[BusinessTravel]" caption="BusinessTravel" attribute="1" defaultMemberUniqueName="[Cleaned_Data].[BusinessTravel].[All]" allUniqueName="[Cleaned_Data].[BusinessTravel].[All]" dimensionUniqueName="[Cleaned_Data]" displayFolder="" count="0" memberValueDatatype="130" unbalanced="0"/>
    <cacheHierarchy uniqueName="[Cleaned_Data].[DailyRate]" caption="DailyRate" attribute="1" defaultMemberUniqueName="[Cleaned_Data].[DailyRate].[All]" allUniqueName="[Cleaned_Data].[DailyRate].[All]" dimensionUniqueName="[Cleaned_Data]" displayFolder="" count="0" memberValueDatatype="20" unbalanced="0"/>
    <cacheHierarchy uniqueName="[Cleaned_Data].[Department]" caption="Department" attribute="1" defaultMemberUniqueName="[Cleaned_Data].[Department].[All]" allUniqueName="[Cleaned_Data].[Department].[All]" dimensionUniqueName="[Cleaned_Data]" displayFolder="" count="0" memberValueDatatype="130" unbalanced="0"/>
    <cacheHierarchy uniqueName="[Cleaned_Data].[DistanceFromHome]" caption="DistanceFromHome" attribute="1" defaultMemberUniqueName="[Cleaned_Data].[DistanceFromHome].[All]" allUniqueName="[Cleaned_Data].[DistanceFromHome].[All]" dimensionUniqueName="[Cleaned_Data]" displayFolder="" count="0" memberValueDatatype="20" unbalanced="0"/>
    <cacheHierarchy uniqueName="[Cleaned_Data].[Education]" caption="Education" attribute="1" defaultMemberUniqueName="[Cleaned_Data].[Education].[All]" allUniqueName="[Cleaned_Data].[Education].[All]" dimensionUniqueName="[Cleaned_Data]" displayFolder="" count="0" memberValueDatatype="20" unbalanced="0"/>
    <cacheHierarchy uniqueName="[Cleaned_Data].[EducationField]" caption="EducationField" attribute="1" defaultMemberUniqueName="[Cleaned_Data].[EducationField].[All]" allUniqueName="[Cleaned_Data].[EducationField].[All]" dimensionUniqueName="[Cleaned_Data]" displayFolder="" count="0" memberValueDatatype="130" unbalanced="0"/>
    <cacheHierarchy uniqueName="[Cleaned_Data].[EmployeeNumber]" caption="EmployeeNumber" attribute="1" defaultMemberUniqueName="[Cleaned_Data].[EmployeeNumber].[All]" allUniqueName="[Cleaned_Data].[EmployeeNumber].[All]" dimensionUniqueName="[Cleaned_Data]" displayFolder="" count="0" memberValueDatatype="20" unbalanced="0"/>
    <cacheHierarchy uniqueName="[Cleaned_Data].[EnvironmentSatisfaction]" caption="EnvironmentSatisfaction" attribute="1" defaultMemberUniqueName="[Cleaned_Data].[EnvironmentSatisfaction].[All]" allUniqueName="[Cleaned_Data].[EnvironmentSatisfaction].[All]" dimensionUniqueName="[Cleaned_Data]" displayFolder="" count="0" memberValueDatatype="20" unbalanced="0"/>
    <cacheHierarchy uniqueName="[Cleaned_Data].[Gender]" caption="Gender" attribute="1" defaultMemberUniqueName="[Cleaned_Data].[Gender].[All]" allUniqueName="[Cleaned_Data].[Gender].[All]" dimensionUniqueName="[Cleaned_Data]" displayFolder="" count="0" memberValueDatatype="130" unbalanced="0"/>
    <cacheHierarchy uniqueName="[Cleaned_Data].[HourlyRate]" caption="HourlyRate" attribute="1" defaultMemberUniqueName="[Cleaned_Data].[HourlyRate].[All]" allUniqueName="[Cleaned_Data].[HourlyRate].[All]" dimensionUniqueName="[Cleaned_Data]" displayFolder="" count="0" memberValueDatatype="20" unbalanced="0"/>
    <cacheHierarchy uniqueName="[Cleaned_Data].[JobInvolvement]" caption="JobInvolvement" attribute="1" defaultMemberUniqueName="[Cleaned_Data].[JobInvolvement].[All]" allUniqueName="[Cleaned_Data].[JobInvolvement].[All]" dimensionUniqueName="[Cleaned_Data]" displayFolder="" count="0" memberValueDatatype="20" unbalanced="0"/>
    <cacheHierarchy uniqueName="[Cleaned_Data].[JobLevel]" caption="JobLevel" attribute="1" defaultMemberUniqueName="[Cleaned_Data].[JobLevel].[All]" allUniqueName="[Cleaned_Data].[JobLevel].[All]" dimensionUniqueName="[Cleaned_Data]" displayFolder="" count="0" memberValueDatatype="20" unbalanced="0"/>
    <cacheHierarchy uniqueName="[Cleaned_Data].[JobRole]" caption="JobRole" attribute="1" defaultMemberUniqueName="[Cleaned_Data].[JobRole].[All]" allUniqueName="[Cleaned_Data].[JobRole].[All]" dimensionUniqueName="[Cleaned_Data]" displayFolder="" count="0" memberValueDatatype="130" unbalanced="0"/>
    <cacheHierarchy uniqueName="[Cleaned_Data].[JobSatisfaction]" caption="JobSatisfaction" attribute="1" defaultMemberUniqueName="[Cleaned_Data].[JobSatisfaction].[All]" allUniqueName="[Cleaned_Data].[JobSatisfaction].[All]" dimensionUniqueName="[Cleaned_Data]" displayFolder="" count="0" memberValueDatatype="20" unbalanced="0"/>
    <cacheHierarchy uniqueName="[Cleaned_Data].[MaritalStatus]" caption="MaritalStatus" attribute="1" defaultMemberUniqueName="[Cleaned_Data].[MaritalStatus].[All]" allUniqueName="[Cleaned_Data].[MaritalStatus].[All]" dimensionUniqueName="[Cleaned_Data]" displayFolder="" count="0" memberValueDatatype="130" unbalanced="0"/>
    <cacheHierarchy uniqueName="[Cleaned_Data].[MonthlyIncome]" caption="MonthlyIncome" attribute="1" defaultMemberUniqueName="[Cleaned_Data].[MonthlyIncome].[All]" allUniqueName="[Cleaned_Data].[MonthlyIncome].[All]" dimensionUniqueName="[Cleaned_Data]" displayFolder="" count="0" memberValueDatatype="20" unbalanced="0"/>
    <cacheHierarchy uniqueName="[Cleaned_Data].[MonthlyRate]" caption="MonthlyRate" attribute="1" defaultMemberUniqueName="[Cleaned_Data].[MonthlyRate].[All]" allUniqueName="[Cleaned_Data].[MonthlyRate].[All]" dimensionUniqueName="[Cleaned_Data]" displayFolder="" count="0" memberValueDatatype="20" unbalanced="0"/>
    <cacheHierarchy uniqueName="[Cleaned_Data].[NumCompaniesWorked]" caption="NumCompaniesWorked" attribute="1" defaultMemberUniqueName="[Cleaned_Data].[NumCompaniesWorked].[All]" allUniqueName="[Cleaned_Data].[NumCompaniesWorked].[All]" dimensionUniqueName="[Cleaned_Data]" displayFolder="" count="0" memberValueDatatype="20" unbalanced="0"/>
    <cacheHierarchy uniqueName="[Cleaned_Data].[OverTime]" caption="OverTime" attribute="1" defaultMemberUniqueName="[Cleaned_Data].[OverTime].[All]" allUniqueName="[Cleaned_Data].[OverTime].[All]" dimensionUniqueName="[Cleaned_Data]" displayFolder="" count="0" memberValueDatatype="130" unbalanced="0"/>
    <cacheHierarchy uniqueName="[Cleaned_Data].[PercentSalaryHike]" caption="PercentSalaryHike" attribute="1" defaultMemberUniqueName="[Cleaned_Data].[PercentSalaryHike].[All]" allUniqueName="[Cleaned_Data].[PercentSalaryHike].[All]" dimensionUniqueName="[Cleaned_Data]" displayFolder="" count="0" memberValueDatatype="20" unbalanced="0"/>
    <cacheHierarchy uniqueName="[Cleaned_Data].[PerformanceRating]" caption="PerformanceRating" attribute="1" defaultMemberUniqueName="[Cleaned_Data].[PerformanceRating].[All]" allUniqueName="[Cleaned_Data].[PerformanceRating].[All]" dimensionUniqueName="[Cleaned_Data]" displayFolder="" count="0" memberValueDatatype="20" unbalanced="0"/>
    <cacheHierarchy uniqueName="[Cleaned_Data].[RelationshipSatisfaction]" caption="RelationshipSatisfaction" attribute="1" defaultMemberUniqueName="[Cleaned_Data].[RelationshipSatisfaction].[All]" allUniqueName="[Cleaned_Data].[RelationshipSatisfaction].[All]" dimensionUniqueName="[Cleaned_Data]" displayFolder="" count="0" memberValueDatatype="20" unbalanced="0"/>
    <cacheHierarchy uniqueName="[Cleaned_Data].[StockOptionLevel]" caption="StockOptionLevel" attribute="1" defaultMemberUniqueName="[Cleaned_Data].[StockOptionLevel].[All]" allUniqueName="[Cleaned_Data].[StockOptionLevel].[All]" dimensionUniqueName="[Cleaned_Data]" displayFolder="" count="0" memberValueDatatype="20" unbalanced="0"/>
    <cacheHierarchy uniqueName="[Cleaned_Data].[TotalWorkingYears]" caption="TotalWorkingYears" attribute="1" defaultMemberUniqueName="[Cleaned_Data].[TotalWorkingYears].[All]" allUniqueName="[Cleaned_Data].[TotalWorkingYears].[All]" dimensionUniqueName="[Cleaned_Data]" displayFolder="" count="0" memberValueDatatype="20" unbalanced="0"/>
    <cacheHierarchy uniqueName="[Cleaned_Data].[TrainingTimesLastYear]" caption="TrainingTimesLastYear" attribute="1" defaultMemberUniqueName="[Cleaned_Data].[TrainingTimesLastYear].[All]" allUniqueName="[Cleaned_Data].[TrainingTimesLastYear].[All]" dimensionUniqueName="[Cleaned_Data]" displayFolder="" count="0" memberValueDatatype="20" unbalanced="0"/>
    <cacheHierarchy uniqueName="[Cleaned_Data].[WorkLifeBalance]" caption="WorkLifeBalance" attribute="1" defaultMemberUniqueName="[Cleaned_Data].[WorkLifeBalance].[All]" allUniqueName="[Cleaned_Data].[WorkLifeBalance].[All]" dimensionUniqueName="[Cleaned_Data]" displayFolder="" count="0" memberValueDatatype="20" unbalanced="0"/>
    <cacheHierarchy uniqueName="[Cleaned_Data].[YearsAtCompany]" caption="YearsAtCompany" attribute="1" defaultMemberUniqueName="[Cleaned_Data].[YearsAtCompany].[All]" allUniqueName="[Cleaned_Data].[YearsAtCompany].[All]" dimensionUniqueName="[Cleaned_Data]" displayFolder="" count="0" memberValueDatatype="20" unbalanced="0"/>
    <cacheHierarchy uniqueName="[Cleaned_Data].[YearsInCurrentRole]" caption="YearsInCurrentRole" attribute="1" defaultMemberUniqueName="[Cleaned_Data].[YearsInCurrentRole].[All]" allUniqueName="[Cleaned_Data].[YearsInCurrentRole].[All]" dimensionUniqueName="[Cleaned_Data]" displayFolder="" count="0" memberValueDatatype="20" unbalanced="0"/>
    <cacheHierarchy uniqueName="[Cleaned_Data].[YearsSinceLastPromotion]" caption="YearsSinceLastPromotion" attribute="1" defaultMemberUniqueName="[Cleaned_Data].[YearsSinceLastPromotion].[All]" allUniqueName="[Cleaned_Data].[YearsSinceLastPromotion].[All]" dimensionUniqueName="[Cleaned_Data]" displayFolder="" count="0" memberValueDatatype="20" unbalanced="0"/>
    <cacheHierarchy uniqueName="[Cleaned_Data].[YearsWithCurrManager]" caption="YearsWithCurrManager" attribute="1" defaultMemberUniqueName="[Cleaned_Data].[YearsWithCurrManager].[All]" allUniqueName="[Cleaned_Data].[YearsWithCurrManager].[All]" dimensionUniqueName="[Cleaned_Data]" displayFolder="" count="0" memberValueDatatype="20" unbalanced="0"/>
    <cacheHierarchy uniqueName="[Cleaned_Data].[AttritionFlag]" caption="AttritionFlag" attribute="1" defaultMemberUniqueName="[Cleaned_Data].[AttritionFlag].[All]" allUniqueName="[Cleaned_Data].[AttritionFlag].[All]" dimensionUniqueName="[Cleaned_Data]" displayFolder="" count="0" memberValueDatatype="20" unbalanced="0"/>
    <cacheHierarchy uniqueName="[Cleaned_Data].[AgeGroup]" caption="AgeGroup" attribute="1" defaultMemberUniqueName="[Cleaned_Data].[AgeGroup].[All]" allUniqueName="[Cleaned_Data].[AgeGroup].[All]" dimensionUniqueName="[Cleaned_Data]" displayFolder="" count="0" memberValueDatatype="130" unbalanced="0"/>
    <cacheHierarchy uniqueName="[Cleaned_Data].[TenureBand]" caption="TenureBand" attribute="1" defaultMemberUniqueName="[Cleaned_Data].[TenureBand].[All]" allUniqueName="[Cleaned_Data].[TenureBand].[All]" dimensionUniqueName="[Cleaned_Data]" displayFolder="" count="0" memberValueDatatype="130" unbalanced="0"/>
    <cacheHierarchy uniqueName="[Cleaned_Data].[IncomeBand]" caption="IncomeBand" attribute="1" defaultMemberUniqueName="[Cleaned_Data].[IncomeBand].[All]" allUniqueName="[Cleaned_Data].[IncomeBand].[All]" dimensionUniqueName="[Cleaned_Data]" displayFolder="" count="0" memberValueDatatype="130" unbalanced="0"/>
    <cacheHierarchy uniqueName="[Cleaned_Data].[SatisfactionLabel]" caption="SatisfactionLabel" attribute="1" defaultMemberUniqueName="[Cleaned_Data].[SatisfactionLabel].[All]" allUniqueName="[Cleaned_Data].[SatisfactionLabel].[All]" dimensionUniqueName="[Cleaned_Data]" displayFolder="" count="0" memberValueDatatype="130" unbalanced="0"/>
    <cacheHierarchy uniqueName="[Cleaned_Data].[WorkLifeBalanceLabel]" caption="WorkLifeBalanceLabel" attribute="1" defaultMemberUniqueName="[Cleaned_Data].[WorkLifeBalanceLabel].[All]" allUniqueName="[Cleaned_Data].[WorkLifeBalanceLabel].[All]" dimensionUniqueName="[Cleaned_Data]" displayFolder="" count="0" memberValueDatatype="130" unbalanced="0"/>
    <cacheHierarchy uniqueName="[Measures].[__XL_Count Cleaned Data]" caption="__XL_Count Cleaned Data" measure="1" displayFolder="" measureGroup="Cleaned Data"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AttritionFlag]" caption="Sum of AttritionFlag" measure="1" displayFolder="" measureGroup="Cleaned Data" count="0" oneField="1" hidden="1">
      <fieldsUsage count="1">
        <fieldUsage x="1"/>
      </fieldsUsage>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Cleaned Data" count="0" hidden="1">
      <extLst>
        <ext xmlns:x15="http://schemas.microsoft.com/office/spreadsheetml/2010/11/main" uri="{B97F6D7D-B522-45F9-BDA1-12C45D357490}">
          <x15:cacheHierarchy aggregatedColumn="4"/>
        </ext>
      </extLst>
    </cacheHierarchy>
    <cacheHierarchy uniqueName="[Measures].[Count of JobRole]" caption="Count of JobRole" measure="1" displayFolder="" measureGroup="Cleaned Data" count="0" hidden="1">
      <extLst>
        <ext xmlns:x15="http://schemas.microsoft.com/office/spreadsheetml/2010/11/main" uri="{B97F6D7D-B522-45F9-BDA1-12C45D357490}">
          <x15:cacheHierarchy aggregatedColumn="14"/>
        </ext>
      </extLst>
    </cacheHierarchy>
    <cacheHierarchy uniqueName="[Measures].[Sum of AttritionFlag 2]" caption="Sum of AttritionFlag 2" measure="1" displayFolder="" measureGroup="Cleaned_Data" count="0" hidden="1">
      <extLst>
        <ext xmlns:x15="http://schemas.microsoft.com/office/spreadsheetml/2010/11/main" uri="{B97F6D7D-B522-45F9-BDA1-12C45D357490}">
          <x15:cacheHierarchy aggregatedColumn="67"/>
        </ext>
      </extLst>
    </cacheHierarchy>
    <cacheHierarchy uniqueName="[Measures].[Average of AttritionFlag]" caption="Average of AttritionFlag" measure="1" displayFolder="" measureGroup="Cleaned_Data" count="0" hidden="1">
      <extLst>
        <ext xmlns:x15="http://schemas.microsoft.com/office/spreadsheetml/2010/11/main" uri="{B97F6D7D-B522-45F9-BDA1-12C45D357490}">
          <x15:cacheHierarchy aggregatedColumn="67"/>
        </ext>
      </extLst>
    </cacheHierarchy>
    <cacheHierarchy uniqueName="[Measures].[Count of Attrition]" caption="Count of Attrition" measure="1" displayFolder="" measureGroup="Cleaned_Data" count="0" hidden="1">
      <extLst>
        <ext xmlns:x15="http://schemas.microsoft.com/office/spreadsheetml/2010/11/main" uri="{B97F6D7D-B522-45F9-BDA1-12C45D357490}">
          <x15:cacheHierarchy aggregatedColumn="36"/>
        </ext>
      </extLst>
    </cacheHierarchy>
    <cacheHierarchy uniqueName="[Measures].[Sum of MonthlyIncome]" caption="Sum of MonthlyIncome" measure="1" displayFolder="" measureGroup="Cleaned 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Cleaned Data" count="0" hidden="1">
      <extLst>
        <ext xmlns:x15="http://schemas.microsoft.com/office/spreadsheetml/2010/11/main" uri="{B97F6D7D-B522-45F9-BDA1-12C45D357490}">
          <x15:cacheHierarchy aggregatedColumn="17"/>
        </ext>
      </extLst>
    </cacheHierarchy>
    <cacheHierarchy uniqueName="[Measures].[Count of Attrition 2]" caption="Count of Attrition 2" measure="1" displayFolder="" measureGroup="Cleaned Data" count="0" oneField="1" hidden="1">
      <fieldsUsage count="1">
        <fieldUsage x="0"/>
      </fieldsUsage>
      <extLst>
        <ext xmlns:x15="http://schemas.microsoft.com/office/spreadsheetml/2010/11/main" uri="{B97F6D7D-B522-45F9-BDA1-12C45D357490}">
          <x15:cacheHierarchy aggregatedColumn="1"/>
        </ext>
      </extLst>
    </cacheHierarchy>
    <cacheHierarchy uniqueName="[Measures].[Average of AttritionFlag 2]" caption="Average of AttritionFlag 2" measure="1" displayFolder="" measureGroup="Cleaned Data" count="0" oneField="1" hidden="1">
      <fieldsUsage count="1">
        <fieldUsage x="2"/>
      </fieldsUsage>
      <extLst>
        <ext xmlns:x15="http://schemas.microsoft.com/office/spreadsheetml/2010/11/main" uri="{B97F6D7D-B522-45F9-BDA1-12C45D357490}">
          <x15:cacheHierarchy aggregatedColumn="32"/>
        </ext>
      </extLst>
    </cacheHierarchy>
  </cacheHierarchies>
  <kpis count="0"/>
  <dimensions count="3">
    <dimension name="Cleaned Data" uniqueName="[Cleaned Data]" caption="Cleaned Data"/>
    <dimension name="Cleaned_Data" uniqueName="[Cleaned_Data]" caption="Cleaned_Data"/>
    <dimension measure="1" name="Measures" uniqueName="[Measures]" caption="Measures"/>
  </dimensions>
  <measureGroups count="2">
    <measureGroup name="Cleaned Data" caption="Cleaned Data"/>
    <measureGroup name="Cleaned_Data" caption="Cleaned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5.952456712963" backgroundQuery="1" createdVersion="8" refreshedVersion="8" minRefreshableVersion="3" recordCount="0" supportSubquery="1" supportAdvancedDrill="1" xr:uid="{835BAA42-DD9E-4439-9DB8-7BE1F308B902}">
  <cacheSource type="external" connectionId="4"/>
  <cacheFields count="4">
    <cacheField name="[Measures].[Count of Attrition 2]" caption="Count of Attrition 2" numFmtId="0" hierarchy="84" level="32767"/>
    <cacheField name="[Measures].[Sum of AttritionFlag]" caption="Sum of AttritionFlag" numFmtId="0" hierarchy="76" level="32767"/>
    <cacheField name="[Measures].[Average of AttritionFlag 2]" caption="Average of AttritionFlag 2" numFmtId="0" hierarchy="85" level="32767"/>
    <cacheField name="[Cleaned Data].[MaritalStatus].[MaritalStatus]" caption="MaritalStatus" numFmtId="0" hierarchy="16" level="1">
      <sharedItems count="3">
        <s v="Divorced"/>
        <s v="Married"/>
        <s v="Single"/>
      </sharedItems>
    </cacheField>
  </cacheFields>
  <cacheHierarchies count="86">
    <cacheHierarchy uniqueName="[Cleaned Data].[Age]" caption="Age" attribute="1" defaultMemberUniqueName="[Cleaned Data].[Age].[All]" allUniqueName="[Cleaned Data].[Age].[All]" dimensionUniqueName="[Cleaned Data]" displayFolder="" count="0" memberValueDatatype="20" unbalanced="0"/>
    <cacheHierarchy uniqueName="[Cleaned Data].[Attrition]" caption="Attrition" attribute="1" defaultMemberUniqueName="[Cleaned Data].[Attrition].[All]" allUniqueName="[Cleaned Data].[Attrition].[All]" dimensionUniqueName="[Cleaned Data]" displayFolder="" count="0" memberValueDatatype="130" unbalanced="0"/>
    <cacheHierarchy uniqueName="[Cleaned Data].[BusinessTravel]" caption="BusinessTravel" attribute="1" defaultMemberUniqueName="[Cleaned Data].[BusinessTravel].[All]" allUniqueName="[Cleaned Data].[BusinessTravel].[All]" dimensionUniqueName="[Cleaned Data]" displayFolder="" count="0" memberValueDatatype="130" unbalanced="0"/>
    <cacheHierarchy uniqueName="[Cleaned Data].[DailyRate]" caption="DailyRate" attribute="1" defaultMemberUniqueName="[Cleaned Data].[DailyRate].[All]" allUniqueName="[Cleaned Data].[DailyRate].[All]" dimensionUniqueName="[Cleaned Data]" displayFolder="" count="0" memberValueDatatype="20" unbalanced="0"/>
    <cacheHierarchy uniqueName="[Cleaned Data].[Department]" caption="Department" attribute="1" defaultMemberUniqueName="[Cleaned Data].[Department].[All]" allUniqueName="[Cleaned Data].[Department].[All]" dimensionUniqueName="[Cleaned Data]" displayFolder="" count="0" memberValueDatatype="130" unbalanced="0"/>
    <cacheHierarchy uniqueName="[Cleaned Data].[DistanceFromHome]" caption="DistanceFromHome" attribute="1" defaultMemberUniqueName="[Cleaned Data].[DistanceFromHome].[All]" allUniqueName="[Cleaned Data].[DistanceFromHome].[All]" dimensionUniqueName="[Cleaned Data]" displayFolder="" count="0" memberValueDatatype="20" unbalanced="0"/>
    <cacheHierarchy uniqueName="[Cleaned Data].[Education]" caption="Education" attribute="1" defaultMemberUniqueName="[Cleaned Data].[Education].[All]" allUniqueName="[Cleaned Data].[Education].[All]" dimensionUniqueName="[Cleaned Data]" displayFolder="" count="0" memberValueDatatype="20" unbalanced="0"/>
    <cacheHierarchy uniqueName="[Cleaned Data].[EducationField]" caption="EducationField" attribute="1" defaultMemberUniqueName="[Cleaned Data].[EducationField].[All]" allUniqueName="[Cleaned Data].[EducationField].[All]" dimensionUniqueName="[Cleaned Data]" displayFolder="" count="0" memberValueDatatype="130" unbalanced="0"/>
    <cacheHierarchy uniqueName="[Cleaned Data].[EmployeeNumber]" caption="EmployeeNumber" attribute="1" defaultMemberUniqueName="[Cleaned Data].[EmployeeNumber].[All]" allUniqueName="[Cleaned Data].[EmployeeNumber].[All]" dimensionUniqueName="[Cleaned Data]" displayFolder="" count="0" memberValueDatatype="20" unbalanced="0"/>
    <cacheHierarchy uniqueName="[Cleaned Data].[EnvironmentSatisfaction]" caption="EnvironmentSatisfaction" attribute="1" defaultMemberUniqueName="[Cleaned Data].[EnvironmentSatisfaction].[All]" allUniqueName="[Cleaned Data].[EnvironmentSatisfaction].[All]" dimensionUniqueName="[Cleaned Data]" displayFolder="" count="0" memberValueDatatype="20" unbalanced="0"/>
    <cacheHierarchy uniqueName="[Cleaned Data].[Gender]" caption="Gender" attribute="1" defaultMemberUniqueName="[Cleaned Data].[Gender].[All]" allUniqueName="[Cleaned Data].[Gender].[All]" dimensionUniqueName="[Cleaned Data]" displayFolder="" count="0" memberValueDatatype="130" unbalanced="0"/>
    <cacheHierarchy uniqueName="[Cleaned Data].[HourlyRate]" caption="HourlyRate" attribute="1" defaultMemberUniqueName="[Cleaned Data].[HourlyRate].[All]" allUniqueName="[Cleaned Data].[HourlyRate].[All]" dimensionUniqueName="[Cleaned Data]" displayFolder="" count="0" memberValueDatatype="20" unbalanced="0"/>
    <cacheHierarchy uniqueName="[Cleaned Data].[JobInvolvement]" caption="JobInvolvement" attribute="1" defaultMemberUniqueName="[Cleaned Data].[JobInvolvement].[All]" allUniqueName="[Cleaned Data].[JobInvolvement].[All]" dimensionUniqueName="[Cleaned Data]" displayFolder="" count="0" memberValueDatatype="20" unbalanced="0"/>
    <cacheHierarchy uniqueName="[Cleaned Data].[JobLevel]" caption="JobLevel" attribute="1" defaultMemberUniqueName="[Cleaned Data].[JobLevel].[All]" allUniqueName="[Cleaned Data].[JobLevel].[All]" dimensionUniqueName="[Cleaned Data]" displayFolder="" count="0" memberValueDatatype="20" unbalanced="0"/>
    <cacheHierarchy uniqueName="[Cleaned Data].[JobRole]" caption="JobRole" attribute="1" defaultMemberUniqueName="[Cleaned Data].[JobRole].[All]" allUniqueName="[Cleaned Data].[JobRole].[All]" dimensionUniqueName="[Cleaned Data]" displayFolder="" count="0" memberValueDatatype="130" unbalanced="0"/>
    <cacheHierarchy uniqueName="[Cleaned Data].[JobSatisfaction]" caption="JobSatisfaction" attribute="1" defaultMemberUniqueName="[Cleaned Data].[JobSatisfaction].[All]" allUniqueName="[Cleaned Data].[JobSatisfaction].[All]" dimensionUniqueName="[Cleaned Data]" displayFolder="" count="0" memberValueDatatype="20" unbalanced="0"/>
    <cacheHierarchy uniqueName="[Cleaned Data].[MaritalStatus]" caption="MaritalStatus" attribute="1" defaultMemberUniqueName="[Cleaned Data].[MaritalStatus].[All]" allUniqueName="[Cleaned Data].[MaritalStatus].[All]" dimensionUniqueName="[Cleaned Data]" displayFolder="" count="2" memberValueDatatype="130" unbalanced="0">
      <fieldsUsage count="2">
        <fieldUsage x="-1"/>
        <fieldUsage x="3"/>
      </fieldsUsage>
    </cacheHierarchy>
    <cacheHierarchy uniqueName="[Cleaned Data].[MonthlyIncome]" caption="MonthlyIncome" attribute="1" defaultMemberUniqueName="[Cleaned Data].[MonthlyIncome].[All]" allUniqueName="[Cleaned Data].[MonthlyIncome].[All]" dimensionUniqueName="[Cleaned Data]" displayFolder="" count="0" memberValueDatatype="20" unbalanced="0"/>
    <cacheHierarchy uniqueName="[Cleaned Data].[MonthlyRate]" caption="MonthlyRate" attribute="1" defaultMemberUniqueName="[Cleaned Data].[MonthlyRate].[All]" allUniqueName="[Cleaned Data].[MonthlyRate].[All]" dimensionUniqueName="[Cleaned Data]" displayFolder="" count="0" memberValueDatatype="20" unbalanced="0"/>
    <cacheHierarchy uniqueName="[Cleaned Data].[NumCompaniesWorked]" caption="NumCompaniesWorked" attribute="1" defaultMemberUniqueName="[Cleaned Data].[NumCompaniesWorked].[All]" allUniqueName="[Cleaned Data].[NumCompaniesWorked].[All]" dimensionUniqueName="[Cleaned Data]" displayFolder="" count="0" memberValueDatatype="20" unbalanced="0"/>
    <cacheHierarchy uniqueName="[Cleaned Data].[OverTime]" caption="OverTime" attribute="1" defaultMemberUniqueName="[Cleaned Data].[OverTime].[All]" allUniqueName="[Cleaned Data].[OverTime].[All]" dimensionUniqueName="[Cleaned Data]" displayFolder="" count="0" memberValueDatatype="130" unbalanced="0"/>
    <cacheHierarchy uniqueName="[Cleaned Data].[PercentSalaryHike]" caption="PercentSalaryHike" attribute="1" defaultMemberUniqueName="[Cleaned Data].[PercentSalaryHike].[All]" allUniqueName="[Cleaned Data].[PercentSalaryHike].[All]" dimensionUniqueName="[Cleaned Data]" displayFolder="" count="0" memberValueDatatype="20" unbalanced="0"/>
    <cacheHierarchy uniqueName="[Cleaned Data].[PerformanceRating]" caption="PerformanceRating" attribute="1" defaultMemberUniqueName="[Cleaned Data].[PerformanceRating].[All]" allUniqueName="[Cleaned Data].[PerformanceRating].[All]" dimensionUniqueName="[Cleaned Data]" displayFolder="" count="0" memberValueDatatype="20" unbalanced="0"/>
    <cacheHierarchy uniqueName="[Cleaned Data].[RelationshipSatisfaction]" caption="RelationshipSatisfaction" attribute="1" defaultMemberUniqueName="[Cleaned Data].[RelationshipSatisfaction].[All]" allUniqueName="[Cleaned Data].[RelationshipSatisfaction].[All]" dimensionUniqueName="[Cleaned Data]" displayFolder="" count="0" memberValueDatatype="20" unbalanced="0"/>
    <cacheHierarchy uniqueName="[Cleaned Data].[StockOptionLevel]" caption="StockOptionLevel" attribute="1" defaultMemberUniqueName="[Cleaned Data].[StockOptionLevel].[All]" allUniqueName="[Cleaned Data].[StockOptionLevel].[All]" dimensionUniqueName="[Cleaned Data]" displayFolder="" count="0" memberValueDatatype="20" unbalanced="0"/>
    <cacheHierarchy uniqueName="[Cleaned Data].[TotalWorkingYears]" caption="TotalWorkingYears" attribute="1" defaultMemberUniqueName="[Cleaned Data].[TotalWorkingYears].[All]" allUniqueName="[Cleaned Data].[TotalWorkingYears].[All]" dimensionUniqueName="[Cleaned Data]" displayFolder="" count="0" memberValueDatatype="20" unbalanced="0"/>
    <cacheHierarchy uniqueName="[Cleaned Data].[TrainingTimesLastYear]" caption="TrainingTimesLastYear" attribute="1" defaultMemberUniqueName="[Cleaned Data].[TrainingTimesLastYear].[All]" allUniqueName="[Cleaned Data].[TrainingTimesLastYear].[All]" dimensionUniqueName="[Cleaned Data]" displayFolder="" count="0" memberValueDatatype="20" unbalanced="0"/>
    <cacheHierarchy uniqueName="[Cleaned Data].[WorkLifeBalance]" caption="WorkLifeBalance" attribute="1" defaultMemberUniqueName="[Cleaned Data].[WorkLifeBalance].[All]" allUniqueName="[Cleaned Data].[WorkLifeBalance].[All]" dimensionUniqueName="[Cleaned Data]" displayFolder="" count="0" memberValueDatatype="20" unbalanced="0"/>
    <cacheHierarchy uniqueName="[Cleaned Data].[YearsAtCompany]" caption="YearsAtCompany" attribute="1" defaultMemberUniqueName="[Cleaned Data].[YearsAtCompany].[All]" allUniqueName="[Cleaned Data].[YearsAtCompany].[All]" dimensionUniqueName="[Cleaned Data]" displayFolder="" count="0" memberValueDatatype="20" unbalanced="0"/>
    <cacheHierarchy uniqueName="[Cleaned Data].[YearsInCurrentRole]" caption="YearsInCurrentRole" attribute="1" defaultMemberUniqueName="[Cleaned Data].[YearsInCurrentRole].[All]" allUniqueName="[Cleaned Data].[YearsInCurrentRole].[All]" dimensionUniqueName="[Cleaned Data]" displayFolder="" count="0" memberValueDatatype="20" unbalanced="0"/>
    <cacheHierarchy uniqueName="[Cleaned Data].[YearsSinceLastPromotion]" caption="YearsSinceLastPromotion" attribute="1" defaultMemberUniqueName="[Cleaned Data].[YearsSinceLastPromotion].[All]" allUniqueName="[Cleaned Data].[YearsSinceLastPromotion].[All]" dimensionUniqueName="[Cleaned Data]" displayFolder="" count="0" memberValueDatatype="20" unbalanced="0"/>
    <cacheHierarchy uniqueName="[Cleaned Data].[YearsWithCurrManager]" caption="YearsWithCurrManager" attribute="1" defaultMemberUniqueName="[Cleaned Data].[YearsWithCurrManager].[All]" allUniqueName="[Cleaned Data].[YearsWithCurrManager].[All]" dimensionUniqueName="[Cleaned Data]" displayFolder="" count="0" memberValueDatatype="20" unbalanced="0"/>
    <cacheHierarchy uniqueName="[Cleaned Data].[AttritionFlag]" caption="AttritionFlag" attribute="1" defaultMemberUniqueName="[Cleaned Data].[AttritionFlag].[All]" allUniqueName="[Cleaned Data].[AttritionFlag].[All]" dimensionUniqueName="[Cleaned Data]" displayFolder="" count="0" memberValueDatatype="20" unbalanced="0"/>
    <cacheHierarchy uniqueName="[Cleaned Data].[AgeGroup]" caption="AgeGroup" attribute="1" defaultMemberUniqueName="[Cleaned Data].[AgeGroup].[All]" allUniqueName="[Cleaned Data].[AgeGroup].[All]" dimensionUniqueName="[Cleaned Data]" displayFolder="" count="0" memberValueDatatype="130" unbalanced="0"/>
    <cacheHierarchy uniqueName="[Cleaned Data].[TenureBand]" caption="TenureBand" attribute="1" defaultMemberUniqueName="[Cleaned Data].[TenureBand].[All]" allUniqueName="[Cleaned Data].[TenureBand].[All]" dimensionUniqueName="[Cleaned Data]" displayFolder="" count="0" memberValueDatatype="130" unbalanced="0"/>
    <cacheHierarchy uniqueName="[Cleaned_Data].[Age]" caption="Age" attribute="1" defaultMemberUniqueName="[Cleaned_Data].[Age].[All]" allUniqueName="[Cleaned_Data].[Age].[All]" dimensionUniqueName="[Cleaned_Data]" displayFolder="" count="0" memberValueDatatype="20" unbalanced="0"/>
    <cacheHierarchy uniqueName="[Cleaned_Data].[Attrition]" caption="Attrition" attribute="1" defaultMemberUniqueName="[Cleaned_Data].[Attrition].[All]" allUniqueName="[Cleaned_Data].[Attrition].[All]" dimensionUniqueName="[Cleaned_Data]" displayFolder="" count="0" memberValueDatatype="130" unbalanced="0"/>
    <cacheHierarchy uniqueName="[Cleaned_Data].[BusinessTravel]" caption="BusinessTravel" attribute="1" defaultMemberUniqueName="[Cleaned_Data].[BusinessTravel].[All]" allUniqueName="[Cleaned_Data].[BusinessTravel].[All]" dimensionUniqueName="[Cleaned_Data]" displayFolder="" count="0" memberValueDatatype="130" unbalanced="0"/>
    <cacheHierarchy uniqueName="[Cleaned_Data].[DailyRate]" caption="DailyRate" attribute="1" defaultMemberUniqueName="[Cleaned_Data].[DailyRate].[All]" allUniqueName="[Cleaned_Data].[DailyRate].[All]" dimensionUniqueName="[Cleaned_Data]" displayFolder="" count="0" memberValueDatatype="20" unbalanced="0"/>
    <cacheHierarchy uniqueName="[Cleaned_Data].[Department]" caption="Department" attribute="1" defaultMemberUniqueName="[Cleaned_Data].[Department].[All]" allUniqueName="[Cleaned_Data].[Department].[All]" dimensionUniqueName="[Cleaned_Data]" displayFolder="" count="0" memberValueDatatype="130" unbalanced="0"/>
    <cacheHierarchy uniqueName="[Cleaned_Data].[DistanceFromHome]" caption="DistanceFromHome" attribute="1" defaultMemberUniqueName="[Cleaned_Data].[DistanceFromHome].[All]" allUniqueName="[Cleaned_Data].[DistanceFromHome].[All]" dimensionUniqueName="[Cleaned_Data]" displayFolder="" count="0" memberValueDatatype="20" unbalanced="0"/>
    <cacheHierarchy uniqueName="[Cleaned_Data].[Education]" caption="Education" attribute="1" defaultMemberUniqueName="[Cleaned_Data].[Education].[All]" allUniqueName="[Cleaned_Data].[Education].[All]" dimensionUniqueName="[Cleaned_Data]" displayFolder="" count="0" memberValueDatatype="20" unbalanced="0"/>
    <cacheHierarchy uniqueName="[Cleaned_Data].[EducationField]" caption="EducationField" attribute="1" defaultMemberUniqueName="[Cleaned_Data].[EducationField].[All]" allUniqueName="[Cleaned_Data].[EducationField].[All]" dimensionUniqueName="[Cleaned_Data]" displayFolder="" count="0" memberValueDatatype="130" unbalanced="0"/>
    <cacheHierarchy uniqueName="[Cleaned_Data].[EmployeeNumber]" caption="EmployeeNumber" attribute="1" defaultMemberUniqueName="[Cleaned_Data].[EmployeeNumber].[All]" allUniqueName="[Cleaned_Data].[EmployeeNumber].[All]" dimensionUniqueName="[Cleaned_Data]" displayFolder="" count="0" memberValueDatatype="20" unbalanced="0"/>
    <cacheHierarchy uniqueName="[Cleaned_Data].[EnvironmentSatisfaction]" caption="EnvironmentSatisfaction" attribute="1" defaultMemberUniqueName="[Cleaned_Data].[EnvironmentSatisfaction].[All]" allUniqueName="[Cleaned_Data].[EnvironmentSatisfaction].[All]" dimensionUniqueName="[Cleaned_Data]" displayFolder="" count="0" memberValueDatatype="20" unbalanced="0"/>
    <cacheHierarchy uniqueName="[Cleaned_Data].[Gender]" caption="Gender" attribute="1" defaultMemberUniqueName="[Cleaned_Data].[Gender].[All]" allUniqueName="[Cleaned_Data].[Gender].[All]" dimensionUniqueName="[Cleaned_Data]" displayFolder="" count="0" memberValueDatatype="130" unbalanced="0"/>
    <cacheHierarchy uniqueName="[Cleaned_Data].[HourlyRate]" caption="HourlyRate" attribute="1" defaultMemberUniqueName="[Cleaned_Data].[HourlyRate].[All]" allUniqueName="[Cleaned_Data].[HourlyRate].[All]" dimensionUniqueName="[Cleaned_Data]" displayFolder="" count="0" memberValueDatatype="20" unbalanced="0"/>
    <cacheHierarchy uniqueName="[Cleaned_Data].[JobInvolvement]" caption="JobInvolvement" attribute="1" defaultMemberUniqueName="[Cleaned_Data].[JobInvolvement].[All]" allUniqueName="[Cleaned_Data].[JobInvolvement].[All]" dimensionUniqueName="[Cleaned_Data]" displayFolder="" count="0" memberValueDatatype="20" unbalanced="0"/>
    <cacheHierarchy uniqueName="[Cleaned_Data].[JobLevel]" caption="JobLevel" attribute="1" defaultMemberUniqueName="[Cleaned_Data].[JobLevel].[All]" allUniqueName="[Cleaned_Data].[JobLevel].[All]" dimensionUniqueName="[Cleaned_Data]" displayFolder="" count="0" memberValueDatatype="20" unbalanced="0"/>
    <cacheHierarchy uniqueName="[Cleaned_Data].[JobRole]" caption="JobRole" attribute="1" defaultMemberUniqueName="[Cleaned_Data].[JobRole].[All]" allUniqueName="[Cleaned_Data].[JobRole].[All]" dimensionUniqueName="[Cleaned_Data]" displayFolder="" count="0" memberValueDatatype="130" unbalanced="0"/>
    <cacheHierarchy uniqueName="[Cleaned_Data].[JobSatisfaction]" caption="JobSatisfaction" attribute="1" defaultMemberUniqueName="[Cleaned_Data].[JobSatisfaction].[All]" allUniqueName="[Cleaned_Data].[JobSatisfaction].[All]" dimensionUniqueName="[Cleaned_Data]" displayFolder="" count="0" memberValueDatatype="20" unbalanced="0"/>
    <cacheHierarchy uniqueName="[Cleaned_Data].[MaritalStatus]" caption="MaritalStatus" attribute="1" defaultMemberUniqueName="[Cleaned_Data].[MaritalStatus].[All]" allUniqueName="[Cleaned_Data].[MaritalStatus].[All]" dimensionUniqueName="[Cleaned_Data]" displayFolder="" count="0" memberValueDatatype="130" unbalanced="0"/>
    <cacheHierarchy uniqueName="[Cleaned_Data].[MonthlyIncome]" caption="MonthlyIncome" attribute="1" defaultMemberUniqueName="[Cleaned_Data].[MonthlyIncome].[All]" allUniqueName="[Cleaned_Data].[MonthlyIncome].[All]" dimensionUniqueName="[Cleaned_Data]" displayFolder="" count="0" memberValueDatatype="20" unbalanced="0"/>
    <cacheHierarchy uniqueName="[Cleaned_Data].[MonthlyRate]" caption="MonthlyRate" attribute="1" defaultMemberUniqueName="[Cleaned_Data].[MonthlyRate].[All]" allUniqueName="[Cleaned_Data].[MonthlyRate].[All]" dimensionUniqueName="[Cleaned_Data]" displayFolder="" count="0" memberValueDatatype="20" unbalanced="0"/>
    <cacheHierarchy uniqueName="[Cleaned_Data].[NumCompaniesWorked]" caption="NumCompaniesWorked" attribute="1" defaultMemberUniqueName="[Cleaned_Data].[NumCompaniesWorked].[All]" allUniqueName="[Cleaned_Data].[NumCompaniesWorked].[All]" dimensionUniqueName="[Cleaned_Data]" displayFolder="" count="0" memberValueDatatype="20" unbalanced="0"/>
    <cacheHierarchy uniqueName="[Cleaned_Data].[OverTime]" caption="OverTime" attribute="1" defaultMemberUniqueName="[Cleaned_Data].[OverTime].[All]" allUniqueName="[Cleaned_Data].[OverTime].[All]" dimensionUniqueName="[Cleaned_Data]" displayFolder="" count="0" memberValueDatatype="130" unbalanced="0"/>
    <cacheHierarchy uniqueName="[Cleaned_Data].[PercentSalaryHike]" caption="PercentSalaryHike" attribute="1" defaultMemberUniqueName="[Cleaned_Data].[PercentSalaryHike].[All]" allUniqueName="[Cleaned_Data].[PercentSalaryHike].[All]" dimensionUniqueName="[Cleaned_Data]" displayFolder="" count="0" memberValueDatatype="20" unbalanced="0"/>
    <cacheHierarchy uniqueName="[Cleaned_Data].[PerformanceRating]" caption="PerformanceRating" attribute="1" defaultMemberUniqueName="[Cleaned_Data].[PerformanceRating].[All]" allUniqueName="[Cleaned_Data].[PerformanceRating].[All]" dimensionUniqueName="[Cleaned_Data]" displayFolder="" count="0" memberValueDatatype="20" unbalanced="0"/>
    <cacheHierarchy uniqueName="[Cleaned_Data].[RelationshipSatisfaction]" caption="RelationshipSatisfaction" attribute="1" defaultMemberUniqueName="[Cleaned_Data].[RelationshipSatisfaction].[All]" allUniqueName="[Cleaned_Data].[RelationshipSatisfaction].[All]" dimensionUniqueName="[Cleaned_Data]" displayFolder="" count="0" memberValueDatatype="20" unbalanced="0"/>
    <cacheHierarchy uniqueName="[Cleaned_Data].[StockOptionLevel]" caption="StockOptionLevel" attribute="1" defaultMemberUniqueName="[Cleaned_Data].[StockOptionLevel].[All]" allUniqueName="[Cleaned_Data].[StockOptionLevel].[All]" dimensionUniqueName="[Cleaned_Data]" displayFolder="" count="0" memberValueDatatype="20" unbalanced="0"/>
    <cacheHierarchy uniqueName="[Cleaned_Data].[TotalWorkingYears]" caption="TotalWorkingYears" attribute="1" defaultMemberUniqueName="[Cleaned_Data].[TotalWorkingYears].[All]" allUniqueName="[Cleaned_Data].[TotalWorkingYears].[All]" dimensionUniqueName="[Cleaned_Data]" displayFolder="" count="0" memberValueDatatype="20" unbalanced="0"/>
    <cacheHierarchy uniqueName="[Cleaned_Data].[TrainingTimesLastYear]" caption="TrainingTimesLastYear" attribute="1" defaultMemberUniqueName="[Cleaned_Data].[TrainingTimesLastYear].[All]" allUniqueName="[Cleaned_Data].[TrainingTimesLastYear].[All]" dimensionUniqueName="[Cleaned_Data]" displayFolder="" count="0" memberValueDatatype="20" unbalanced="0"/>
    <cacheHierarchy uniqueName="[Cleaned_Data].[WorkLifeBalance]" caption="WorkLifeBalance" attribute="1" defaultMemberUniqueName="[Cleaned_Data].[WorkLifeBalance].[All]" allUniqueName="[Cleaned_Data].[WorkLifeBalance].[All]" dimensionUniqueName="[Cleaned_Data]" displayFolder="" count="0" memberValueDatatype="20" unbalanced="0"/>
    <cacheHierarchy uniqueName="[Cleaned_Data].[YearsAtCompany]" caption="YearsAtCompany" attribute="1" defaultMemberUniqueName="[Cleaned_Data].[YearsAtCompany].[All]" allUniqueName="[Cleaned_Data].[YearsAtCompany].[All]" dimensionUniqueName="[Cleaned_Data]" displayFolder="" count="0" memberValueDatatype="20" unbalanced="0"/>
    <cacheHierarchy uniqueName="[Cleaned_Data].[YearsInCurrentRole]" caption="YearsInCurrentRole" attribute="1" defaultMemberUniqueName="[Cleaned_Data].[YearsInCurrentRole].[All]" allUniqueName="[Cleaned_Data].[YearsInCurrentRole].[All]" dimensionUniqueName="[Cleaned_Data]" displayFolder="" count="0" memberValueDatatype="20" unbalanced="0"/>
    <cacheHierarchy uniqueName="[Cleaned_Data].[YearsSinceLastPromotion]" caption="YearsSinceLastPromotion" attribute="1" defaultMemberUniqueName="[Cleaned_Data].[YearsSinceLastPromotion].[All]" allUniqueName="[Cleaned_Data].[YearsSinceLastPromotion].[All]" dimensionUniqueName="[Cleaned_Data]" displayFolder="" count="0" memberValueDatatype="20" unbalanced="0"/>
    <cacheHierarchy uniqueName="[Cleaned_Data].[YearsWithCurrManager]" caption="YearsWithCurrManager" attribute="1" defaultMemberUniqueName="[Cleaned_Data].[YearsWithCurrManager].[All]" allUniqueName="[Cleaned_Data].[YearsWithCurrManager].[All]" dimensionUniqueName="[Cleaned_Data]" displayFolder="" count="0" memberValueDatatype="20" unbalanced="0"/>
    <cacheHierarchy uniqueName="[Cleaned_Data].[AttritionFlag]" caption="AttritionFlag" attribute="1" defaultMemberUniqueName="[Cleaned_Data].[AttritionFlag].[All]" allUniqueName="[Cleaned_Data].[AttritionFlag].[All]" dimensionUniqueName="[Cleaned_Data]" displayFolder="" count="0" memberValueDatatype="20" unbalanced="0"/>
    <cacheHierarchy uniqueName="[Cleaned_Data].[AgeGroup]" caption="AgeGroup" attribute="1" defaultMemberUniqueName="[Cleaned_Data].[AgeGroup].[All]" allUniqueName="[Cleaned_Data].[AgeGroup].[All]" dimensionUniqueName="[Cleaned_Data]" displayFolder="" count="0" memberValueDatatype="130" unbalanced="0"/>
    <cacheHierarchy uniqueName="[Cleaned_Data].[TenureBand]" caption="TenureBand" attribute="1" defaultMemberUniqueName="[Cleaned_Data].[TenureBand].[All]" allUniqueName="[Cleaned_Data].[TenureBand].[All]" dimensionUniqueName="[Cleaned_Data]" displayFolder="" count="0" memberValueDatatype="130" unbalanced="0"/>
    <cacheHierarchy uniqueName="[Cleaned_Data].[IncomeBand]" caption="IncomeBand" attribute="1" defaultMemberUniqueName="[Cleaned_Data].[IncomeBand].[All]" allUniqueName="[Cleaned_Data].[IncomeBand].[All]" dimensionUniqueName="[Cleaned_Data]" displayFolder="" count="0" memberValueDatatype="130" unbalanced="0"/>
    <cacheHierarchy uniqueName="[Cleaned_Data].[SatisfactionLabel]" caption="SatisfactionLabel" attribute="1" defaultMemberUniqueName="[Cleaned_Data].[SatisfactionLabel].[All]" allUniqueName="[Cleaned_Data].[SatisfactionLabel].[All]" dimensionUniqueName="[Cleaned_Data]" displayFolder="" count="0" memberValueDatatype="130" unbalanced="0"/>
    <cacheHierarchy uniqueName="[Cleaned_Data].[WorkLifeBalanceLabel]" caption="WorkLifeBalanceLabel" attribute="1" defaultMemberUniqueName="[Cleaned_Data].[WorkLifeBalanceLabel].[All]" allUniqueName="[Cleaned_Data].[WorkLifeBalanceLabel].[All]" dimensionUniqueName="[Cleaned_Data]" displayFolder="" count="0" memberValueDatatype="130" unbalanced="0"/>
    <cacheHierarchy uniqueName="[Measures].[__XL_Count Cleaned Data]" caption="__XL_Count Cleaned Data" measure="1" displayFolder="" measureGroup="Cleaned Data"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AttritionFlag]" caption="Sum of AttritionFlag" measure="1" displayFolder="" measureGroup="Cleaned Data" count="0" oneField="1" hidden="1">
      <fieldsUsage count="1">
        <fieldUsage x="1"/>
      </fieldsUsage>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Cleaned Data" count="0" hidden="1">
      <extLst>
        <ext xmlns:x15="http://schemas.microsoft.com/office/spreadsheetml/2010/11/main" uri="{B97F6D7D-B522-45F9-BDA1-12C45D357490}">
          <x15:cacheHierarchy aggregatedColumn="4"/>
        </ext>
      </extLst>
    </cacheHierarchy>
    <cacheHierarchy uniqueName="[Measures].[Count of JobRole]" caption="Count of JobRole" measure="1" displayFolder="" measureGroup="Cleaned Data" count="0" hidden="1">
      <extLst>
        <ext xmlns:x15="http://schemas.microsoft.com/office/spreadsheetml/2010/11/main" uri="{B97F6D7D-B522-45F9-BDA1-12C45D357490}">
          <x15:cacheHierarchy aggregatedColumn="14"/>
        </ext>
      </extLst>
    </cacheHierarchy>
    <cacheHierarchy uniqueName="[Measures].[Sum of AttritionFlag 2]" caption="Sum of AttritionFlag 2" measure="1" displayFolder="" measureGroup="Cleaned_Data" count="0" hidden="1">
      <extLst>
        <ext xmlns:x15="http://schemas.microsoft.com/office/spreadsheetml/2010/11/main" uri="{B97F6D7D-B522-45F9-BDA1-12C45D357490}">
          <x15:cacheHierarchy aggregatedColumn="67"/>
        </ext>
      </extLst>
    </cacheHierarchy>
    <cacheHierarchy uniqueName="[Measures].[Average of AttritionFlag]" caption="Average of AttritionFlag" measure="1" displayFolder="" measureGroup="Cleaned_Data" count="0" hidden="1">
      <extLst>
        <ext xmlns:x15="http://schemas.microsoft.com/office/spreadsheetml/2010/11/main" uri="{B97F6D7D-B522-45F9-BDA1-12C45D357490}">
          <x15:cacheHierarchy aggregatedColumn="67"/>
        </ext>
      </extLst>
    </cacheHierarchy>
    <cacheHierarchy uniqueName="[Measures].[Count of Attrition]" caption="Count of Attrition" measure="1" displayFolder="" measureGroup="Cleaned_Data" count="0" hidden="1">
      <extLst>
        <ext xmlns:x15="http://schemas.microsoft.com/office/spreadsheetml/2010/11/main" uri="{B97F6D7D-B522-45F9-BDA1-12C45D357490}">
          <x15:cacheHierarchy aggregatedColumn="36"/>
        </ext>
      </extLst>
    </cacheHierarchy>
    <cacheHierarchy uniqueName="[Measures].[Sum of MonthlyIncome]" caption="Sum of MonthlyIncome" measure="1" displayFolder="" measureGroup="Cleaned 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Cleaned Data" count="0" hidden="1">
      <extLst>
        <ext xmlns:x15="http://schemas.microsoft.com/office/spreadsheetml/2010/11/main" uri="{B97F6D7D-B522-45F9-BDA1-12C45D357490}">
          <x15:cacheHierarchy aggregatedColumn="17"/>
        </ext>
      </extLst>
    </cacheHierarchy>
    <cacheHierarchy uniqueName="[Measures].[Count of Attrition 2]" caption="Count of Attrition 2" measure="1" displayFolder="" measureGroup="Cleaned Data" count="0" oneField="1" hidden="1">
      <fieldsUsage count="1">
        <fieldUsage x="0"/>
      </fieldsUsage>
      <extLst>
        <ext xmlns:x15="http://schemas.microsoft.com/office/spreadsheetml/2010/11/main" uri="{B97F6D7D-B522-45F9-BDA1-12C45D357490}">
          <x15:cacheHierarchy aggregatedColumn="1"/>
        </ext>
      </extLst>
    </cacheHierarchy>
    <cacheHierarchy uniqueName="[Measures].[Average of AttritionFlag 2]" caption="Average of AttritionFlag 2" measure="1" displayFolder="" measureGroup="Cleaned Data" count="0" oneField="1" hidden="1">
      <fieldsUsage count="1">
        <fieldUsage x="2"/>
      </fieldsUsage>
      <extLst>
        <ext xmlns:x15="http://schemas.microsoft.com/office/spreadsheetml/2010/11/main" uri="{B97F6D7D-B522-45F9-BDA1-12C45D357490}">
          <x15:cacheHierarchy aggregatedColumn="32"/>
        </ext>
      </extLst>
    </cacheHierarchy>
  </cacheHierarchies>
  <kpis count="0"/>
  <dimensions count="3">
    <dimension name="Cleaned Data" uniqueName="[Cleaned Data]" caption="Cleaned Data"/>
    <dimension name="Cleaned_Data" uniqueName="[Cleaned_Data]" caption="Cleaned_Data"/>
    <dimension measure="1" name="Measures" uniqueName="[Measures]" caption="Measures"/>
  </dimensions>
  <measureGroups count="2">
    <measureGroup name="Cleaned Data" caption="Cleaned Data"/>
    <measureGroup name="Cleaned_Data" caption="Cleaned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5.952457870371" backgroundQuery="1" createdVersion="8" refreshedVersion="8" minRefreshableVersion="3" recordCount="0" supportSubquery="1" supportAdvancedDrill="1" xr:uid="{F49B1D4C-B7E6-449A-845D-9C1CF5D212B6}">
  <cacheSource type="external" connectionId="4"/>
  <cacheFields count="4">
    <cacheField name="[Measures].[Count of Attrition 2]" caption="Count of Attrition 2" numFmtId="0" hierarchy="84" level="32767"/>
    <cacheField name="[Measures].[Sum of AttritionFlag]" caption="Sum of AttritionFlag" numFmtId="0" hierarchy="76" level="32767"/>
    <cacheField name="[Measures].[Average of AttritionFlag 2]" caption="Average of AttritionFlag 2" numFmtId="0" hierarchy="85" level="32767"/>
    <cacheField name="[Cleaned Data].[BusinessTravel].[BusinessTravel]" caption="BusinessTravel" numFmtId="0" hierarchy="2" level="1">
      <sharedItems count="3">
        <s v="Non-Travel"/>
        <s v="Travel_Frequently"/>
        <s v="Travel_Rarely"/>
      </sharedItems>
    </cacheField>
  </cacheFields>
  <cacheHierarchies count="86">
    <cacheHierarchy uniqueName="[Cleaned Data].[Age]" caption="Age" attribute="1" defaultMemberUniqueName="[Cleaned Data].[Age].[All]" allUniqueName="[Cleaned Data].[Age].[All]" dimensionUniqueName="[Cleaned Data]" displayFolder="" count="0" memberValueDatatype="20" unbalanced="0"/>
    <cacheHierarchy uniqueName="[Cleaned Data].[Attrition]" caption="Attrition" attribute="1" defaultMemberUniqueName="[Cleaned Data].[Attrition].[All]" allUniqueName="[Cleaned Data].[Attrition].[All]" dimensionUniqueName="[Cleaned Data]" displayFolder="" count="0" memberValueDatatype="130" unbalanced="0"/>
    <cacheHierarchy uniqueName="[Cleaned Data].[BusinessTravel]" caption="BusinessTravel" attribute="1" defaultMemberUniqueName="[Cleaned Data].[BusinessTravel].[All]" allUniqueName="[Cleaned Data].[BusinessTravel].[All]" dimensionUniqueName="[Cleaned Data]" displayFolder="" count="2" memberValueDatatype="130" unbalanced="0">
      <fieldsUsage count="2">
        <fieldUsage x="-1"/>
        <fieldUsage x="3"/>
      </fieldsUsage>
    </cacheHierarchy>
    <cacheHierarchy uniqueName="[Cleaned Data].[DailyRate]" caption="DailyRate" attribute="1" defaultMemberUniqueName="[Cleaned Data].[DailyRate].[All]" allUniqueName="[Cleaned Data].[DailyRate].[All]" dimensionUniqueName="[Cleaned Data]" displayFolder="" count="0" memberValueDatatype="20" unbalanced="0"/>
    <cacheHierarchy uniqueName="[Cleaned Data].[Department]" caption="Department" attribute="1" defaultMemberUniqueName="[Cleaned Data].[Department].[All]" allUniqueName="[Cleaned Data].[Department].[All]" dimensionUniqueName="[Cleaned Data]" displayFolder="" count="0" memberValueDatatype="130" unbalanced="0"/>
    <cacheHierarchy uniqueName="[Cleaned Data].[DistanceFromHome]" caption="DistanceFromHome" attribute="1" defaultMemberUniqueName="[Cleaned Data].[DistanceFromHome].[All]" allUniqueName="[Cleaned Data].[DistanceFromHome].[All]" dimensionUniqueName="[Cleaned Data]" displayFolder="" count="0" memberValueDatatype="20" unbalanced="0"/>
    <cacheHierarchy uniqueName="[Cleaned Data].[Education]" caption="Education" attribute="1" defaultMemberUniqueName="[Cleaned Data].[Education].[All]" allUniqueName="[Cleaned Data].[Education].[All]" dimensionUniqueName="[Cleaned Data]" displayFolder="" count="0" memberValueDatatype="20" unbalanced="0"/>
    <cacheHierarchy uniqueName="[Cleaned Data].[EducationField]" caption="EducationField" attribute="1" defaultMemberUniqueName="[Cleaned Data].[EducationField].[All]" allUniqueName="[Cleaned Data].[EducationField].[All]" dimensionUniqueName="[Cleaned Data]" displayFolder="" count="0" memberValueDatatype="130" unbalanced="0"/>
    <cacheHierarchy uniqueName="[Cleaned Data].[EmployeeNumber]" caption="EmployeeNumber" attribute="1" defaultMemberUniqueName="[Cleaned Data].[EmployeeNumber].[All]" allUniqueName="[Cleaned Data].[EmployeeNumber].[All]" dimensionUniqueName="[Cleaned Data]" displayFolder="" count="0" memberValueDatatype="20" unbalanced="0"/>
    <cacheHierarchy uniqueName="[Cleaned Data].[EnvironmentSatisfaction]" caption="EnvironmentSatisfaction" attribute="1" defaultMemberUniqueName="[Cleaned Data].[EnvironmentSatisfaction].[All]" allUniqueName="[Cleaned Data].[EnvironmentSatisfaction].[All]" dimensionUniqueName="[Cleaned Data]" displayFolder="" count="0" memberValueDatatype="20" unbalanced="0"/>
    <cacheHierarchy uniqueName="[Cleaned Data].[Gender]" caption="Gender" attribute="1" defaultMemberUniqueName="[Cleaned Data].[Gender].[All]" allUniqueName="[Cleaned Data].[Gender].[All]" dimensionUniqueName="[Cleaned Data]" displayFolder="" count="0" memberValueDatatype="130" unbalanced="0"/>
    <cacheHierarchy uniqueName="[Cleaned Data].[HourlyRate]" caption="HourlyRate" attribute="1" defaultMemberUniqueName="[Cleaned Data].[HourlyRate].[All]" allUniqueName="[Cleaned Data].[HourlyRate].[All]" dimensionUniqueName="[Cleaned Data]" displayFolder="" count="0" memberValueDatatype="20" unbalanced="0"/>
    <cacheHierarchy uniqueName="[Cleaned Data].[JobInvolvement]" caption="JobInvolvement" attribute="1" defaultMemberUniqueName="[Cleaned Data].[JobInvolvement].[All]" allUniqueName="[Cleaned Data].[JobInvolvement].[All]" dimensionUniqueName="[Cleaned Data]" displayFolder="" count="0" memberValueDatatype="20" unbalanced="0"/>
    <cacheHierarchy uniqueName="[Cleaned Data].[JobLevel]" caption="JobLevel" attribute="1" defaultMemberUniqueName="[Cleaned Data].[JobLevel].[All]" allUniqueName="[Cleaned Data].[JobLevel].[All]" dimensionUniqueName="[Cleaned Data]" displayFolder="" count="0" memberValueDatatype="20" unbalanced="0"/>
    <cacheHierarchy uniqueName="[Cleaned Data].[JobRole]" caption="JobRole" attribute="1" defaultMemberUniqueName="[Cleaned Data].[JobRole].[All]" allUniqueName="[Cleaned Data].[JobRole].[All]" dimensionUniqueName="[Cleaned Data]" displayFolder="" count="0" memberValueDatatype="130" unbalanced="0"/>
    <cacheHierarchy uniqueName="[Cleaned Data].[JobSatisfaction]" caption="JobSatisfaction" attribute="1" defaultMemberUniqueName="[Cleaned Data].[JobSatisfaction].[All]" allUniqueName="[Cleaned Data].[JobSatisfaction].[All]" dimensionUniqueName="[Cleaned Data]" displayFolder="" count="0" memberValueDatatype="20" unbalanced="0"/>
    <cacheHierarchy uniqueName="[Cleaned Data].[MaritalStatus]" caption="MaritalStatus" attribute="1" defaultMemberUniqueName="[Cleaned Data].[MaritalStatus].[All]" allUniqueName="[Cleaned Data].[MaritalStatus].[All]" dimensionUniqueName="[Cleaned Data]" displayFolder="" count="0" memberValueDatatype="130" unbalanced="0"/>
    <cacheHierarchy uniqueName="[Cleaned Data].[MonthlyIncome]" caption="MonthlyIncome" attribute="1" defaultMemberUniqueName="[Cleaned Data].[MonthlyIncome].[All]" allUniqueName="[Cleaned Data].[MonthlyIncome].[All]" dimensionUniqueName="[Cleaned Data]" displayFolder="" count="0" memberValueDatatype="20" unbalanced="0"/>
    <cacheHierarchy uniqueName="[Cleaned Data].[MonthlyRate]" caption="MonthlyRate" attribute="1" defaultMemberUniqueName="[Cleaned Data].[MonthlyRate].[All]" allUniqueName="[Cleaned Data].[MonthlyRate].[All]" dimensionUniqueName="[Cleaned Data]" displayFolder="" count="0" memberValueDatatype="20" unbalanced="0"/>
    <cacheHierarchy uniqueName="[Cleaned Data].[NumCompaniesWorked]" caption="NumCompaniesWorked" attribute="1" defaultMemberUniqueName="[Cleaned Data].[NumCompaniesWorked].[All]" allUniqueName="[Cleaned Data].[NumCompaniesWorked].[All]" dimensionUniqueName="[Cleaned Data]" displayFolder="" count="0" memberValueDatatype="20" unbalanced="0"/>
    <cacheHierarchy uniqueName="[Cleaned Data].[OverTime]" caption="OverTime" attribute="1" defaultMemberUniqueName="[Cleaned Data].[OverTime].[All]" allUniqueName="[Cleaned Data].[OverTime].[All]" dimensionUniqueName="[Cleaned Data]" displayFolder="" count="0" memberValueDatatype="130" unbalanced="0"/>
    <cacheHierarchy uniqueName="[Cleaned Data].[PercentSalaryHike]" caption="PercentSalaryHike" attribute="1" defaultMemberUniqueName="[Cleaned Data].[PercentSalaryHike].[All]" allUniqueName="[Cleaned Data].[PercentSalaryHike].[All]" dimensionUniqueName="[Cleaned Data]" displayFolder="" count="0" memberValueDatatype="20" unbalanced="0"/>
    <cacheHierarchy uniqueName="[Cleaned Data].[PerformanceRating]" caption="PerformanceRating" attribute="1" defaultMemberUniqueName="[Cleaned Data].[PerformanceRating].[All]" allUniqueName="[Cleaned Data].[PerformanceRating].[All]" dimensionUniqueName="[Cleaned Data]" displayFolder="" count="0" memberValueDatatype="20" unbalanced="0"/>
    <cacheHierarchy uniqueName="[Cleaned Data].[RelationshipSatisfaction]" caption="RelationshipSatisfaction" attribute="1" defaultMemberUniqueName="[Cleaned Data].[RelationshipSatisfaction].[All]" allUniqueName="[Cleaned Data].[RelationshipSatisfaction].[All]" dimensionUniqueName="[Cleaned Data]" displayFolder="" count="0" memberValueDatatype="20" unbalanced="0"/>
    <cacheHierarchy uniqueName="[Cleaned Data].[StockOptionLevel]" caption="StockOptionLevel" attribute="1" defaultMemberUniqueName="[Cleaned Data].[StockOptionLevel].[All]" allUniqueName="[Cleaned Data].[StockOptionLevel].[All]" dimensionUniqueName="[Cleaned Data]" displayFolder="" count="0" memberValueDatatype="20" unbalanced="0"/>
    <cacheHierarchy uniqueName="[Cleaned Data].[TotalWorkingYears]" caption="TotalWorkingYears" attribute="1" defaultMemberUniqueName="[Cleaned Data].[TotalWorkingYears].[All]" allUniqueName="[Cleaned Data].[TotalWorkingYears].[All]" dimensionUniqueName="[Cleaned Data]" displayFolder="" count="0" memberValueDatatype="20" unbalanced="0"/>
    <cacheHierarchy uniqueName="[Cleaned Data].[TrainingTimesLastYear]" caption="TrainingTimesLastYear" attribute="1" defaultMemberUniqueName="[Cleaned Data].[TrainingTimesLastYear].[All]" allUniqueName="[Cleaned Data].[TrainingTimesLastYear].[All]" dimensionUniqueName="[Cleaned Data]" displayFolder="" count="0" memberValueDatatype="20" unbalanced="0"/>
    <cacheHierarchy uniqueName="[Cleaned Data].[WorkLifeBalance]" caption="WorkLifeBalance" attribute="1" defaultMemberUniqueName="[Cleaned Data].[WorkLifeBalance].[All]" allUniqueName="[Cleaned Data].[WorkLifeBalance].[All]" dimensionUniqueName="[Cleaned Data]" displayFolder="" count="0" memberValueDatatype="20" unbalanced="0"/>
    <cacheHierarchy uniqueName="[Cleaned Data].[YearsAtCompany]" caption="YearsAtCompany" attribute="1" defaultMemberUniqueName="[Cleaned Data].[YearsAtCompany].[All]" allUniqueName="[Cleaned Data].[YearsAtCompany].[All]" dimensionUniqueName="[Cleaned Data]" displayFolder="" count="0" memberValueDatatype="20" unbalanced="0"/>
    <cacheHierarchy uniqueName="[Cleaned Data].[YearsInCurrentRole]" caption="YearsInCurrentRole" attribute="1" defaultMemberUniqueName="[Cleaned Data].[YearsInCurrentRole].[All]" allUniqueName="[Cleaned Data].[YearsInCurrentRole].[All]" dimensionUniqueName="[Cleaned Data]" displayFolder="" count="0" memberValueDatatype="20" unbalanced="0"/>
    <cacheHierarchy uniqueName="[Cleaned Data].[YearsSinceLastPromotion]" caption="YearsSinceLastPromotion" attribute="1" defaultMemberUniqueName="[Cleaned Data].[YearsSinceLastPromotion].[All]" allUniqueName="[Cleaned Data].[YearsSinceLastPromotion].[All]" dimensionUniqueName="[Cleaned Data]" displayFolder="" count="0" memberValueDatatype="20" unbalanced="0"/>
    <cacheHierarchy uniqueName="[Cleaned Data].[YearsWithCurrManager]" caption="YearsWithCurrManager" attribute="1" defaultMemberUniqueName="[Cleaned Data].[YearsWithCurrManager].[All]" allUniqueName="[Cleaned Data].[YearsWithCurrManager].[All]" dimensionUniqueName="[Cleaned Data]" displayFolder="" count="0" memberValueDatatype="20" unbalanced="0"/>
    <cacheHierarchy uniqueName="[Cleaned Data].[AttritionFlag]" caption="AttritionFlag" attribute="1" defaultMemberUniqueName="[Cleaned Data].[AttritionFlag].[All]" allUniqueName="[Cleaned Data].[AttritionFlag].[All]" dimensionUniqueName="[Cleaned Data]" displayFolder="" count="0" memberValueDatatype="20" unbalanced="0"/>
    <cacheHierarchy uniqueName="[Cleaned Data].[AgeGroup]" caption="AgeGroup" attribute="1" defaultMemberUniqueName="[Cleaned Data].[AgeGroup].[All]" allUniqueName="[Cleaned Data].[AgeGroup].[All]" dimensionUniqueName="[Cleaned Data]" displayFolder="" count="0" memberValueDatatype="130" unbalanced="0"/>
    <cacheHierarchy uniqueName="[Cleaned Data].[TenureBand]" caption="TenureBand" attribute="1" defaultMemberUniqueName="[Cleaned Data].[TenureBand].[All]" allUniqueName="[Cleaned Data].[TenureBand].[All]" dimensionUniqueName="[Cleaned Data]" displayFolder="" count="0" memberValueDatatype="130" unbalanced="0"/>
    <cacheHierarchy uniqueName="[Cleaned_Data].[Age]" caption="Age" attribute="1" defaultMemberUniqueName="[Cleaned_Data].[Age].[All]" allUniqueName="[Cleaned_Data].[Age].[All]" dimensionUniqueName="[Cleaned_Data]" displayFolder="" count="0" memberValueDatatype="20" unbalanced="0"/>
    <cacheHierarchy uniqueName="[Cleaned_Data].[Attrition]" caption="Attrition" attribute="1" defaultMemberUniqueName="[Cleaned_Data].[Attrition].[All]" allUniqueName="[Cleaned_Data].[Attrition].[All]" dimensionUniqueName="[Cleaned_Data]" displayFolder="" count="0" memberValueDatatype="130" unbalanced="0"/>
    <cacheHierarchy uniqueName="[Cleaned_Data].[BusinessTravel]" caption="BusinessTravel" attribute="1" defaultMemberUniqueName="[Cleaned_Data].[BusinessTravel].[All]" allUniqueName="[Cleaned_Data].[BusinessTravel].[All]" dimensionUniqueName="[Cleaned_Data]" displayFolder="" count="0" memberValueDatatype="130" unbalanced="0"/>
    <cacheHierarchy uniqueName="[Cleaned_Data].[DailyRate]" caption="DailyRate" attribute="1" defaultMemberUniqueName="[Cleaned_Data].[DailyRate].[All]" allUniqueName="[Cleaned_Data].[DailyRate].[All]" dimensionUniqueName="[Cleaned_Data]" displayFolder="" count="0" memberValueDatatype="20" unbalanced="0"/>
    <cacheHierarchy uniqueName="[Cleaned_Data].[Department]" caption="Department" attribute="1" defaultMemberUniqueName="[Cleaned_Data].[Department].[All]" allUniqueName="[Cleaned_Data].[Department].[All]" dimensionUniqueName="[Cleaned_Data]" displayFolder="" count="0" memberValueDatatype="130" unbalanced="0"/>
    <cacheHierarchy uniqueName="[Cleaned_Data].[DistanceFromHome]" caption="DistanceFromHome" attribute="1" defaultMemberUniqueName="[Cleaned_Data].[DistanceFromHome].[All]" allUniqueName="[Cleaned_Data].[DistanceFromHome].[All]" dimensionUniqueName="[Cleaned_Data]" displayFolder="" count="0" memberValueDatatype="20" unbalanced="0"/>
    <cacheHierarchy uniqueName="[Cleaned_Data].[Education]" caption="Education" attribute="1" defaultMemberUniqueName="[Cleaned_Data].[Education].[All]" allUniqueName="[Cleaned_Data].[Education].[All]" dimensionUniqueName="[Cleaned_Data]" displayFolder="" count="0" memberValueDatatype="20" unbalanced="0"/>
    <cacheHierarchy uniqueName="[Cleaned_Data].[EducationField]" caption="EducationField" attribute="1" defaultMemberUniqueName="[Cleaned_Data].[EducationField].[All]" allUniqueName="[Cleaned_Data].[EducationField].[All]" dimensionUniqueName="[Cleaned_Data]" displayFolder="" count="0" memberValueDatatype="130" unbalanced="0"/>
    <cacheHierarchy uniqueName="[Cleaned_Data].[EmployeeNumber]" caption="EmployeeNumber" attribute="1" defaultMemberUniqueName="[Cleaned_Data].[EmployeeNumber].[All]" allUniqueName="[Cleaned_Data].[EmployeeNumber].[All]" dimensionUniqueName="[Cleaned_Data]" displayFolder="" count="0" memberValueDatatype="20" unbalanced="0"/>
    <cacheHierarchy uniqueName="[Cleaned_Data].[EnvironmentSatisfaction]" caption="EnvironmentSatisfaction" attribute="1" defaultMemberUniqueName="[Cleaned_Data].[EnvironmentSatisfaction].[All]" allUniqueName="[Cleaned_Data].[EnvironmentSatisfaction].[All]" dimensionUniqueName="[Cleaned_Data]" displayFolder="" count="0" memberValueDatatype="20" unbalanced="0"/>
    <cacheHierarchy uniqueName="[Cleaned_Data].[Gender]" caption="Gender" attribute="1" defaultMemberUniqueName="[Cleaned_Data].[Gender].[All]" allUniqueName="[Cleaned_Data].[Gender].[All]" dimensionUniqueName="[Cleaned_Data]" displayFolder="" count="0" memberValueDatatype="130" unbalanced="0"/>
    <cacheHierarchy uniqueName="[Cleaned_Data].[HourlyRate]" caption="HourlyRate" attribute="1" defaultMemberUniqueName="[Cleaned_Data].[HourlyRate].[All]" allUniqueName="[Cleaned_Data].[HourlyRate].[All]" dimensionUniqueName="[Cleaned_Data]" displayFolder="" count="0" memberValueDatatype="20" unbalanced="0"/>
    <cacheHierarchy uniqueName="[Cleaned_Data].[JobInvolvement]" caption="JobInvolvement" attribute="1" defaultMemberUniqueName="[Cleaned_Data].[JobInvolvement].[All]" allUniqueName="[Cleaned_Data].[JobInvolvement].[All]" dimensionUniqueName="[Cleaned_Data]" displayFolder="" count="0" memberValueDatatype="20" unbalanced="0"/>
    <cacheHierarchy uniqueName="[Cleaned_Data].[JobLevel]" caption="JobLevel" attribute="1" defaultMemberUniqueName="[Cleaned_Data].[JobLevel].[All]" allUniqueName="[Cleaned_Data].[JobLevel].[All]" dimensionUniqueName="[Cleaned_Data]" displayFolder="" count="0" memberValueDatatype="20" unbalanced="0"/>
    <cacheHierarchy uniqueName="[Cleaned_Data].[JobRole]" caption="JobRole" attribute="1" defaultMemberUniqueName="[Cleaned_Data].[JobRole].[All]" allUniqueName="[Cleaned_Data].[JobRole].[All]" dimensionUniqueName="[Cleaned_Data]" displayFolder="" count="0" memberValueDatatype="130" unbalanced="0"/>
    <cacheHierarchy uniqueName="[Cleaned_Data].[JobSatisfaction]" caption="JobSatisfaction" attribute="1" defaultMemberUniqueName="[Cleaned_Data].[JobSatisfaction].[All]" allUniqueName="[Cleaned_Data].[JobSatisfaction].[All]" dimensionUniqueName="[Cleaned_Data]" displayFolder="" count="0" memberValueDatatype="20" unbalanced="0"/>
    <cacheHierarchy uniqueName="[Cleaned_Data].[MaritalStatus]" caption="MaritalStatus" attribute="1" defaultMemberUniqueName="[Cleaned_Data].[MaritalStatus].[All]" allUniqueName="[Cleaned_Data].[MaritalStatus].[All]" dimensionUniqueName="[Cleaned_Data]" displayFolder="" count="0" memberValueDatatype="130" unbalanced="0"/>
    <cacheHierarchy uniqueName="[Cleaned_Data].[MonthlyIncome]" caption="MonthlyIncome" attribute="1" defaultMemberUniqueName="[Cleaned_Data].[MonthlyIncome].[All]" allUniqueName="[Cleaned_Data].[MonthlyIncome].[All]" dimensionUniqueName="[Cleaned_Data]" displayFolder="" count="0" memberValueDatatype="20" unbalanced="0"/>
    <cacheHierarchy uniqueName="[Cleaned_Data].[MonthlyRate]" caption="MonthlyRate" attribute="1" defaultMemberUniqueName="[Cleaned_Data].[MonthlyRate].[All]" allUniqueName="[Cleaned_Data].[MonthlyRate].[All]" dimensionUniqueName="[Cleaned_Data]" displayFolder="" count="0" memberValueDatatype="20" unbalanced="0"/>
    <cacheHierarchy uniqueName="[Cleaned_Data].[NumCompaniesWorked]" caption="NumCompaniesWorked" attribute="1" defaultMemberUniqueName="[Cleaned_Data].[NumCompaniesWorked].[All]" allUniqueName="[Cleaned_Data].[NumCompaniesWorked].[All]" dimensionUniqueName="[Cleaned_Data]" displayFolder="" count="0" memberValueDatatype="20" unbalanced="0"/>
    <cacheHierarchy uniqueName="[Cleaned_Data].[OverTime]" caption="OverTime" attribute="1" defaultMemberUniqueName="[Cleaned_Data].[OverTime].[All]" allUniqueName="[Cleaned_Data].[OverTime].[All]" dimensionUniqueName="[Cleaned_Data]" displayFolder="" count="0" memberValueDatatype="130" unbalanced="0"/>
    <cacheHierarchy uniqueName="[Cleaned_Data].[PercentSalaryHike]" caption="PercentSalaryHike" attribute="1" defaultMemberUniqueName="[Cleaned_Data].[PercentSalaryHike].[All]" allUniqueName="[Cleaned_Data].[PercentSalaryHike].[All]" dimensionUniqueName="[Cleaned_Data]" displayFolder="" count="0" memberValueDatatype="20" unbalanced="0"/>
    <cacheHierarchy uniqueName="[Cleaned_Data].[PerformanceRating]" caption="PerformanceRating" attribute="1" defaultMemberUniqueName="[Cleaned_Data].[PerformanceRating].[All]" allUniqueName="[Cleaned_Data].[PerformanceRating].[All]" dimensionUniqueName="[Cleaned_Data]" displayFolder="" count="0" memberValueDatatype="20" unbalanced="0"/>
    <cacheHierarchy uniqueName="[Cleaned_Data].[RelationshipSatisfaction]" caption="RelationshipSatisfaction" attribute="1" defaultMemberUniqueName="[Cleaned_Data].[RelationshipSatisfaction].[All]" allUniqueName="[Cleaned_Data].[RelationshipSatisfaction].[All]" dimensionUniqueName="[Cleaned_Data]" displayFolder="" count="0" memberValueDatatype="20" unbalanced="0"/>
    <cacheHierarchy uniqueName="[Cleaned_Data].[StockOptionLevel]" caption="StockOptionLevel" attribute="1" defaultMemberUniqueName="[Cleaned_Data].[StockOptionLevel].[All]" allUniqueName="[Cleaned_Data].[StockOptionLevel].[All]" dimensionUniqueName="[Cleaned_Data]" displayFolder="" count="0" memberValueDatatype="20" unbalanced="0"/>
    <cacheHierarchy uniqueName="[Cleaned_Data].[TotalWorkingYears]" caption="TotalWorkingYears" attribute="1" defaultMemberUniqueName="[Cleaned_Data].[TotalWorkingYears].[All]" allUniqueName="[Cleaned_Data].[TotalWorkingYears].[All]" dimensionUniqueName="[Cleaned_Data]" displayFolder="" count="0" memberValueDatatype="20" unbalanced="0"/>
    <cacheHierarchy uniqueName="[Cleaned_Data].[TrainingTimesLastYear]" caption="TrainingTimesLastYear" attribute="1" defaultMemberUniqueName="[Cleaned_Data].[TrainingTimesLastYear].[All]" allUniqueName="[Cleaned_Data].[TrainingTimesLastYear].[All]" dimensionUniqueName="[Cleaned_Data]" displayFolder="" count="0" memberValueDatatype="20" unbalanced="0"/>
    <cacheHierarchy uniqueName="[Cleaned_Data].[WorkLifeBalance]" caption="WorkLifeBalance" attribute="1" defaultMemberUniqueName="[Cleaned_Data].[WorkLifeBalance].[All]" allUniqueName="[Cleaned_Data].[WorkLifeBalance].[All]" dimensionUniqueName="[Cleaned_Data]" displayFolder="" count="0" memberValueDatatype="20" unbalanced="0"/>
    <cacheHierarchy uniqueName="[Cleaned_Data].[YearsAtCompany]" caption="YearsAtCompany" attribute="1" defaultMemberUniqueName="[Cleaned_Data].[YearsAtCompany].[All]" allUniqueName="[Cleaned_Data].[YearsAtCompany].[All]" dimensionUniqueName="[Cleaned_Data]" displayFolder="" count="0" memberValueDatatype="20" unbalanced="0"/>
    <cacheHierarchy uniqueName="[Cleaned_Data].[YearsInCurrentRole]" caption="YearsInCurrentRole" attribute="1" defaultMemberUniqueName="[Cleaned_Data].[YearsInCurrentRole].[All]" allUniqueName="[Cleaned_Data].[YearsInCurrentRole].[All]" dimensionUniqueName="[Cleaned_Data]" displayFolder="" count="0" memberValueDatatype="20" unbalanced="0"/>
    <cacheHierarchy uniqueName="[Cleaned_Data].[YearsSinceLastPromotion]" caption="YearsSinceLastPromotion" attribute="1" defaultMemberUniqueName="[Cleaned_Data].[YearsSinceLastPromotion].[All]" allUniqueName="[Cleaned_Data].[YearsSinceLastPromotion].[All]" dimensionUniqueName="[Cleaned_Data]" displayFolder="" count="0" memberValueDatatype="20" unbalanced="0"/>
    <cacheHierarchy uniqueName="[Cleaned_Data].[YearsWithCurrManager]" caption="YearsWithCurrManager" attribute="1" defaultMemberUniqueName="[Cleaned_Data].[YearsWithCurrManager].[All]" allUniqueName="[Cleaned_Data].[YearsWithCurrManager].[All]" dimensionUniqueName="[Cleaned_Data]" displayFolder="" count="0" memberValueDatatype="20" unbalanced="0"/>
    <cacheHierarchy uniqueName="[Cleaned_Data].[AttritionFlag]" caption="AttritionFlag" attribute="1" defaultMemberUniqueName="[Cleaned_Data].[AttritionFlag].[All]" allUniqueName="[Cleaned_Data].[AttritionFlag].[All]" dimensionUniqueName="[Cleaned_Data]" displayFolder="" count="0" memberValueDatatype="20" unbalanced="0"/>
    <cacheHierarchy uniqueName="[Cleaned_Data].[AgeGroup]" caption="AgeGroup" attribute="1" defaultMemberUniqueName="[Cleaned_Data].[AgeGroup].[All]" allUniqueName="[Cleaned_Data].[AgeGroup].[All]" dimensionUniqueName="[Cleaned_Data]" displayFolder="" count="0" memberValueDatatype="130" unbalanced="0"/>
    <cacheHierarchy uniqueName="[Cleaned_Data].[TenureBand]" caption="TenureBand" attribute="1" defaultMemberUniqueName="[Cleaned_Data].[TenureBand].[All]" allUniqueName="[Cleaned_Data].[TenureBand].[All]" dimensionUniqueName="[Cleaned_Data]" displayFolder="" count="0" memberValueDatatype="130" unbalanced="0"/>
    <cacheHierarchy uniqueName="[Cleaned_Data].[IncomeBand]" caption="IncomeBand" attribute="1" defaultMemberUniqueName="[Cleaned_Data].[IncomeBand].[All]" allUniqueName="[Cleaned_Data].[IncomeBand].[All]" dimensionUniqueName="[Cleaned_Data]" displayFolder="" count="0" memberValueDatatype="130" unbalanced="0"/>
    <cacheHierarchy uniqueName="[Cleaned_Data].[SatisfactionLabel]" caption="SatisfactionLabel" attribute="1" defaultMemberUniqueName="[Cleaned_Data].[SatisfactionLabel].[All]" allUniqueName="[Cleaned_Data].[SatisfactionLabel].[All]" dimensionUniqueName="[Cleaned_Data]" displayFolder="" count="0" memberValueDatatype="130" unbalanced="0"/>
    <cacheHierarchy uniqueName="[Cleaned_Data].[WorkLifeBalanceLabel]" caption="WorkLifeBalanceLabel" attribute="1" defaultMemberUniqueName="[Cleaned_Data].[WorkLifeBalanceLabel].[All]" allUniqueName="[Cleaned_Data].[WorkLifeBalanceLabel].[All]" dimensionUniqueName="[Cleaned_Data]" displayFolder="" count="0" memberValueDatatype="130" unbalanced="0"/>
    <cacheHierarchy uniqueName="[Measures].[__XL_Count Cleaned Data]" caption="__XL_Count Cleaned Data" measure="1" displayFolder="" measureGroup="Cleaned Data"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AttritionFlag]" caption="Sum of AttritionFlag" measure="1" displayFolder="" measureGroup="Cleaned Data" count="0" oneField="1" hidden="1">
      <fieldsUsage count="1">
        <fieldUsage x="1"/>
      </fieldsUsage>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Cleaned Data" count="0" hidden="1">
      <extLst>
        <ext xmlns:x15="http://schemas.microsoft.com/office/spreadsheetml/2010/11/main" uri="{B97F6D7D-B522-45F9-BDA1-12C45D357490}">
          <x15:cacheHierarchy aggregatedColumn="4"/>
        </ext>
      </extLst>
    </cacheHierarchy>
    <cacheHierarchy uniqueName="[Measures].[Count of JobRole]" caption="Count of JobRole" measure="1" displayFolder="" measureGroup="Cleaned Data" count="0" hidden="1">
      <extLst>
        <ext xmlns:x15="http://schemas.microsoft.com/office/spreadsheetml/2010/11/main" uri="{B97F6D7D-B522-45F9-BDA1-12C45D357490}">
          <x15:cacheHierarchy aggregatedColumn="14"/>
        </ext>
      </extLst>
    </cacheHierarchy>
    <cacheHierarchy uniqueName="[Measures].[Sum of AttritionFlag 2]" caption="Sum of AttritionFlag 2" measure="1" displayFolder="" measureGroup="Cleaned_Data" count="0" hidden="1">
      <extLst>
        <ext xmlns:x15="http://schemas.microsoft.com/office/spreadsheetml/2010/11/main" uri="{B97F6D7D-B522-45F9-BDA1-12C45D357490}">
          <x15:cacheHierarchy aggregatedColumn="67"/>
        </ext>
      </extLst>
    </cacheHierarchy>
    <cacheHierarchy uniqueName="[Measures].[Average of AttritionFlag]" caption="Average of AttritionFlag" measure="1" displayFolder="" measureGroup="Cleaned_Data" count="0" hidden="1">
      <extLst>
        <ext xmlns:x15="http://schemas.microsoft.com/office/spreadsheetml/2010/11/main" uri="{B97F6D7D-B522-45F9-BDA1-12C45D357490}">
          <x15:cacheHierarchy aggregatedColumn="67"/>
        </ext>
      </extLst>
    </cacheHierarchy>
    <cacheHierarchy uniqueName="[Measures].[Count of Attrition]" caption="Count of Attrition" measure="1" displayFolder="" measureGroup="Cleaned_Data" count="0" hidden="1">
      <extLst>
        <ext xmlns:x15="http://schemas.microsoft.com/office/spreadsheetml/2010/11/main" uri="{B97F6D7D-B522-45F9-BDA1-12C45D357490}">
          <x15:cacheHierarchy aggregatedColumn="36"/>
        </ext>
      </extLst>
    </cacheHierarchy>
    <cacheHierarchy uniqueName="[Measures].[Sum of MonthlyIncome]" caption="Sum of MonthlyIncome" measure="1" displayFolder="" measureGroup="Cleaned 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Cleaned Data" count="0" hidden="1">
      <extLst>
        <ext xmlns:x15="http://schemas.microsoft.com/office/spreadsheetml/2010/11/main" uri="{B97F6D7D-B522-45F9-BDA1-12C45D357490}">
          <x15:cacheHierarchy aggregatedColumn="17"/>
        </ext>
      </extLst>
    </cacheHierarchy>
    <cacheHierarchy uniqueName="[Measures].[Count of Attrition 2]" caption="Count of Attrition 2" measure="1" displayFolder="" measureGroup="Cleaned Data" count="0" oneField="1" hidden="1">
      <fieldsUsage count="1">
        <fieldUsage x="0"/>
      </fieldsUsage>
      <extLst>
        <ext xmlns:x15="http://schemas.microsoft.com/office/spreadsheetml/2010/11/main" uri="{B97F6D7D-B522-45F9-BDA1-12C45D357490}">
          <x15:cacheHierarchy aggregatedColumn="1"/>
        </ext>
      </extLst>
    </cacheHierarchy>
    <cacheHierarchy uniqueName="[Measures].[Average of AttritionFlag 2]" caption="Average of AttritionFlag 2" measure="1" displayFolder="" measureGroup="Cleaned Data" count="0" oneField="1" hidden="1">
      <fieldsUsage count="1">
        <fieldUsage x="2"/>
      </fieldsUsage>
      <extLst>
        <ext xmlns:x15="http://schemas.microsoft.com/office/spreadsheetml/2010/11/main" uri="{B97F6D7D-B522-45F9-BDA1-12C45D357490}">
          <x15:cacheHierarchy aggregatedColumn="32"/>
        </ext>
      </extLst>
    </cacheHierarchy>
  </cacheHierarchies>
  <kpis count="0"/>
  <dimensions count="3">
    <dimension name="Cleaned Data" uniqueName="[Cleaned Data]" caption="Cleaned Data"/>
    <dimension name="Cleaned_Data" uniqueName="[Cleaned_Data]" caption="Cleaned_Data"/>
    <dimension measure="1" name="Measures" uniqueName="[Measures]" caption="Measures"/>
  </dimensions>
  <measureGroups count="2">
    <measureGroup name="Cleaned Data" caption="Cleaned Data"/>
    <measureGroup name="Cleaned_Data" caption="Cleaned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5.95245902778" backgroundQuery="1" createdVersion="8" refreshedVersion="8" minRefreshableVersion="3" recordCount="0" supportSubquery="1" supportAdvancedDrill="1" xr:uid="{156A6914-148C-42D2-870F-73FF0F01BF34}">
  <cacheSource type="external" connectionId="4"/>
  <cacheFields count="4">
    <cacheField name="[Measures].[Count of Attrition 2]" caption="Count of Attrition 2" numFmtId="0" hierarchy="84" level="32767"/>
    <cacheField name="[Measures].[Sum of AttritionFlag]" caption="Sum of AttritionFlag" numFmtId="0" hierarchy="76" level="32767"/>
    <cacheField name="[Measures].[Average of AttritionFlag 2]" caption="Average of AttritionFlag 2" numFmtId="0" hierarchy="85" level="32767"/>
    <cacheField name="[Cleaned Data].[TenureBand].[TenureBand]" caption="TenureBand" numFmtId="0" hierarchy="34" level="1">
      <sharedItems count="4">
        <s v="0 to 1 year"/>
        <s v="2 to 5 years"/>
        <s v="6 to 10 years"/>
        <s v="Over 10 years"/>
      </sharedItems>
    </cacheField>
  </cacheFields>
  <cacheHierarchies count="86">
    <cacheHierarchy uniqueName="[Cleaned Data].[Age]" caption="Age" attribute="1" defaultMemberUniqueName="[Cleaned Data].[Age].[All]" allUniqueName="[Cleaned Data].[Age].[All]" dimensionUniqueName="[Cleaned Data]" displayFolder="" count="0" memberValueDatatype="20" unbalanced="0"/>
    <cacheHierarchy uniqueName="[Cleaned Data].[Attrition]" caption="Attrition" attribute="1" defaultMemberUniqueName="[Cleaned Data].[Attrition].[All]" allUniqueName="[Cleaned Data].[Attrition].[All]" dimensionUniqueName="[Cleaned Data]" displayFolder="" count="0" memberValueDatatype="130" unbalanced="0"/>
    <cacheHierarchy uniqueName="[Cleaned Data].[BusinessTravel]" caption="BusinessTravel" attribute="1" defaultMemberUniqueName="[Cleaned Data].[BusinessTravel].[All]" allUniqueName="[Cleaned Data].[BusinessTravel].[All]" dimensionUniqueName="[Cleaned Data]" displayFolder="" count="0" memberValueDatatype="130" unbalanced="0"/>
    <cacheHierarchy uniqueName="[Cleaned Data].[DailyRate]" caption="DailyRate" attribute="1" defaultMemberUniqueName="[Cleaned Data].[DailyRate].[All]" allUniqueName="[Cleaned Data].[DailyRate].[All]" dimensionUniqueName="[Cleaned Data]" displayFolder="" count="0" memberValueDatatype="20" unbalanced="0"/>
    <cacheHierarchy uniqueName="[Cleaned Data].[Department]" caption="Department" attribute="1" defaultMemberUniqueName="[Cleaned Data].[Department].[All]" allUniqueName="[Cleaned Data].[Department].[All]" dimensionUniqueName="[Cleaned Data]" displayFolder="" count="0" memberValueDatatype="130" unbalanced="0"/>
    <cacheHierarchy uniqueName="[Cleaned Data].[DistanceFromHome]" caption="DistanceFromHome" attribute="1" defaultMemberUniqueName="[Cleaned Data].[DistanceFromHome].[All]" allUniqueName="[Cleaned Data].[DistanceFromHome].[All]" dimensionUniqueName="[Cleaned Data]" displayFolder="" count="0" memberValueDatatype="20" unbalanced="0"/>
    <cacheHierarchy uniqueName="[Cleaned Data].[Education]" caption="Education" attribute="1" defaultMemberUniqueName="[Cleaned Data].[Education].[All]" allUniqueName="[Cleaned Data].[Education].[All]" dimensionUniqueName="[Cleaned Data]" displayFolder="" count="0" memberValueDatatype="20" unbalanced="0"/>
    <cacheHierarchy uniqueName="[Cleaned Data].[EducationField]" caption="EducationField" attribute="1" defaultMemberUniqueName="[Cleaned Data].[EducationField].[All]" allUniqueName="[Cleaned Data].[EducationField].[All]" dimensionUniqueName="[Cleaned Data]" displayFolder="" count="0" memberValueDatatype="130" unbalanced="0"/>
    <cacheHierarchy uniqueName="[Cleaned Data].[EmployeeNumber]" caption="EmployeeNumber" attribute="1" defaultMemberUniqueName="[Cleaned Data].[EmployeeNumber].[All]" allUniqueName="[Cleaned Data].[EmployeeNumber].[All]" dimensionUniqueName="[Cleaned Data]" displayFolder="" count="0" memberValueDatatype="20" unbalanced="0"/>
    <cacheHierarchy uniqueName="[Cleaned Data].[EnvironmentSatisfaction]" caption="EnvironmentSatisfaction" attribute="1" defaultMemberUniqueName="[Cleaned Data].[EnvironmentSatisfaction].[All]" allUniqueName="[Cleaned Data].[EnvironmentSatisfaction].[All]" dimensionUniqueName="[Cleaned Data]" displayFolder="" count="0" memberValueDatatype="20" unbalanced="0"/>
    <cacheHierarchy uniqueName="[Cleaned Data].[Gender]" caption="Gender" attribute="1" defaultMemberUniqueName="[Cleaned Data].[Gender].[All]" allUniqueName="[Cleaned Data].[Gender].[All]" dimensionUniqueName="[Cleaned Data]" displayFolder="" count="0" memberValueDatatype="130" unbalanced="0"/>
    <cacheHierarchy uniqueName="[Cleaned Data].[HourlyRate]" caption="HourlyRate" attribute="1" defaultMemberUniqueName="[Cleaned Data].[HourlyRate].[All]" allUniqueName="[Cleaned Data].[HourlyRate].[All]" dimensionUniqueName="[Cleaned Data]" displayFolder="" count="0" memberValueDatatype="20" unbalanced="0"/>
    <cacheHierarchy uniqueName="[Cleaned Data].[JobInvolvement]" caption="JobInvolvement" attribute="1" defaultMemberUniqueName="[Cleaned Data].[JobInvolvement].[All]" allUniqueName="[Cleaned Data].[JobInvolvement].[All]" dimensionUniqueName="[Cleaned Data]" displayFolder="" count="0" memberValueDatatype="20" unbalanced="0"/>
    <cacheHierarchy uniqueName="[Cleaned Data].[JobLevel]" caption="JobLevel" attribute="1" defaultMemberUniqueName="[Cleaned Data].[JobLevel].[All]" allUniqueName="[Cleaned Data].[JobLevel].[All]" dimensionUniqueName="[Cleaned Data]" displayFolder="" count="0" memberValueDatatype="20" unbalanced="0"/>
    <cacheHierarchy uniqueName="[Cleaned Data].[JobRole]" caption="JobRole" attribute="1" defaultMemberUniqueName="[Cleaned Data].[JobRole].[All]" allUniqueName="[Cleaned Data].[JobRole].[All]" dimensionUniqueName="[Cleaned Data]" displayFolder="" count="0" memberValueDatatype="130" unbalanced="0"/>
    <cacheHierarchy uniqueName="[Cleaned Data].[JobSatisfaction]" caption="JobSatisfaction" attribute="1" defaultMemberUniqueName="[Cleaned Data].[JobSatisfaction].[All]" allUniqueName="[Cleaned Data].[JobSatisfaction].[All]" dimensionUniqueName="[Cleaned Data]" displayFolder="" count="0" memberValueDatatype="20" unbalanced="0"/>
    <cacheHierarchy uniqueName="[Cleaned Data].[MaritalStatus]" caption="MaritalStatus" attribute="1" defaultMemberUniqueName="[Cleaned Data].[MaritalStatus].[All]" allUniqueName="[Cleaned Data].[MaritalStatus].[All]" dimensionUniqueName="[Cleaned Data]" displayFolder="" count="0" memberValueDatatype="130" unbalanced="0"/>
    <cacheHierarchy uniqueName="[Cleaned Data].[MonthlyIncome]" caption="MonthlyIncome" attribute="1" defaultMemberUniqueName="[Cleaned Data].[MonthlyIncome].[All]" allUniqueName="[Cleaned Data].[MonthlyIncome].[All]" dimensionUniqueName="[Cleaned Data]" displayFolder="" count="0" memberValueDatatype="20" unbalanced="0"/>
    <cacheHierarchy uniqueName="[Cleaned Data].[MonthlyRate]" caption="MonthlyRate" attribute="1" defaultMemberUniqueName="[Cleaned Data].[MonthlyRate].[All]" allUniqueName="[Cleaned Data].[MonthlyRate].[All]" dimensionUniqueName="[Cleaned Data]" displayFolder="" count="0" memberValueDatatype="20" unbalanced="0"/>
    <cacheHierarchy uniqueName="[Cleaned Data].[NumCompaniesWorked]" caption="NumCompaniesWorked" attribute="1" defaultMemberUniqueName="[Cleaned Data].[NumCompaniesWorked].[All]" allUniqueName="[Cleaned Data].[NumCompaniesWorked].[All]" dimensionUniqueName="[Cleaned Data]" displayFolder="" count="0" memberValueDatatype="20" unbalanced="0"/>
    <cacheHierarchy uniqueName="[Cleaned Data].[OverTime]" caption="OverTime" attribute="1" defaultMemberUniqueName="[Cleaned Data].[OverTime].[All]" allUniqueName="[Cleaned Data].[OverTime].[All]" dimensionUniqueName="[Cleaned Data]" displayFolder="" count="0" memberValueDatatype="130" unbalanced="0"/>
    <cacheHierarchy uniqueName="[Cleaned Data].[PercentSalaryHike]" caption="PercentSalaryHike" attribute="1" defaultMemberUniqueName="[Cleaned Data].[PercentSalaryHike].[All]" allUniqueName="[Cleaned Data].[PercentSalaryHike].[All]" dimensionUniqueName="[Cleaned Data]" displayFolder="" count="0" memberValueDatatype="20" unbalanced="0"/>
    <cacheHierarchy uniqueName="[Cleaned Data].[PerformanceRating]" caption="PerformanceRating" attribute="1" defaultMemberUniqueName="[Cleaned Data].[PerformanceRating].[All]" allUniqueName="[Cleaned Data].[PerformanceRating].[All]" dimensionUniqueName="[Cleaned Data]" displayFolder="" count="0" memberValueDatatype="20" unbalanced="0"/>
    <cacheHierarchy uniqueName="[Cleaned Data].[RelationshipSatisfaction]" caption="RelationshipSatisfaction" attribute="1" defaultMemberUniqueName="[Cleaned Data].[RelationshipSatisfaction].[All]" allUniqueName="[Cleaned Data].[RelationshipSatisfaction].[All]" dimensionUniqueName="[Cleaned Data]" displayFolder="" count="0" memberValueDatatype="20" unbalanced="0"/>
    <cacheHierarchy uniqueName="[Cleaned Data].[StockOptionLevel]" caption="StockOptionLevel" attribute="1" defaultMemberUniqueName="[Cleaned Data].[StockOptionLevel].[All]" allUniqueName="[Cleaned Data].[StockOptionLevel].[All]" dimensionUniqueName="[Cleaned Data]" displayFolder="" count="0" memberValueDatatype="20" unbalanced="0"/>
    <cacheHierarchy uniqueName="[Cleaned Data].[TotalWorkingYears]" caption="TotalWorkingYears" attribute="1" defaultMemberUniqueName="[Cleaned Data].[TotalWorkingYears].[All]" allUniqueName="[Cleaned Data].[TotalWorkingYears].[All]" dimensionUniqueName="[Cleaned Data]" displayFolder="" count="0" memberValueDatatype="20" unbalanced="0"/>
    <cacheHierarchy uniqueName="[Cleaned Data].[TrainingTimesLastYear]" caption="TrainingTimesLastYear" attribute="1" defaultMemberUniqueName="[Cleaned Data].[TrainingTimesLastYear].[All]" allUniqueName="[Cleaned Data].[TrainingTimesLastYear].[All]" dimensionUniqueName="[Cleaned Data]" displayFolder="" count="0" memberValueDatatype="20" unbalanced="0"/>
    <cacheHierarchy uniqueName="[Cleaned Data].[WorkLifeBalance]" caption="WorkLifeBalance" attribute="1" defaultMemberUniqueName="[Cleaned Data].[WorkLifeBalance].[All]" allUniqueName="[Cleaned Data].[WorkLifeBalance].[All]" dimensionUniqueName="[Cleaned Data]" displayFolder="" count="0" memberValueDatatype="20" unbalanced="0"/>
    <cacheHierarchy uniqueName="[Cleaned Data].[YearsAtCompany]" caption="YearsAtCompany" attribute="1" defaultMemberUniqueName="[Cleaned Data].[YearsAtCompany].[All]" allUniqueName="[Cleaned Data].[YearsAtCompany].[All]" dimensionUniqueName="[Cleaned Data]" displayFolder="" count="0" memberValueDatatype="20" unbalanced="0"/>
    <cacheHierarchy uniqueName="[Cleaned Data].[YearsInCurrentRole]" caption="YearsInCurrentRole" attribute="1" defaultMemberUniqueName="[Cleaned Data].[YearsInCurrentRole].[All]" allUniqueName="[Cleaned Data].[YearsInCurrentRole].[All]" dimensionUniqueName="[Cleaned Data]" displayFolder="" count="0" memberValueDatatype="20" unbalanced="0"/>
    <cacheHierarchy uniqueName="[Cleaned Data].[YearsSinceLastPromotion]" caption="YearsSinceLastPromotion" attribute="1" defaultMemberUniqueName="[Cleaned Data].[YearsSinceLastPromotion].[All]" allUniqueName="[Cleaned Data].[YearsSinceLastPromotion].[All]" dimensionUniqueName="[Cleaned Data]" displayFolder="" count="0" memberValueDatatype="20" unbalanced="0"/>
    <cacheHierarchy uniqueName="[Cleaned Data].[YearsWithCurrManager]" caption="YearsWithCurrManager" attribute="1" defaultMemberUniqueName="[Cleaned Data].[YearsWithCurrManager].[All]" allUniqueName="[Cleaned Data].[YearsWithCurrManager].[All]" dimensionUniqueName="[Cleaned Data]" displayFolder="" count="0" memberValueDatatype="20" unbalanced="0"/>
    <cacheHierarchy uniqueName="[Cleaned Data].[AttritionFlag]" caption="AttritionFlag" attribute="1" defaultMemberUniqueName="[Cleaned Data].[AttritionFlag].[All]" allUniqueName="[Cleaned Data].[AttritionFlag].[All]" dimensionUniqueName="[Cleaned Data]" displayFolder="" count="0" memberValueDatatype="20" unbalanced="0"/>
    <cacheHierarchy uniqueName="[Cleaned Data].[AgeGroup]" caption="AgeGroup" attribute="1" defaultMemberUniqueName="[Cleaned Data].[AgeGroup].[All]" allUniqueName="[Cleaned Data].[AgeGroup].[All]" dimensionUniqueName="[Cleaned Data]" displayFolder="" count="0" memberValueDatatype="130" unbalanced="0"/>
    <cacheHierarchy uniqueName="[Cleaned Data].[TenureBand]" caption="TenureBand" attribute="1" defaultMemberUniqueName="[Cleaned Data].[TenureBand].[All]" allUniqueName="[Cleaned Data].[TenureBand].[All]" dimensionUniqueName="[Cleaned Data]" displayFolder="" count="2" memberValueDatatype="130" unbalanced="0">
      <fieldsUsage count="2">
        <fieldUsage x="-1"/>
        <fieldUsage x="3"/>
      </fieldsUsage>
    </cacheHierarchy>
    <cacheHierarchy uniqueName="[Cleaned_Data].[Age]" caption="Age" attribute="1" defaultMemberUniqueName="[Cleaned_Data].[Age].[All]" allUniqueName="[Cleaned_Data].[Age].[All]" dimensionUniqueName="[Cleaned_Data]" displayFolder="" count="0" memberValueDatatype="20" unbalanced="0"/>
    <cacheHierarchy uniqueName="[Cleaned_Data].[Attrition]" caption="Attrition" attribute="1" defaultMemberUniqueName="[Cleaned_Data].[Attrition].[All]" allUniqueName="[Cleaned_Data].[Attrition].[All]" dimensionUniqueName="[Cleaned_Data]" displayFolder="" count="0" memberValueDatatype="130" unbalanced="0"/>
    <cacheHierarchy uniqueName="[Cleaned_Data].[BusinessTravel]" caption="BusinessTravel" attribute="1" defaultMemberUniqueName="[Cleaned_Data].[BusinessTravel].[All]" allUniqueName="[Cleaned_Data].[BusinessTravel].[All]" dimensionUniqueName="[Cleaned_Data]" displayFolder="" count="0" memberValueDatatype="130" unbalanced="0"/>
    <cacheHierarchy uniqueName="[Cleaned_Data].[DailyRate]" caption="DailyRate" attribute="1" defaultMemberUniqueName="[Cleaned_Data].[DailyRate].[All]" allUniqueName="[Cleaned_Data].[DailyRate].[All]" dimensionUniqueName="[Cleaned_Data]" displayFolder="" count="0" memberValueDatatype="20" unbalanced="0"/>
    <cacheHierarchy uniqueName="[Cleaned_Data].[Department]" caption="Department" attribute="1" defaultMemberUniqueName="[Cleaned_Data].[Department].[All]" allUniqueName="[Cleaned_Data].[Department].[All]" dimensionUniqueName="[Cleaned_Data]" displayFolder="" count="0" memberValueDatatype="130" unbalanced="0"/>
    <cacheHierarchy uniqueName="[Cleaned_Data].[DistanceFromHome]" caption="DistanceFromHome" attribute="1" defaultMemberUniqueName="[Cleaned_Data].[DistanceFromHome].[All]" allUniqueName="[Cleaned_Data].[DistanceFromHome].[All]" dimensionUniqueName="[Cleaned_Data]" displayFolder="" count="0" memberValueDatatype="20" unbalanced="0"/>
    <cacheHierarchy uniqueName="[Cleaned_Data].[Education]" caption="Education" attribute="1" defaultMemberUniqueName="[Cleaned_Data].[Education].[All]" allUniqueName="[Cleaned_Data].[Education].[All]" dimensionUniqueName="[Cleaned_Data]" displayFolder="" count="0" memberValueDatatype="20" unbalanced="0"/>
    <cacheHierarchy uniqueName="[Cleaned_Data].[EducationField]" caption="EducationField" attribute="1" defaultMemberUniqueName="[Cleaned_Data].[EducationField].[All]" allUniqueName="[Cleaned_Data].[EducationField].[All]" dimensionUniqueName="[Cleaned_Data]" displayFolder="" count="0" memberValueDatatype="130" unbalanced="0"/>
    <cacheHierarchy uniqueName="[Cleaned_Data].[EmployeeNumber]" caption="EmployeeNumber" attribute="1" defaultMemberUniqueName="[Cleaned_Data].[EmployeeNumber].[All]" allUniqueName="[Cleaned_Data].[EmployeeNumber].[All]" dimensionUniqueName="[Cleaned_Data]" displayFolder="" count="0" memberValueDatatype="20" unbalanced="0"/>
    <cacheHierarchy uniqueName="[Cleaned_Data].[EnvironmentSatisfaction]" caption="EnvironmentSatisfaction" attribute="1" defaultMemberUniqueName="[Cleaned_Data].[EnvironmentSatisfaction].[All]" allUniqueName="[Cleaned_Data].[EnvironmentSatisfaction].[All]" dimensionUniqueName="[Cleaned_Data]" displayFolder="" count="0" memberValueDatatype="20" unbalanced="0"/>
    <cacheHierarchy uniqueName="[Cleaned_Data].[Gender]" caption="Gender" attribute="1" defaultMemberUniqueName="[Cleaned_Data].[Gender].[All]" allUniqueName="[Cleaned_Data].[Gender].[All]" dimensionUniqueName="[Cleaned_Data]" displayFolder="" count="0" memberValueDatatype="130" unbalanced="0"/>
    <cacheHierarchy uniqueName="[Cleaned_Data].[HourlyRate]" caption="HourlyRate" attribute="1" defaultMemberUniqueName="[Cleaned_Data].[HourlyRate].[All]" allUniqueName="[Cleaned_Data].[HourlyRate].[All]" dimensionUniqueName="[Cleaned_Data]" displayFolder="" count="0" memberValueDatatype="20" unbalanced="0"/>
    <cacheHierarchy uniqueName="[Cleaned_Data].[JobInvolvement]" caption="JobInvolvement" attribute="1" defaultMemberUniqueName="[Cleaned_Data].[JobInvolvement].[All]" allUniqueName="[Cleaned_Data].[JobInvolvement].[All]" dimensionUniqueName="[Cleaned_Data]" displayFolder="" count="0" memberValueDatatype="20" unbalanced="0"/>
    <cacheHierarchy uniqueName="[Cleaned_Data].[JobLevel]" caption="JobLevel" attribute="1" defaultMemberUniqueName="[Cleaned_Data].[JobLevel].[All]" allUniqueName="[Cleaned_Data].[JobLevel].[All]" dimensionUniqueName="[Cleaned_Data]" displayFolder="" count="0" memberValueDatatype="20" unbalanced="0"/>
    <cacheHierarchy uniqueName="[Cleaned_Data].[JobRole]" caption="JobRole" attribute="1" defaultMemberUniqueName="[Cleaned_Data].[JobRole].[All]" allUniqueName="[Cleaned_Data].[JobRole].[All]" dimensionUniqueName="[Cleaned_Data]" displayFolder="" count="0" memberValueDatatype="130" unbalanced="0"/>
    <cacheHierarchy uniqueName="[Cleaned_Data].[JobSatisfaction]" caption="JobSatisfaction" attribute="1" defaultMemberUniqueName="[Cleaned_Data].[JobSatisfaction].[All]" allUniqueName="[Cleaned_Data].[JobSatisfaction].[All]" dimensionUniqueName="[Cleaned_Data]" displayFolder="" count="0" memberValueDatatype="20" unbalanced="0"/>
    <cacheHierarchy uniqueName="[Cleaned_Data].[MaritalStatus]" caption="MaritalStatus" attribute="1" defaultMemberUniqueName="[Cleaned_Data].[MaritalStatus].[All]" allUniqueName="[Cleaned_Data].[MaritalStatus].[All]" dimensionUniqueName="[Cleaned_Data]" displayFolder="" count="0" memberValueDatatype="130" unbalanced="0"/>
    <cacheHierarchy uniqueName="[Cleaned_Data].[MonthlyIncome]" caption="MonthlyIncome" attribute="1" defaultMemberUniqueName="[Cleaned_Data].[MonthlyIncome].[All]" allUniqueName="[Cleaned_Data].[MonthlyIncome].[All]" dimensionUniqueName="[Cleaned_Data]" displayFolder="" count="0" memberValueDatatype="20" unbalanced="0"/>
    <cacheHierarchy uniqueName="[Cleaned_Data].[MonthlyRate]" caption="MonthlyRate" attribute="1" defaultMemberUniqueName="[Cleaned_Data].[MonthlyRate].[All]" allUniqueName="[Cleaned_Data].[MonthlyRate].[All]" dimensionUniqueName="[Cleaned_Data]" displayFolder="" count="0" memberValueDatatype="20" unbalanced="0"/>
    <cacheHierarchy uniqueName="[Cleaned_Data].[NumCompaniesWorked]" caption="NumCompaniesWorked" attribute="1" defaultMemberUniqueName="[Cleaned_Data].[NumCompaniesWorked].[All]" allUniqueName="[Cleaned_Data].[NumCompaniesWorked].[All]" dimensionUniqueName="[Cleaned_Data]" displayFolder="" count="0" memberValueDatatype="20" unbalanced="0"/>
    <cacheHierarchy uniqueName="[Cleaned_Data].[OverTime]" caption="OverTime" attribute="1" defaultMemberUniqueName="[Cleaned_Data].[OverTime].[All]" allUniqueName="[Cleaned_Data].[OverTime].[All]" dimensionUniqueName="[Cleaned_Data]" displayFolder="" count="0" memberValueDatatype="130" unbalanced="0"/>
    <cacheHierarchy uniqueName="[Cleaned_Data].[PercentSalaryHike]" caption="PercentSalaryHike" attribute="1" defaultMemberUniqueName="[Cleaned_Data].[PercentSalaryHike].[All]" allUniqueName="[Cleaned_Data].[PercentSalaryHike].[All]" dimensionUniqueName="[Cleaned_Data]" displayFolder="" count="0" memberValueDatatype="20" unbalanced="0"/>
    <cacheHierarchy uniqueName="[Cleaned_Data].[PerformanceRating]" caption="PerformanceRating" attribute="1" defaultMemberUniqueName="[Cleaned_Data].[PerformanceRating].[All]" allUniqueName="[Cleaned_Data].[PerformanceRating].[All]" dimensionUniqueName="[Cleaned_Data]" displayFolder="" count="0" memberValueDatatype="20" unbalanced="0"/>
    <cacheHierarchy uniqueName="[Cleaned_Data].[RelationshipSatisfaction]" caption="RelationshipSatisfaction" attribute="1" defaultMemberUniqueName="[Cleaned_Data].[RelationshipSatisfaction].[All]" allUniqueName="[Cleaned_Data].[RelationshipSatisfaction].[All]" dimensionUniqueName="[Cleaned_Data]" displayFolder="" count="0" memberValueDatatype="20" unbalanced="0"/>
    <cacheHierarchy uniqueName="[Cleaned_Data].[StockOptionLevel]" caption="StockOptionLevel" attribute="1" defaultMemberUniqueName="[Cleaned_Data].[StockOptionLevel].[All]" allUniqueName="[Cleaned_Data].[StockOptionLevel].[All]" dimensionUniqueName="[Cleaned_Data]" displayFolder="" count="0" memberValueDatatype="20" unbalanced="0"/>
    <cacheHierarchy uniqueName="[Cleaned_Data].[TotalWorkingYears]" caption="TotalWorkingYears" attribute="1" defaultMemberUniqueName="[Cleaned_Data].[TotalWorkingYears].[All]" allUniqueName="[Cleaned_Data].[TotalWorkingYears].[All]" dimensionUniqueName="[Cleaned_Data]" displayFolder="" count="0" memberValueDatatype="20" unbalanced="0"/>
    <cacheHierarchy uniqueName="[Cleaned_Data].[TrainingTimesLastYear]" caption="TrainingTimesLastYear" attribute="1" defaultMemberUniqueName="[Cleaned_Data].[TrainingTimesLastYear].[All]" allUniqueName="[Cleaned_Data].[TrainingTimesLastYear].[All]" dimensionUniqueName="[Cleaned_Data]" displayFolder="" count="0" memberValueDatatype="20" unbalanced="0"/>
    <cacheHierarchy uniqueName="[Cleaned_Data].[WorkLifeBalance]" caption="WorkLifeBalance" attribute="1" defaultMemberUniqueName="[Cleaned_Data].[WorkLifeBalance].[All]" allUniqueName="[Cleaned_Data].[WorkLifeBalance].[All]" dimensionUniqueName="[Cleaned_Data]" displayFolder="" count="0" memberValueDatatype="20" unbalanced="0"/>
    <cacheHierarchy uniqueName="[Cleaned_Data].[YearsAtCompany]" caption="YearsAtCompany" attribute="1" defaultMemberUniqueName="[Cleaned_Data].[YearsAtCompany].[All]" allUniqueName="[Cleaned_Data].[YearsAtCompany].[All]" dimensionUniqueName="[Cleaned_Data]" displayFolder="" count="0" memberValueDatatype="20" unbalanced="0"/>
    <cacheHierarchy uniqueName="[Cleaned_Data].[YearsInCurrentRole]" caption="YearsInCurrentRole" attribute="1" defaultMemberUniqueName="[Cleaned_Data].[YearsInCurrentRole].[All]" allUniqueName="[Cleaned_Data].[YearsInCurrentRole].[All]" dimensionUniqueName="[Cleaned_Data]" displayFolder="" count="0" memberValueDatatype="20" unbalanced="0"/>
    <cacheHierarchy uniqueName="[Cleaned_Data].[YearsSinceLastPromotion]" caption="YearsSinceLastPromotion" attribute="1" defaultMemberUniqueName="[Cleaned_Data].[YearsSinceLastPromotion].[All]" allUniqueName="[Cleaned_Data].[YearsSinceLastPromotion].[All]" dimensionUniqueName="[Cleaned_Data]" displayFolder="" count="0" memberValueDatatype="20" unbalanced="0"/>
    <cacheHierarchy uniqueName="[Cleaned_Data].[YearsWithCurrManager]" caption="YearsWithCurrManager" attribute="1" defaultMemberUniqueName="[Cleaned_Data].[YearsWithCurrManager].[All]" allUniqueName="[Cleaned_Data].[YearsWithCurrManager].[All]" dimensionUniqueName="[Cleaned_Data]" displayFolder="" count="0" memberValueDatatype="20" unbalanced="0"/>
    <cacheHierarchy uniqueName="[Cleaned_Data].[AttritionFlag]" caption="AttritionFlag" attribute="1" defaultMemberUniqueName="[Cleaned_Data].[AttritionFlag].[All]" allUniqueName="[Cleaned_Data].[AttritionFlag].[All]" dimensionUniqueName="[Cleaned_Data]" displayFolder="" count="0" memberValueDatatype="20" unbalanced="0"/>
    <cacheHierarchy uniqueName="[Cleaned_Data].[AgeGroup]" caption="AgeGroup" attribute="1" defaultMemberUniqueName="[Cleaned_Data].[AgeGroup].[All]" allUniqueName="[Cleaned_Data].[AgeGroup].[All]" dimensionUniqueName="[Cleaned_Data]" displayFolder="" count="0" memberValueDatatype="130" unbalanced="0"/>
    <cacheHierarchy uniqueName="[Cleaned_Data].[TenureBand]" caption="TenureBand" attribute="1" defaultMemberUniqueName="[Cleaned_Data].[TenureBand].[All]" allUniqueName="[Cleaned_Data].[TenureBand].[All]" dimensionUniqueName="[Cleaned_Data]" displayFolder="" count="0" memberValueDatatype="130" unbalanced="0"/>
    <cacheHierarchy uniqueName="[Cleaned_Data].[IncomeBand]" caption="IncomeBand" attribute="1" defaultMemberUniqueName="[Cleaned_Data].[IncomeBand].[All]" allUniqueName="[Cleaned_Data].[IncomeBand].[All]" dimensionUniqueName="[Cleaned_Data]" displayFolder="" count="0" memberValueDatatype="130" unbalanced="0"/>
    <cacheHierarchy uniqueName="[Cleaned_Data].[SatisfactionLabel]" caption="SatisfactionLabel" attribute="1" defaultMemberUniqueName="[Cleaned_Data].[SatisfactionLabel].[All]" allUniqueName="[Cleaned_Data].[SatisfactionLabel].[All]" dimensionUniqueName="[Cleaned_Data]" displayFolder="" count="0" memberValueDatatype="130" unbalanced="0"/>
    <cacheHierarchy uniqueName="[Cleaned_Data].[WorkLifeBalanceLabel]" caption="WorkLifeBalanceLabel" attribute="1" defaultMemberUniqueName="[Cleaned_Data].[WorkLifeBalanceLabel].[All]" allUniqueName="[Cleaned_Data].[WorkLifeBalanceLabel].[All]" dimensionUniqueName="[Cleaned_Data]" displayFolder="" count="0" memberValueDatatype="130" unbalanced="0"/>
    <cacheHierarchy uniqueName="[Measures].[__XL_Count Cleaned Data]" caption="__XL_Count Cleaned Data" measure="1" displayFolder="" measureGroup="Cleaned Data"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AttritionFlag]" caption="Sum of AttritionFlag" measure="1" displayFolder="" measureGroup="Cleaned Data" count="0" oneField="1" hidden="1">
      <fieldsUsage count="1">
        <fieldUsage x="1"/>
      </fieldsUsage>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Cleaned Data" count="0" hidden="1">
      <extLst>
        <ext xmlns:x15="http://schemas.microsoft.com/office/spreadsheetml/2010/11/main" uri="{B97F6D7D-B522-45F9-BDA1-12C45D357490}">
          <x15:cacheHierarchy aggregatedColumn="4"/>
        </ext>
      </extLst>
    </cacheHierarchy>
    <cacheHierarchy uniqueName="[Measures].[Count of JobRole]" caption="Count of JobRole" measure="1" displayFolder="" measureGroup="Cleaned Data" count="0" hidden="1">
      <extLst>
        <ext xmlns:x15="http://schemas.microsoft.com/office/spreadsheetml/2010/11/main" uri="{B97F6D7D-B522-45F9-BDA1-12C45D357490}">
          <x15:cacheHierarchy aggregatedColumn="14"/>
        </ext>
      </extLst>
    </cacheHierarchy>
    <cacheHierarchy uniqueName="[Measures].[Sum of AttritionFlag 2]" caption="Sum of AttritionFlag 2" measure="1" displayFolder="" measureGroup="Cleaned_Data" count="0" hidden="1">
      <extLst>
        <ext xmlns:x15="http://schemas.microsoft.com/office/spreadsheetml/2010/11/main" uri="{B97F6D7D-B522-45F9-BDA1-12C45D357490}">
          <x15:cacheHierarchy aggregatedColumn="67"/>
        </ext>
      </extLst>
    </cacheHierarchy>
    <cacheHierarchy uniqueName="[Measures].[Average of AttritionFlag]" caption="Average of AttritionFlag" measure="1" displayFolder="" measureGroup="Cleaned_Data" count="0" hidden="1">
      <extLst>
        <ext xmlns:x15="http://schemas.microsoft.com/office/spreadsheetml/2010/11/main" uri="{B97F6D7D-B522-45F9-BDA1-12C45D357490}">
          <x15:cacheHierarchy aggregatedColumn="67"/>
        </ext>
      </extLst>
    </cacheHierarchy>
    <cacheHierarchy uniqueName="[Measures].[Count of Attrition]" caption="Count of Attrition" measure="1" displayFolder="" measureGroup="Cleaned_Data" count="0" hidden="1">
      <extLst>
        <ext xmlns:x15="http://schemas.microsoft.com/office/spreadsheetml/2010/11/main" uri="{B97F6D7D-B522-45F9-BDA1-12C45D357490}">
          <x15:cacheHierarchy aggregatedColumn="36"/>
        </ext>
      </extLst>
    </cacheHierarchy>
    <cacheHierarchy uniqueName="[Measures].[Sum of MonthlyIncome]" caption="Sum of MonthlyIncome" measure="1" displayFolder="" measureGroup="Cleaned 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Cleaned Data" count="0" hidden="1">
      <extLst>
        <ext xmlns:x15="http://schemas.microsoft.com/office/spreadsheetml/2010/11/main" uri="{B97F6D7D-B522-45F9-BDA1-12C45D357490}">
          <x15:cacheHierarchy aggregatedColumn="17"/>
        </ext>
      </extLst>
    </cacheHierarchy>
    <cacheHierarchy uniqueName="[Measures].[Count of Attrition 2]" caption="Count of Attrition 2" measure="1" displayFolder="" measureGroup="Cleaned Data" count="0" oneField="1" hidden="1">
      <fieldsUsage count="1">
        <fieldUsage x="0"/>
      </fieldsUsage>
      <extLst>
        <ext xmlns:x15="http://schemas.microsoft.com/office/spreadsheetml/2010/11/main" uri="{B97F6D7D-B522-45F9-BDA1-12C45D357490}">
          <x15:cacheHierarchy aggregatedColumn="1"/>
        </ext>
      </extLst>
    </cacheHierarchy>
    <cacheHierarchy uniqueName="[Measures].[Average of AttritionFlag 2]" caption="Average of AttritionFlag 2" measure="1" displayFolder="" measureGroup="Cleaned Data" count="0" oneField="1" hidden="1">
      <fieldsUsage count="1">
        <fieldUsage x="2"/>
      </fieldsUsage>
      <extLst>
        <ext xmlns:x15="http://schemas.microsoft.com/office/spreadsheetml/2010/11/main" uri="{B97F6D7D-B522-45F9-BDA1-12C45D357490}">
          <x15:cacheHierarchy aggregatedColumn="32"/>
        </ext>
      </extLst>
    </cacheHierarchy>
  </cacheHierarchies>
  <kpis count="0"/>
  <dimensions count="3">
    <dimension name="Cleaned Data" uniqueName="[Cleaned Data]" caption="Cleaned Data"/>
    <dimension name="Cleaned_Data" uniqueName="[Cleaned_Data]" caption="Cleaned_Data"/>
    <dimension measure="1" name="Measures" uniqueName="[Measures]" caption="Measures"/>
  </dimensions>
  <measureGroups count="2">
    <measureGroup name="Cleaned Data" caption="Cleaned Data"/>
    <measureGroup name="Cleaned_Data" caption="Cleaned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5.952460069442" backgroundQuery="1" createdVersion="8" refreshedVersion="8" minRefreshableVersion="3" recordCount="0" supportSubquery="1" supportAdvancedDrill="1" xr:uid="{29CB26AE-D8B7-4574-9A8C-FFD925AAFCEA}">
  <cacheSource type="external" connectionId="4"/>
  <cacheFields count="4">
    <cacheField name="[Measures].[Count of Attrition 2]" caption="Count of Attrition 2" numFmtId="0" hierarchy="84" level="32767"/>
    <cacheField name="[Measures].[Sum of AttritionFlag]" caption="Sum of AttritionFlag" numFmtId="0" hierarchy="76" level="32767"/>
    <cacheField name="[Measures].[Average of AttritionFlag 2]" caption="Average of AttritionFlag 2" numFmtId="0" hierarchy="85" level="32767"/>
    <cacheField name="[Cleaned Data].[AgeGroup].[AgeGroup]" caption="AgeGroup" numFmtId="0" hierarchy="33" level="1">
      <sharedItems count="5">
        <s v="25 to 34"/>
        <s v="35 to 44"/>
        <s v="45 to 54"/>
        <s v="55 and over"/>
        <s v="Under 25"/>
      </sharedItems>
    </cacheField>
  </cacheFields>
  <cacheHierarchies count="86">
    <cacheHierarchy uniqueName="[Cleaned Data].[Age]" caption="Age" attribute="1" defaultMemberUniqueName="[Cleaned Data].[Age].[All]" allUniqueName="[Cleaned Data].[Age].[All]" dimensionUniqueName="[Cleaned Data]" displayFolder="" count="0" memberValueDatatype="20" unbalanced="0"/>
    <cacheHierarchy uniqueName="[Cleaned Data].[Attrition]" caption="Attrition" attribute="1" defaultMemberUniqueName="[Cleaned Data].[Attrition].[All]" allUniqueName="[Cleaned Data].[Attrition].[All]" dimensionUniqueName="[Cleaned Data]" displayFolder="" count="0" memberValueDatatype="130" unbalanced="0"/>
    <cacheHierarchy uniqueName="[Cleaned Data].[BusinessTravel]" caption="BusinessTravel" attribute="1" defaultMemberUniqueName="[Cleaned Data].[BusinessTravel].[All]" allUniqueName="[Cleaned Data].[BusinessTravel].[All]" dimensionUniqueName="[Cleaned Data]" displayFolder="" count="0" memberValueDatatype="130" unbalanced="0"/>
    <cacheHierarchy uniqueName="[Cleaned Data].[DailyRate]" caption="DailyRate" attribute="1" defaultMemberUniqueName="[Cleaned Data].[DailyRate].[All]" allUniqueName="[Cleaned Data].[DailyRate].[All]" dimensionUniqueName="[Cleaned Data]" displayFolder="" count="0" memberValueDatatype="20" unbalanced="0"/>
    <cacheHierarchy uniqueName="[Cleaned Data].[Department]" caption="Department" attribute="1" defaultMemberUniqueName="[Cleaned Data].[Department].[All]" allUniqueName="[Cleaned Data].[Department].[All]" dimensionUniqueName="[Cleaned Data]" displayFolder="" count="0" memberValueDatatype="130" unbalanced="0"/>
    <cacheHierarchy uniqueName="[Cleaned Data].[DistanceFromHome]" caption="DistanceFromHome" attribute="1" defaultMemberUniqueName="[Cleaned Data].[DistanceFromHome].[All]" allUniqueName="[Cleaned Data].[DistanceFromHome].[All]" dimensionUniqueName="[Cleaned Data]" displayFolder="" count="0" memberValueDatatype="20" unbalanced="0"/>
    <cacheHierarchy uniqueName="[Cleaned Data].[Education]" caption="Education" attribute="1" defaultMemberUniqueName="[Cleaned Data].[Education].[All]" allUniqueName="[Cleaned Data].[Education].[All]" dimensionUniqueName="[Cleaned Data]" displayFolder="" count="0" memberValueDatatype="20" unbalanced="0"/>
    <cacheHierarchy uniqueName="[Cleaned Data].[EducationField]" caption="EducationField" attribute="1" defaultMemberUniqueName="[Cleaned Data].[EducationField].[All]" allUniqueName="[Cleaned Data].[EducationField].[All]" dimensionUniqueName="[Cleaned Data]" displayFolder="" count="0" memberValueDatatype="130" unbalanced="0"/>
    <cacheHierarchy uniqueName="[Cleaned Data].[EmployeeNumber]" caption="EmployeeNumber" attribute="1" defaultMemberUniqueName="[Cleaned Data].[EmployeeNumber].[All]" allUniqueName="[Cleaned Data].[EmployeeNumber].[All]" dimensionUniqueName="[Cleaned Data]" displayFolder="" count="0" memberValueDatatype="20" unbalanced="0"/>
    <cacheHierarchy uniqueName="[Cleaned Data].[EnvironmentSatisfaction]" caption="EnvironmentSatisfaction" attribute="1" defaultMemberUniqueName="[Cleaned Data].[EnvironmentSatisfaction].[All]" allUniqueName="[Cleaned Data].[EnvironmentSatisfaction].[All]" dimensionUniqueName="[Cleaned Data]" displayFolder="" count="0" memberValueDatatype="20" unbalanced="0"/>
    <cacheHierarchy uniqueName="[Cleaned Data].[Gender]" caption="Gender" attribute="1" defaultMemberUniqueName="[Cleaned Data].[Gender].[All]" allUniqueName="[Cleaned Data].[Gender].[All]" dimensionUniqueName="[Cleaned Data]" displayFolder="" count="0" memberValueDatatype="130" unbalanced="0"/>
    <cacheHierarchy uniqueName="[Cleaned Data].[HourlyRate]" caption="HourlyRate" attribute="1" defaultMemberUniqueName="[Cleaned Data].[HourlyRate].[All]" allUniqueName="[Cleaned Data].[HourlyRate].[All]" dimensionUniqueName="[Cleaned Data]" displayFolder="" count="0" memberValueDatatype="20" unbalanced="0"/>
    <cacheHierarchy uniqueName="[Cleaned Data].[JobInvolvement]" caption="JobInvolvement" attribute="1" defaultMemberUniqueName="[Cleaned Data].[JobInvolvement].[All]" allUniqueName="[Cleaned Data].[JobInvolvement].[All]" dimensionUniqueName="[Cleaned Data]" displayFolder="" count="0" memberValueDatatype="20" unbalanced="0"/>
    <cacheHierarchy uniqueName="[Cleaned Data].[JobLevel]" caption="JobLevel" attribute="1" defaultMemberUniqueName="[Cleaned Data].[JobLevel].[All]" allUniqueName="[Cleaned Data].[JobLevel].[All]" dimensionUniqueName="[Cleaned Data]" displayFolder="" count="0" memberValueDatatype="20" unbalanced="0"/>
    <cacheHierarchy uniqueName="[Cleaned Data].[JobRole]" caption="JobRole" attribute="1" defaultMemberUniqueName="[Cleaned Data].[JobRole].[All]" allUniqueName="[Cleaned Data].[JobRole].[All]" dimensionUniqueName="[Cleaned Data]" displayFolder="" count="0" memberValueDatatype="130" unbalanced="0"/>
    <cacheHierarchy uniqueName="[Cleaned Data].[JobSatisfaction]" caption="JobSatisfaction" attribute="1" defaultMemberUniqueName="[Cleaned Data].[JobSatisfaction].[All]" allUniqueName="[Cleaned Data].[JobSatisfaction].[All]" dimensionUniqueName="[Cleaned Data]" displayFolder="" count="0" memberValueDatatype="20" unbalanced="0"/>
    <cacheHierarchy uniqueName="[Cleaned Data].[MaritalStatus]" caption="MaritalStatus" attribute="1" defaultMemberUniqueName="[Cleaned Data].[MaritalStatus].[All]" allUniqueName="[Cleaned Data].[MaritalStatus].[All]" dimensionUniqueName="[Cleaned Data]" displayFolder="" count="0" memberValueDatatype="130" unbalanced="0"/>
    <cacheHierarchy uniqueName="[Cleaned Data].[MonthlyIncome]" caption="MonthlyIncome" attribute="1" defaultMemberUniqueName="[Cleaned Data].[MonthlyIncome].[All]" allUniqueName="[Cleaned Data].[MonthlyIncome].[All]" dimensionUniqueName="[Cleaned Data]" displayFolder="" count="0" memberValueDatatype="20" unbalanced="0"/>
    <cacheHierarchy uniqueName="[Cleaned Data].[MonthlyRate]" caption="MonthlyRate" attribute="1" defaultMemberUniqueName="[Cleaned Data].[MonthlyRate].[All]" allUniqueName="[Cleaned Data].[MonthlyRate].[All]" dimensionUniqueName="[Cleaned Data]" displayFolder="" count="0" memberValueDatatype="20" unbalanced="0"/>
    <cacheHierarchy uniqueName="[Cleaned Data].[NumCompaniesWorked]" caption="NumCompaniesWorked" attribute="1" defaultMemberUniqueName="[Cleaned Data].[NumCompaniesWorked].[All]" allUniqueName="[Cleaned Data].[NumCompaniesWorked].[All]" dimensionUniqueName="[Cleaned Data]" displayFolder="" count="0" memberValueDatatype="20" unbalanced="0"/>
    <cacheHierarchy uniqueName="[Cleaned Data].[OverTime]" caption="OverTime" attribute="1" defaultMemberUniqueName="[Cleaned Data].[OverTime].[All]" allUniqueName="[Cleaned Data].[OverTime].[All]" dimensionUniqueName="[Cleaned Data]" displayFolder="" count="0" memberValueDatatype="130" unbalanced="0"/>
    <cacheHierarchy uniqueName="[Cleaned Data].[PercentSalaryHike]" caption="PercentSalaryHike" attribute="1" defaultMemberUniqueName="[Cleaned Data].[PercentSalaryHike].[All]" allUniqueName="[Cleaned Data].[PercentSalaryHike].[All]" dimensionUniqueName="[Cleaned Data]" displayFolder="" count="0" memberValueDatatype="20" unbalanced="0"/>
    <cacheHierarchy uniqueName="[Cleaned Data].[PerformanceRating]" caption="PerformanceRating" attribute="1" defaultMemberUniqueName="[Cleaned Data].[PerformanceRating].[All]" allUniqueName="[Cleaned Data].[PerformanceRating].[All]" dimensionUniqueName="[Cleaned Data]" displayFolder="" count="0" memberValueDatatype="20" unbalanced="0"/>
    <cacheHierarchy uniqueName="[Cleaned Data].[RelationshipSatisfaction]" caption="RelationshipSatisfaction" attribute="1" defaultMemberUniqueName="[Cleaned Data].[RelationshipSatisfaction].[All]" allUniqueName="[Cleaned Data].[RelationshipSatisfaction].[All]" dimensionUniqueName="[Cleaned Data]" displayFolder="" count="0" memberValueDatatype="20" unbalanced="0"/>
    <cacheHierarchy uniqueName="[Cleaned Data].[StockOptionLevel]" caption="StockOptionLevel" attribute="1" defaultMemberUniqueName="[Cleaned Data].[StockOptionLevel].[All]" allUniqueName="[Cleaned Data].[StockOptionLevel].[All]" dimensionUniqueName="[Cleaned Data]" displayFolder="" count="0" memberValueDatatype="20" unbalanced="0"/>
    <cacheHierarchy uniqueName="[Cleaned Data].[TotalWorkingYears]" caption="TotalWorkingYears" attribute="1" defaultMemberUniqueName="[Cleaned Data].[TotalWorkingYears].[All]" allUniqueName="[Cleaned Data].[TotalWorkingYears].[All]" dimensionUniqueName="[Cleaned Data]" displayFolder="" count="0" memberValueDatatype="20" unbalanced="0"/>
    <cacheHierarchy uniqueName="[Cleaned Data].[TrainingTimesLastYear]" caption="TrainingTimesLastYear" attribute="1" defaultMemberUniqueName="[Cleaned Data].[TrainingTimesLastYear].[All]" allUniqueName="[Cleaned Data].[TrainingTimesLastYear].[All]" dimensionUniqueName="[Cleaned Data]" displayFolder="" count="0" memberValueDatatype="20" unbalanced="0"/>
    <cacheHierarchy uniqueName="[Cleaned Data].[WorkLifeBalance]" caption="WorkLifeBalance" attribute="1" defaultMemberUniqueName="[Cleaned Data].[WorkLifeBalance].[All]" allUniqueName="[Cleaned Data].[WorkLifeBalance].[All]" dimensionUniqueName="[Cleaned Data]" displayFolder="" count="0" memberValueDatatype="20" unbalanced="0"/>
    <cacheHierarchy uniqueName="[Cleaned Data].[YearsAtCompany]" caption="YearsAtCompany" attribute="1" defaultMemberUniqueName="[Cleaned Data].[YearsAtCompany].[All]" allUniqueName="[Cleaned Data].[YearsAtCompany].[All]" dimensionUniqueName="[Cleaned Data]" displayFolder="" count="0" memberValueDatatype="20" unbalanced="0"/>
    <cacheHierarchy uniqueName="[Cleaned Data].[YearsInCurrentRole]" caption="YearsInCurrentRole" attribute="1" defaultMemberUniqueName="[Cleaned Data].[YearsInCurrentRole].[All]" allUniqueName="[Cleaned Data].[YearsInCurrentRole].[All]" dimensionUniqueName="[Cleaned Data]" displayFolder="" count="0" memberValueDatatype="20" unbalanced="0"/>
    <cacheHierarchy uniqueName="[Cleaned Data].[YearsSinceLastPromotion]" caption="YearsSinceLastPromotion" attribute="1" defaultMemberUniqueName="[Cleaned Data].[YearsSinceLastPromotion].[All]" allUniqueName="[Cleaned Data].[YearsSinceLastPromotion].[All]" dimensionUniqueName="[Cleaned Data]" displayFolder="" count="0" memberValueDatatype="20" unbalanced="0"/>
    <cacheHierarchy uniqueName="[Cleaned Data].[YearsWithCurrManager]" caption="YearsWithCurrManager" attribute="1" defaultMemberUniqueName="[Cleaned Data].[YearsWithCurrManager].[All]" allUniqueName="[Cleaned Data].[YearsWithCurrManager].[All]" dimensionUniqueName="[Cleaned Data]" displayFolder="" count="0" memberValueDatatype="20" unbalanced="0"/>
    <cacheHierarchy uniqueName="[Cleaned Data].[AttritionFlag]" caption="AttritionFlag" attribute="1" defaultMemberUniqueName="[Cleaned Data].[AttritionFlag].[All]" allUniqueName="[Cleaned Data].[AttritionFlag].[All]" dimensionUniqueName="[Cleaned Data]" displayFolder="" count="0" memberValueDatatype="20" unbalanced="0"/>
    <cacheHierarchy uniqueName="[Cleaned Data].[AgeGroup]" caption="AgeGroup" attribute="1" defaultMemberUniqueName="[Cleaned Data].[AgeGroup].[All]" allUniqueName="[Cleaned Data].[AgeGroup].[All]" dimensionUniqueName="[Cleaned Data]" displayFolder="" count="2" memberValueDatatype="130" unbalanced="0">
      <fieldsUsage count="2">
        <fieldUsage x="-1"/>
        <fieldUsage x="3"/>
      </fieldsUsage>
    </cacheHierarchy>
    <cacheHierarchy uniqueName="[Cleaned Data].[TenureBand]" caption="TenureBand" attribute="1" defaultMemberUniqueName="[Cleaned Data].[TenureBand].[All]" allUniqueName="[Cleaned Data].[TenureBand].[All]" dimensionUniqueName="[Cleaned Data]" displayFolder="" count="0" memberValueDatatype="130" unbalanced="0"/>
    <cacheHierarchy uniqueName="[Cleaned_Data].[Age]" caption="Age" attribute="1" defaultMemberUniqueName="[Cleaned_Data].[Age].[All]" allUniqueName="[Cleaned_Data].[Age].[All]" dimensionUniqueName="[Cleaned_Data]" displayFolder="" count="0" memberValueDatatype="20" unbalanced="0"/>
    <cacheHierarchy uniqueName="[Cleaned_Data].[Attrition]" caption="Attrition" attribute="1" defaultMemberUniqueName="[Cleaned_Data].[Attrition].[All]" allUniqueName="[Cleaned_Data].[Attrition].[All]" dimensionUniqueName="[Cleaned_Data]" displayFolder="" count="0" memberValueDatatype="130" unbalanced="0"/>
    <cacheHierarchy uniqueName="[Cleaned_Data].[BusinessTravel]" caption="BusinessTravel" attribute="1" defaultMemberUniqueName="[Cleaned_Data].[BusinessTravel].[All]" allUniqueName="[Cleaned_Data].[BusinessTravel].[All]" dimensionUniqueName="[Cleaned_Data]" displayFolder="" count="0" memberValueDatatype="130" unbalanced="0"/>
    <cacheHierarchy uniqueName="[Cleaned_Data].[DailyRate]" caption="DailyRate" attribute="1" defaultMemberUniqueName="[Cleaned_Data].[DailyRate].[All]" allUniqueName="[Cleaned_Data].[DailyRate].[All]" dimensionUniqueName="[Cleaned_Data]" displayFolder="" count="0" memberValueDatatype="20" unbalanced="0"/>
    <cacheHierarchy uniqueName="[Cleaned_Data].[Department]" caption="Department" attribute="1" defaultMemberUniqueName="[Cleaned_Data].[Department].[All]" allUniqueName="[Cleaned_Data].[Department].[All]" dimensionUniqueName="[Cleaned_Data]" displayFolder="" count="0" memberValueDatatype="130" unbalanced="0"/>
    <cacheHierarchy uniqueName="[Cleaned_Data].[DistanceFromHome]" caption="DistanceFromHome" attribute="1" defaultMemberUniqueName="[Cleaned_Data].[DistanceFromHome].[All]" allUniqueName="[Cleaned_Data].[DistanceFromHome].[All]" dimensionUniqueName="[Cleaned_Data]" displayFolder="" count="0" memberValueDatatype="20" unbalanced="0"/>
    <cacheHierarchy uniqueName="[Cleaned_Data].[Education]" caption="Education" attribute="1" defaultMemberUniqueName="[Cleaned_Data].[Education].[All]" allUniqueName="[Cleaned_Data].[Education].[All]" dimensionUniqueName="[Cleaned_Data]" displayFolder="" count="0" memberValueDatatype="20" unbalanced="0"/>
    <cacheHierarchy uniqueName="[Cleaned_Data].[EducationField]" caption="EducationField" attribute="1" defaultMemberUniqueName="[Cleaned_Data].[EducationField].[All]" allUniqueName="[Cleaned_Data].[EducationField].[All]" dimensionUniqueName="[Cleaned_Data]" displayFolder="" count="0" memberValueDatatype="130" unbalanced="0"/>
    <cacheHierarchy uniqueName="[Cleaned_Data].[EmployeeNumber]" caption="EmployeeNumber" attribute="1" defaultMemberUniqueName="[Cleaned_Data].[EmployeeNumber].[All]" allUniqueName="[Cleaned_Data].[EmployeeNumber].[All]" dimensionUniqueName="[Cleaned_Data]" displayFolder="" count="0" memberValueDatatype="20" unbalanced="0"/>
    <cacheHierarchy uniqueName="[Cleaned_Data].[EnvironmentSatisfaction]" caption="EnvironmentSatisfaction" attribute="1" defaultMemberUniqueName="[Cleaned_Data].[EnvironmentSatisfaction].[All]" allUniqueName="[Cleaned_Data].[EnvironmentSatisfaction].[All]" dimensionUniqueName="[Cleaned_Data]" displayFolder="" count="0" memberValueDatatype="20" unbalanced="0"/>
    <cacheHierarchy uniqueName="[Cleaned_Data].[Gender]" caption="Gender" attribute="1" defaultMemberUniqueName="[Cleaned_Data].[Gender].[All]" allUniqueName="[Cleaned_Data].[Gender].[All]" dimensionUniqueName="[Cleaned_Data]" displayFolder="" count="0" memberValueDatatype="130" unbalanced="0"/>
    <cacheHierarchy uniqueName="[Cleaned_Data].[HourlyRate]" caption="HourlyRate" attribute="1" defaultMemberUniqueName="[Cleaned_Data].[HourlyRate].[All]" allUniqueName="[Cleaned_Data].[HourlyRate].[All]" dimensionUniqueName="[Cleaned_Data]" displayFolder="" count="0" memberValueDatatype="20" unbalanced="0"/>
    <cacheHierarchy uniqueName="[Cleaned_Data].[JobInvolvement]" caption="JobInvolvement" attribute="1" defaultMemberUniqueName="[Cleaned_Data].[JobInvolvement].[All]" allUniqueName="[Cleaned_Data].[JobInvolvement].[All]" dimensionUniqueName="[Cleaned_Data]" displayFolder="" count="0" memberValueDatatype="20" unbalanced="0"/>
    <cacheHierarchy uniqueName="[Cleaned_Data].[JobLevel]" caption="JobLevel" attribute="1" defaultMemberUniqueName="[Cleaned_Data].[JobLevel].[All]" allUniqueName="[Cleaned_Data].[JobLevel].[All]" dimensionUniqueName="[Cleaned_Data]" displayFolder="" count="0" memberValueDatatype="20" unbalanced="0"/>
    <cacheHierarchy uniqueName="[Cleaned_Data].[JobRole]" caption="JobRole" attribute="1" defaultMemberUniqueName="[Cleaned_Data].[JobRole].[All]" allUniqueName="[Cleaned_Data].[JobRole].[All]" dimensionUniqueName="[Cleaned_Data]" displayFolder="" count="0" memberValueDatatype="130" unbalanced="0"/>
    <cacheHierarchy uniqueName="[Cleaned_Data].[JobSatisfaction]" caption="JobSatisfaction" attribute="1" defaultMemberUniqueName="[Cleaned_Data].[JobSatisfaction].[All]" allUniqueName="[Cleaned_Data].[JobSatisfaction].[All]" dimensionUniqueName="[Cleaned_Data]" displayFolder="" count="0" memberValueDatatype="20" unbalanced="0"/>
    <cacheHierarchy uniqueName="[Cleaned_Data].[MaritalStatus]" caption="MaritalStatus" attribute="1" defaultMemberUniqueName="[Cleaned_Data].[MaritalStatus].[All]" allUniqueName="[Cleaned_Data].[MaritalStatus].[All]" dimensionUniqueName="[Cleaned_Data]" displayFolder="" count="0" memberValueDatatype="130" unbalanced="0"/>
    <cacheHierarchy uniqueName="[Cleaned_Data].[MonthlyIncome]" caption="MonthlyIncome" attribute="1" defaultMemberUniqueName="[Cleaned_Data].[MonthlyIncome].[All]" allUniqueName="[Cleaned_Data].[MonthlyIncome].[All]" dimensionUniqueName="[Cleaned_Data]" displayFolder="" count="0" memberValueDatatype="20" unbalanced="0"/>
    <cacheHierarchy uniqueName="[Cleaned_Data].[MonthlyRate]" caption="MonthlyRate" attribute="1" defaultMemberUniqueName="[Cleaned_Data].[MonthlyRate].[All]" allUniqueName="[Cleaned_Data].[MonthlyRate].[All]" dimensionUniqueName="[Cleaned_Data]" displayFolder="" count="0" memberValueDatatype="20" unbalanced="0"/>
    <cacheHierarchy uniqueName="[Cleaned_Data].[NumCompaniesWorked]" caption="NumCompaniesWorked" attribute="1" defaultMemberUniqueName="[Cleaned_Data].[NumCompaniesWorked].[All]" allUniqueName="[Cleaned_Data].[NumCompaniesWorked].[All]" dimensionUniqueName="[Cleaned_Data]" displayFolder="" count="0" memberValueDatatype="20" unbalanced="0"/>
    <cacheHierarchy uniqueName="[Cleaned_Data].[OverTime]" caption="OverTime" attribute="1" defaultMemberUniqueName="[Cleaned_Data].[OverTime].[All]" allUniqueName="[Cleaned_Data].[OverTime].[All]" dimensionUniqueName="[Cleaned_Data]" displayFolder="" count="0" memberValueDatatype="130" unbalanced="0"/>
    <cacheHierarchy uniqueName="[Cleaned_Data].[PercentSalaryHike]" caption="PercentSalaryHike" attribute="1" defaultMemberUniqueName="[Cleaned_Data].[PercentSalaryHike].[All]" allUniqueName="[Cleaned_Data].[PercentSalaryHike].[All]" dimensionUniqueName="[Cleaned_Data]" displayFolder="" count="0" memberValueDatatype="20" unbalanced="0"/>
    <cacheHierarchy uniqueName="[Cleaned_Data].[PerformanceRating]" caption="PerformanceRating" attribute="1" defaultMemberUniqueName="[Cleaned_Data].[PerformanceRating].[All]" allUniqueName="[Cleaned_Data].[PerformanceRating].[All]" dimensionUniqueName="[Cleaned_Data]" displayFolder="" count="0" memberValueDatatype="20" unbalanced="0"/>
    <cacheHierarchy uniqueName="[Cleaned_Data].[RelationshipSatisfaction]" caption="RelationshipSatisfaction" attribute="1" defaultMemberUniqueName="[Cleaned_Data].[RelationshipSatisfaction].[All]" allUniqueName="[Cleaned_Data].[RelationshipSatisfaction].[All]" dimensionUniqueName="[Cleaned_Data]" displayFolder="" count="0" memberValueDatatype="20" unbalanced="0"/>
    <cacheHierarchy uniqueName="[Cleaned_Data].[StockOptionLevel]" caption="StockOptionLevel" attribute="1" defaultMemberUniqueName="[Cleaned_Data].[StockOptionLevel].[All]" allUniqueName="[Cleaned_Data].[StockOptionLevel].[All]" dimensionUniqueName="[Cleaned_Data]" displayFolder="" count="0" memberValueDatatype="20" unbalanced="0"/>
    <cacheHierarchy uniqueName="[Cleaned_Data].[TotalWorkingYears]" caption="TotalWorkingYears" attribute="1" defaultMemberUniqueName="[Cleaned_Data].[TotalWorkingYears].[All]" allUniqueName="[Cleaned_Data].[TotalWorkingYears].[All]" dimensionUniqueName="[Cleaned_Data]" displayFolder="" count="0" memberValueDatatype="20" unbalanced="0"/>
    <cacheHierarchy uniqueName="[Cleaned_Data].[TrainingTimesLastYear]" caption="TrainingTimesLastYear" attribute="1" defaultMemberUniqueName="[Cleaned_Data].[TrainingTimesLastYear].[All]" allUniqueName="[Cleaned_Data].[TrainingTimesLastYear].[All]" dimensionUniqueName="[Cleaned_Data]" displayFolder="" count="0" memberValueDatatype="20" unbalanced="0"/>
    <cacheHierarchy uniqueName="[Cleaned_Data].[WorkLifeBalance]" caption="WorkLifeBalance" attribute="1" defaultMemberUniqueName="[Cleaned_Data].[WorkLifeBalance].[All]" allUniqueName="[Cleaned_Data].[WorkLifeBalance].[All]" dimensionUniqueName="[Cleaned_Data]" displayFolder="" count="0" memberValueDatatype="20" unbalanced="0"/>
    <cacheHierarchy uniqueName="[Cleaned_Data].[YearsAtCompany]" caption="YearsAtCompany" attribute="1" defaultMemberUniqueName="[Cleaned_Data].[YearsAtCompany].[All]" allUniqueName="[Cleaned_Data].[YearsAtCompany].[All]" dimensionUniqueName="[Cleaned_Data]" displayFolder="" count="0" memberValueDatatype="20" unbalanced="0"/>
    <cacheHierarchy uniqueName="[Cleaned_Data].[YearsInCurrentRole]" caption="YearsInCurrentRole" attribute="1" defaultMemberUniqueName="[Cleaned_Data].[YearsInCurrentRole].[All]" allUniqueName="[Cleaned_Data].[YearsInCurrentRole].[All]" dimensionUniqueName="[Cleaned_Data]" displayFolder="" count="0" memberValueDatatype="20" unbalanced="0"/>
    <cacheHierarchy uniqueName="[Cleaned_Data].[YearsSinceLastPromotion]" caption="YearsSinceLastPromotion" attribute="1" defaultMemberUniqueName="[Cleaned_Data].[YearsSinceLastPromotion].[All]" allUniqueName="[Cleaned_Data].[YearsSinceLastPromotion].[All]" dimensionUniqueName="[Cleaned_Data]" displayFolder="" count="0" memberValueDatatype="20" unbalanced="0"/>
    <cacheHierarchy uniqueName="[Cleaned_Data].[YearsWithCurrManager]" caption="YearsWithCurrManager" attribute="1" defaultMemberUniqueName="[Cleaned_Data].[YearsWithCurrManager].[All]" allUniqueName="[Cleaned_Data].[YearsWithCurrManager].[All]" dimensionUniqueName="[Cleaned_Data]" displayFolder="" count="0" memberValueDatatype="20" unbalanced="0"/>
    <cacheHierarchy uniqueName="[Cleaned_Data].[AttritionFlag]" caption="AttritionFlag" attribute="1" defaultMemberUniqueName="[Cleaned_Data].[AttritionFlag].[All]" allUniqueName="[Cleaned_Data].[AttritionFlag].[All]" dimensionUniqueName="[Cleaned_Data]" displayFolder="" count="0" memberValueDatatype="20" unbalanced="0"/>
    <cacheHierarchy uniqueName="[Cleaned_Data].[AgeGroup]" caption="AgeGroup" attribute="1" defaultMemberUniqueName="[Cleaned_Data].[AgeGroup].[All]" allUniqueName="[Cleaned_Data].[AgeGroup].[All]" dimensionUniqueName="[Cleaned_Data]" displayFolder="" count="0" memberValueDatatype="130" unbalanced="0"/>
    <cacheHierarchy uniqueName="[Cleaned_Data].[TenureBand]" caption="TenureBand" attribute="1" defaultMemberUniqueName="[Cleaned_Data].[TenureBand].[All]" allUniqueName="[Cleaned_Data].[TenureBand].[All]" dimensionUniqueName="[Cleaned_Data]" displayFolder="" count="0" memberValueDatatype="130" unbalanced="0"/>
    <cacheHierarchy uniqueName="[Cleaned_Data].[IncomeBand]" caption="IncomeBand" attribute="1" defaultMemberUniqueName="[Cleaned_Data].[IncomeBand].[All]" allUniqueName="[Cleaned_Data].[IncomeBand].[All]" dimensionUniqueName="[Cleaned_Data]" displayFolder="" count="0" memberValueDatatype="130" unbalanced="0"/>
    <cacheHierarchy uniqueName="[Cleaned_Data].[SatisfactionLabel]" caption="SatisfactionLabel" attribute="1" defaultMemberUniqueName="[Cleaned_Data].[SatisfactionLabel].[All]" allUniqueName="[Cleaned_Data].[SatisfactionLabel].[All]" dimensionUniqueName="[Cleaned_Data]" displayFolder="" count="0" memberValueDatatype="130" unbalanced="0"/>
    <cacheHierarchy uniqueName="[Cleaned_Data].[WorkLifeBalanceLabel]" caption="WorkLifeBalanceLabel" attribute="1" defaultMemberUniqueName="[Cleaned_Data].[WorkLifeBalanceLabel].[All]" allUniqueName="[Cleaned_Data].[WorkLifeBalanceLabel].[All]" dimensionUniqueName="[Cleaned_Data]" displayFolder="" count="0" memberValueDatatype="130" unbalanced="0"/>
    <cacheHierarchy uniqueName="[Measures].[__XL_Count Cleaned Data]" caption="__XL_Count Cleaned Data" measure="1" displayFolder="" measureGroup="Cleaned Data"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AttritionFlag]" caption="Sum of AttritionFlag" measure="1" displayFolder="" measureGroup="Cleaned Data" count="0" oneField="1" hidden="1">
      <fieldsUsage count="1">
        <fieldUsage x="1"/>
      </fieldsUsage>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Cleaned Data" count="0" hidden="1">
      <extLst>
        <ext xmlns:x15="http://schemas.microsoft.com/office/spreadsheetml/2010/11/main" uri="{B97F6D7D-B522-45F9-BDA1-12C45D357490}">
          <x15:cacheHierarchy aggregatedColumn="4"/>
        </ext>
      </extLst>
    </cacheHierarchy>
    <cacheHierarchy uniqueName="[Measures].[Count of JobRole]" caption="Count of JobRole" measure="1" displayFolder="" measureGroup="Cleaned Data" count="0" hidden="1">
      <extLst>
        <ext xmlns:x15="http://schemas.microsoft.com/office/spreadsheetml/2010/11/main" uri="{B97F6D7D-B522-45F9-BDA1-12C45D357490}">
          <x15:cacheHierarchy aggregatedColumn="14"/>
        </ext>
      </extLst>
    </cacheHierarchy>
    <cacheHierarchy uniqueName="[Measures].[Sum of AttritionFlag 2]" caption="Sum of AttritionFlag 2" measure="1" displayFolder="" measureGroup="Cleaned_Data" count="0" hidden="1">
      <extLst>
        <ext xmlns:x15="http://schemas.microsoft.com/office/spreadsheetml/2010/11/main" uri="{B97F6D7D-B522-45F9-BDA1-12C45D357490}">
          <x15:cacheHierarchy aggregatedColumn="67"/>
        </ext>
      </extLst>
    </cacheHierarchy>
    <cacheHierarchy uniqueName="[Measures].[Average of AttritionFlag]" caption="Average of AttritionFlag" measure="1" displayFolder="" measureGroup="Cleaned_Data" count="0" hidden="1">
      <extLst>
        <ext xmlns:x15="http://schemas.microsoft.com/office/spreadsheetml/2010/11/main" uri="{B97F6D7D-B522-45F9-BDA1-12C45D357490}">
          <x15:cacheHierarchy aggregatedColumn="67"/>
        </ext>
      </extLst>
    </cacheHierarchy>
    <cacheHierarchy uniqueName="[Measures].[Count of Attrition]" caption="Count of Attrition" measure="1" displayFolder="" measureGroup="Cleaned_Data" count="0" hidden="1">
      <extLst>
        <ext xmlns:x15="http://schemas.microsoft.com/office/spreadsheetml/2010/11/main" uri="{B97F6D7D-B522-45F9-BDA1-12C45D357490}">
          <x15:cacheHierarchy aggregatedColumn="36"/>
        </ext>
      </extLst>
    </cacheHierarchy>
    <cacheHierarchy uniqueName="[Measures].[Sum of MonthlyIncome]" caption="Sum of MonthlyIncome" measure="1" displayFolder="" measureGroup="Cleaned 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Cleaned Data" count="0" hidden="1">
      <extLst>
        <ext xmlns:x15="http://schemas.microsoft.com/office/spreadsheetml/2010/11/main" uri="{B97F6D7D-B522-45F9-BDA1-12C45D357490}">
          <x15:cacheHierarchy aggregatedColumn="17"/>
        </ext>
      </extLst>
    </cacheHierarchy>
    <cacheHierarchy uniqueName="[Measures].[Count of Attrition 2]" caption="Count of Attrition 2" measure="1" displayFolder="" measureGroup="Cleaned Data" count="0" oneField="1" hidden="1">
      <fieldsUsage count="1">
        <fieldUsage x="0"/>
      </fieldsUsage>
      <extLst>
        <ext xmlns:x15="http://schemas.microsoft.com/office/spreadsheetml/2010/11/main" uri="{B97F6D7D-B522-45F9-BDA1-12C45D357490}">
          <x15:cacheHierarchy aggregatedColumn="1"/>
        </ext>
      </extLst>
    </cacheHierarchy>
    <cacheHierarchy uniqueName="[Measures].[Average of AttritionFlag 2]" caption="Average of AttritionFlag 2" measure="1" displayFolder="" measureGroup="Cleaned Data" count="0" oneField="1" hidden="1">
      <fieldsUsage count="1">
        <fieldUsage x="2"/>
      </fieldsUsage>
      <extLst>
        <ext xmlns:x15="http://schemas.microsoft.com/office/spreadsheetml/2010/11/main" uri="{B97F6D7D-B522-45F9-BDA1-12C45D357490}">
          <x15:cacheHierarchy aggregatedColumn="32"/>
        </ext>
      </extLst>
    </cacheHierarchy>
  </cacheHierarchies>
  <kpis count="0"/>
  <dimensions count="3">
    <dimension name="Cleaned Data" uniqueName="[Cleaned Data]" caption="Cleaned Data"/>
    <dimension name="Cleaned_Data" uniqueName="[Cleaned_Data]" caption="Cleaned_Data"/>
    <dimension measure="1" name="Measures" uniqueName="[Measures]" caption="Measures"/>
  </dimensions>
  <measureGroups count="2">
    <measureGroup name="Cleaned Data" caption="Cleaned Data"/>
    <measureGroup name="Cleaned_Data" caption="Cleaned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5.952461226851" backgroundQuery="1" createdVersion="8" refreshedVersion="8" minRefreshableVersion="3" recordCount="0" supportSubquery="1" supportAdvancedDrill="1" xr:uid="{2928A6EA-E1AC-4CF3-A6FC-252A25CB2A17}">
  <cacheSource type="external" connectionId="4"/>
  <cacheFields count="4">
    <cacheField name="[Measures].[Count of Attrition 2]" caption="Count of Attrition 2" numFmtId="0" hierarchy="84" level="32767"/>
    <cacheField name="[Measures].[Sum of AttritionFlag]" caption="Sum of AttritionFlag" numFmtId="0" hierarchy="76" level="32767"/>
    <cacheField name="[Measures].[Average of AttritionFlag 2]" caption="Average of AttritionFlag 2" numFmtId="0" hierarchy="85" level="32767"/>
    <cacheField name="[Cleaned Data].[OverTime].[OverTime]" caption="OverTime" numFmtId="0" hierarchy="20" level="1">
      <sharedItems count="2">
        <s v="No"/>
        <s v="Yes"/>
      </sharedItems>
    </cacheField>
  </cacheFields>
  <cacheHierarchies count="86">
    <cacheHierarchy uniqueName="[Cleaned Data].[Age]" caption="Age" attribute="1" defaultMemberUniqueName="[Cleaned Data].[Age].[All]" allUniqueName="[Cleaned Data].[Age].[All]" dimensionUniqueName="[Cleaned Data]" displayFolder="" count="0" memberValueDatatype="20" unbalanced="0"/>
    <cacheHierarchy uniqueName="[Cleaned Data].[Attrition]" caption="Attrition" attribute="1" defaultMemberUniqueName="[Cleaned Data].[Attrition].[All]" allUniqueName="[Cleaned Data].[Attrition].[All]" dimensionUniqueName="[Cleaned Data]" displayFolder="" count="0" memberValueDatatype="130" unbalanced="0"/>
    <cacheHierarchy uniqueName="[Cleaned Data].[BusinessTravel]" caption="BusinessTravel" attribute="1" defaultMemberUniqueName="[Cleaned Data].[BusinessTravel].[All]" allUniqueName="[Cleaned Data].[BusinessTravel].[All]" dimensionUniqueName="[Cleaned Data]" displayFolder="" count="0" memberValueDatatype="130" unbalanced="0"/>
    <cacheHierarchy uniqueName="[Cleaned Data].[DailyRate]" caption="DailyRate" attribute="1" defaultMemberUniqueName="[Cleaned Data].[DailyRate].[All]" allUniqueName="[Cleaned Data].[DailyRate].[All]" dimensionUniqueName="[Cleaned Data]" displayFolder="" count="0" memberValueDatatype="20" unbalanced="0"/>
    <cacheHierarchy uniqueName="[Cleaned Data].[Department]" caption="Department" attribute="1" defaultMemberUniqueName="[Cleaned Data].[Department].[All]" allUniqueName="[Cleaned Data].[Department].[All]" dimensionUniqueName="[Cleaned Data]" displayFolder="" count="0" memberValueDatatype="130" unbalanced="0"/>
    <cacheHierarchy uniqueName="[Cleaned Data].[DistanceFromHome]" caption="DistanceFromHome" attribute="1" defaultMemberUniqueName="[Cleaned Data].[DistanceFromHome].[All]" allUniqueName="[Cleaned Data].[DistanceFromHome].[All]" dimensionUniqueName="[Cleaned Data]" displayFolder="" count="0" memberValueDatatype="20" unbalanced="0"/>
    <cacheHierarchy uniqueName="[Cleaned Data].[Education]" caption="Education" attribute="1" defaultMemberUniqueName="[Cleaned Data].[Education].[All]" allUniqueName="[Cleaned Data].[Education].[All]" dimensionUniqueName="[Cleaned Data]" displayFolder="" count="0" memberValueDatatype="20" unbalanced="0"/>
    <cacheHierarchy uniqueName="[Cleaned Data].[EducationField]" caption="EducationField" attribute="1" defaultMemberUniqueName="[Cleaned Data].[EducationField].[All]" allUniqueName="[Cleaned Data].[EducationField].[All]" dimensionUniqueName="[Cleaned Data]" displayFolder="" count="0" memberValueDatatype="130" unbalanced="0"/>
    <cacheHierarchy uniqueName="[Cleaned Data].[EmployeeNumber]" caption="EmployeeNumber" attribute="1" defaultMemberUniqueName="[Cleaned Data].[EmployeeNumber].[All]" allUniqueName="[Cleaned Data].[EmployeeNumber].[All]" dimensionUniqueName="[Cleaned Data]" displayFolder="" count="0" memberValueDatatype="20" unbalanced="0"/>
    <cacheHierarchy uniqueName="[Cleaned Data].[EnvironmentSatisfaction]" caption="EnvironmentSatisfaction" attribute="1" defaultMemberUniqueName="[Cleaned Data].[EnvironmentSatisfaction].[All]" allUniqueName="[Cleaned Data].[EnvironmentSatisfaction].[All]" dimensionUniqueName="[Cleaned Data]" displayFolder="" count="0" memberValueDatatype="20" unbalanced="0"/>
    <cacheHierarchy uniqueName="[Cleaned Data].[Gender]" caption="Gender" attribute="1" defaultMemberUniqueName="[Cleaned Data].[Gender].[All]" allUniqueName="[Cleaned Data].[Gender].[All]" dimensionUniqueName="[Cleaned Data]" displayFolder="" count="0" memberValueDatatype="130" unbalanced="0"/>
    <cacheHierarchy uniqueName="[Cleaned Data].[HourlyRate]" caption="HourlyRate" attribute="1" defaultMemberUniqueName="[Cleaned Data].[HourlyRate].[All]" allUniqueName="[Cleaned Data].[HourlyRate].[All]" dimensionUniqueName="[Cleaned Data]" displayFolder="" count="0" memberValueDatatype="20" unbalanced="0"/>
    <cacheHierarchy uniqueName="[Cleaned Data].[JobInvolvement]" caption="JobInvolvement" attribute="1" defaultMemberUniqueName="[Cleaned Data].[JobInvolvement].[All]" allUniqueName="[Cleaned Data].[JobInvolvement].[All]" dimensionUniqueName="[Cleaned Data]" displayFolder="" count="0" memberValueDatatype="20" unbalanced="0"/>
    <cacheHierarchy uniqueName="[Cleaned Data].[JobLevel]" caption="JobLevel" attribute="1" defaultMemberUniqueName="[Cleaned Data].[JobLevel].[All]" allUniqueName="[Cleaned Data].[JobLevel].[All]" dimensionUniqueName="[Cleaned Data]" displayFolder="" count="0" memberValueDatatype="20" unbalanced="0"/>
    <cacheHierarchy uniqueName="[Cleaned Data].[JobRole]" caption="JobRole" attribute="1" defaultMemberUniqueName="[Cleaned Data].[JobRole].[All]" allUniqueName="[Cleaned Data].[JobRole].[All]" dimensionUniqueName="[Cleaned Data]" displayFolder="" count="0" memberValueDatatype="130" unbalanced="0"/>
    <cacheHierarchy uniqueName="[Cleaned Data].[JobSatisfaction]" caption="JobSatisfaction" attribute="1" defaultMemberUniqueName="[Cleaned Data].[JobSatisfaction].[All]" allUniqueName="[Cleaned Data].[JobSatisfaction].[All]" dimensionUniqueName="[Cleaned Data]" displayFolder="" count="0" memberValueDatatype="20" unbalanced="0"/>
    <cacheHierarchy uniqueName="[Cleaned Data].[MaritalStatus]" caption="MaritalStatus" attribute="1" defaultMemberUniqueName="[Cleaned Data].[MaritalStatus].[All]" allUniqueName="[Cleaned Data].[MaritalStatus].[All]" dimensionUniqueName="[Cleaned Data]" displayFolder="" count="0" memberValueDatatype="130" unbalanced="0"/>
    <cacheHierarchy uniqueName="[Cleaned Data].[MonthlyIncome]" caption="MonthlyIncome" attribute="1" defaultMemberUniqueName="[Cleaned Data].[MonthlyIncome].[All]" allUniqueName="[Cleaned Data].[MonthlyIncome].[All]" dimensionUniqueName="[Cleaned Data]" displayFolder="" count="0" memberValueDatatype="20" unbalanced="0"/>
    <cacheHierarchy uniqueName="[Cleaned Data].[MonthlyRate]" caption="MonthlyRate" attribute="1" defaultMemberUniqueName="[Cleaned Data].[MonthlyRate].[All]" allUniqueName="[Cleaned Data].[MonthlyRate].[All]" dimensionUniqueName="[Cleaned Data]" displayFolder="" count="0" memberValueDatatype="20" unbalanced="0"/>
    <cacheHierarchy uniqueName="[Cleaned Data].[NumCompaniesWorked]" caption="NumCompaniesWorked" attribute="1" defaultMemberUniqueName="[Cleaned Data].[NumCompaniesWorked].[All]" allUniqueName="[Cleaned Data].[NumCompaniesWorked].[All]" dimensionUniqueName="[Cleaned Data]" displayFolder="" count="0" memberValueDatatype="20" unbalanced="0"/>
    <cacheHierarchy uniqueName="[Cleaned Data].[OverTime]" caption="OverTime" attribute="1" defaultMemberUniqueName="[Cleaned Data].[OverTime].[All]" allUniqueName="[Cleaned Data].[OverTime].[All]" dimensionUniqueName="[Cleaned Data]" displayFolder="" count="2" memberValueDatatype="130" unbalanced="0">
      <fieldsUsage count="2">
        <fieldUsage x="-1"/>
        <fieldUsage x="3"/>
      </fieldsUsage>
    </cacheHierarchy>
    <cacheHierarchy uniqueName="[Cleaned Data].[PercentSalaryHike]" caption="PercentSalaryHike" attribute="1" defaultMemberUniqueName="[Cleaned Data].[PercentSalaryHike].[All]" allUniqueName="[Cleaned Data].[PercentSalaryHike].[All]" dimensionUniqueName="[Cleaned Data]" displayFolder="" count="0" memberValueDatatype="20" unbalanced="0"/>
    <cacheHierarchy uniqueName="[Cleaned Data].[PerformanceRating]" caption="PerformanceRating" attribute="1" defaultMemberUniqueName="[Cleaned Data].[PerformanceRating].[All]" allUniqueName="[Cleaned Data].[PerformanceRating].[All]" dimensionUniqueName="[Cleaned Data]" displayFolder="" count="0" memberValueDatatype="20" unbalanced="0"/>
    <cacheHierarchy uniqueName="[Cleaned Data].[RelationshipSatisfaction]" caption="RelationshipSatisfaction" attribute="1" defaultMemberUniqueName="[Cleaned Data].[RelationshipSatisfaction].[All]" allUniqueName="[Cleaned Data].[RelationshipSatisfaction].[All]" dimensionUniqueName="[Cleaned Data]" displayFolder="" count="0" memberValueDatatype="20" unbalanced="0"/>
    <cacheHierarchy uniqueName="[Cleaned Data].[StockOptionLevel]" caption="StockOptionLevel" attribute="1" defaultMemberUniqueName="[Cleaned Data].[StockOptionLevel].[All]" allUniqueName="[Cleaned Data].[StockOptionLevel].[All]" dimensionUniqueName="[Cleaned Data]" displayFolder="" count="0" memberValueDatatype="20" unbalanced="0"/>
    <cacheHierarchy uniqueName="[Cleaned Data].[TotalWorkingYears]" caption="TotalWorkingYears" attribute="1" defaultMemberUniqueName="[Cleaned Data].[TotalWorkingYears].[All]" allUniqueName="[Cleaned Data].[TotalWorkingYears].[All]" dimensionUniqueName="[Cleaned Data]" displayFolder="" count="0" memberValueDatatype="20" unbalanced="0"/>
    <cacheHierarchy uniqueName="[Cleaned Data].[TrainingTimesLastYear]" caption="TrainingTimesLastYear" attribute="1" defaultMemberUniqueName="[Cleaned Data].[TrainingTimesLastYear].[All]" allUniqueName="[Cleaned Data].[TrainingTimesLastYear].[All]" dimensionUniqueName="[Cleaned Data]" displayFolder="" count="0" memberValueDatatype="20" unbalanced="0"/>
    <cacheHierarchy uniqueName="[Cleaned Data].[WorkLifeBalance]" caption="WorkLifeBalance" attribute="1" defaultMemberUniqueName="[Cleaned Data].[WorkLifeBalance].[All]" allUniqueName="[Cleaned Data].[WorkLifeBalance].[All]" dimensionUniqueName="[Cleaned Data]" displayFolder="" count="0" memberValueDatatype="20" unbalanced="0"/>
    <cacheHierarchy uniqueName="[Cleaned Data].[YearsAtCompany]" caption="YearsAtCompany" attribute="1" defaultMemberUniqueName="[Cleaned Data].[YearsAtCompany].[All]" allUniqueName="[Cleaned Data].[YearsAtCompany].[All]" dimensionUniqueName="[Cleaned Data]" displayFolder="" count="0" memberValueDatatype="20" unbalanced="0"/>
    <cacheHierarchy uniqueName="[Cleaned Data].[YearsInCurrentRole]" caption="YearsInCurrentRole" attribute="1" defaultMemberUniqueName="[Cleaned Data].[YearsInCurrentRole].[All]" allUniqueName="[Cleaned Data].[YearsInCurrentRole].[All]" dimensionUniqueName="[Cleaned Data]" displayFolder="" count="0" memberValueDatatype="20" unbalanced="0"/>
    <cacheHierarchy uniqueName="[Cleaned Data].[YearsSinceLastPromotion]" caption="YearsSinceLastPromotion" attribute="1" defaultMemberUniqueName="[Cleaned Data].[YearsSinceLastPromotion].[All]" allUniqueName="[Cleaned Data].[YearsSinceLastPromotion].[All]" dimensionUniqueName="[Cleaned Data]" displayFolder="" count="0" memberValueDatatype="20" unbalanced="0"/>
    <cacheHierarchy uniqueName="[Cleaned Data].[YearsWithCurrManager]" caption="YearsWithCurrManager" attribute="1" defaultMemberUniqueName="[Cleaned Data].[YearsWithCurrManager].[All]" allUniqueName="[Cleaned Data].[YearsWithCurrManager].[All]" dimensionUniqueName="[Cleaned Data]" displayFolder="" count="0" memberValueDatatype="20" unbalanced="0"/>
    <cacheHierarchy uniqueName="[Cleaned Data].[AttritionFlag]" caption="AttritionFlag" attribute="1" defaultMemberUniqueName="[Cleaned Data].[AttritionFlag].[All]" allUniqueName="[Cleaned Data].[AttritionFlag].[All]" dimensionUniqueName="[Cleaned Data]" displayFolder="" count="0" memberValueDatatype="20" unbalanced="0"/>
    <cacheHierarchy uniqueName="[Cleaned Data].[AgeGroup]" caption="AgeGroup" attribute="1" defaultMemberUniqueName="[Cleaned Data].[AgeGroup].[All]" allUniqueName="[Cleaned Data].[AgeGroup].[All]" dimensionUniqueName="[Cleaned Data]" displayFolder="" count="0" memberValueDatatype="130" unbalanced="0"/>
    <cacheHierarchy uniqueName="[Cleaned Data].[TenureBand]" caption="TenureBand" attribute="1" defaultMemberUniqueName="[Cleaned Data].[TenureBand].[All]" allUniqueName="[Cleaned Data].[TenureBand].[All]" dimensionUniqueName="[Cleaned Data]" displayFolder="" count="0" memberValueDatatype="130" unbalanced="0"/>
    <cacheHierarchy uniqueName="[Cleaned_Data].[Age]" caption="Age" attribute="1" defaultMemberUniqueName="[Cleaned_Data].[Age].[All]" allUniqueName="[Cleaned_Data].[Age].[All]" dimensionUniqueName="[Cleaned_Data]" displayFolder="" count="0" memberValueDatatype="20" unbalanced="0"/>
    <cacheHierarchy uniqueName="[Cleaned_Data].[Attrition]" caption="Attrition" attribute="1" defaultMemberUniqueName="[Cleaned_Data].[Attrition].[All]" allUniqueName="[Cleaned_Data].[Attrition].[All]" dimensionUniqueName="[Cleaned_Data]" displayFolder="" count="0" memberValueDatatype="130" unbalanced="0"/>
    <cacheHierarchy uniqueName="[Cleaned_Data].[BusinessTravel]" caption="BusinessTravel" attribute="1" defaultMemberUniqueName="[Cleaned_Data].[BusinessTravel].[All]" allUniqueName="[Cleaned_Data].[BusinessTravel].[All]" dimensionUniqueName="[Cleaned_Data]" displayFolder="" count="0" memberValueDatatype="130" unbalanced="0"/>
    <cacheHierarchy uniqueName="[Cleaned_Data].[DailyRate]" caption="DailyRate" attribute="1" defaultMemberUniqueName="[Cleaned_Data].[DailyRate].[All]" allUniqueName="[Cleaned_Data].[DailyRate].[All]" dimensionUniqueName="[Cleaned_Data]" displayFolder="" count="0" memberValueDatatype="20" unbalanced="0"/>
    <cacheHierarchy uniqueName="[Cleaned_Data].[Department]" caption="Department" attribute="1" defaultMemberUniqueName="[Cleaned_Data].[Department].[All]" allUniqueName="[Cleaned_Data].[Department].[All]" dimensionUniqueName="[Cleaned_Data]" displayFolder="" count="0" memberValueDatatype="130" unbalanced="0"/>
    <cacheHierarchy uniqueName="[Cleaned_Data].[DistanceFromHome]" caption="DistanceFromHome" attribute="1" defaultMemberUniqueName="[Cleaned_Data].[DistanceFromHome].[All]" allUniqueName="[Cleaned_Data].[DistanceFromHome].[All]" dimensionUniqueName="[Cleaned_Data]" displayFolder="" count="0" memberValueDatatype="20" unbalanced="0"/>
    <cacheHierarchy uniqueName="[Cleaned_Data].[Education]" caption="Education" attribute="1" defaultMemberUniqueName="[Cleaned_Data].[Education].[All]" allUniqueName="[Cleaned_Data].[Education].[All]" dimensionUniqueName="[Cleaned_Data]" displayFolder="" count="0" memberValueDatatype="20" unbalanced="0"/>
    <cacheHierarchy uniqueName="[Cleaned_Data].[EducationField]" caption="EducationField" attribute="1" defaultMemberUniqueName="[Cleaned_Data].[EducationField].[All]" allUniqueName="[Cleaned_Data].[EducationField].[All]" dimensionUniqueName="[Cleaned_Data]" displayFolder="" count="0" memberValueDatatype="130" unbalanced="0"/>
    <cacheHierarchy uniqueName="[Cleaned_Data].[EmployeeNumber]" caption="EmployeeNumber" attribute="1" defaultMemberUniqueName="[Cleaned_Data].[EmployeeNumber].[All]" allUniqueName="[Cleaned_Data].[EmployeeNumber].[All]" dimensionUniqueName="[Cleaned_Data]" displayFolder="" count="0" memberValueDatatype="20" unbalanced="0"/>
    <cacheHierarchy uniqueName="[Cleaned_Data].[EnvironmentSatisfaction]" caption="EnvironmentSatisfaction" attribute="1" defaultMemberUniqueName="[Cleaned_Data].[EnvironmentSatisfaction].[All]" allUniqueName="[Cleaned_Data].[EnvironmentSatisfaction].[All]" dimensionUniqueName="[Cleaned_Data]" displayFolder="" count="0" memberValueDatatype="20" unbalanced="0"/>
    <cacheHierarchy uniqueName="[Cleaned_Data].[Gender]" caption="Gender" attribute="1" defaultMemberUniqueName="[Cleaned_Data].[Gender].[All]" allUniqueName="[Cleaned_Data].[Gender].[All]" dimensionUniqueName="[Cleaned_Data]" displayFolder="" count="0" memberValueDatatype="130" unbalanced="0"/>
    <cacheHierarchy uniqueName="[Cleaned_Data].[HourlyRate]" caption="HourlyRate" attribute="1" defaultMemberUniqueName="[Cleaned_Data].[HourlyRate].[All]" allUniqueName="[Cleaned_Data].[HourlyRate].[All]" dimensionUniqueName="[Cleaned_Data]" displayFolder="" count="0" memberValueDatatype="20" unbalanced="0"/>
    <cacheHierarchy uniqueName="[Cleaned_Data].[JobInvolvement]" caption="JobInvolvement" attribute="1" defaultMemberUniqueName="[Cleaned_Data].[JobInvolvement].[All]" allUniqueName="[Cleaned_Data].[JobInvolvement].[All]" dimensionUniqueName="[Cleaned_Data]" displayFolder="" count="0" memberValueDatatype="20" unbalanced="0"/>
    <cacheHierarchy uniqueName="[Cleaned_Data].[JobLevel]" caption="JobLevel" attribute="1" defaultMemberUniqueName="[Cleaned_Data].[JobLevel].[All]" allUniqueName="[Cleaned_Data].[JobLevel].[All]" dimensionUniqueName="[Cleaned_Data]" displayFolder="" count="0" memberValueDatatype="20" unbalanced="0"/>
    <cacheHierarchy uniqueName="[Cleaned_Data].[JobRole]" caption="JobRole" attribute="1" defaultMemberUniqueName="[Cleaned_Data].[JobRole].[All]" allUniqueName="[Cleaned_Data].[JobRole].[All]" dimensionUniqueName="[Cleaned_Data]" displayFolder="" count="0" memberValueDatatype="130" unbalanced="0"/>
    <cacheHierarchy uniqueName="[Cleaned_Data].[JobSatisfaction]" caption="JobSatisfaction" attribute="1" defaultMemberUniqueName="[Cleaned_Data].[JobSatisfaction].[All]" allUniqueName="[Cleaned_Data].[JobSatisfaction].[All]" dimensionUniqueName="[Cleaned_Data]" displayFolder="" count="0" memberValueDatatype="20" unbalanced="0"/>
    <cacheHierarchy uniqueName="[Cleaned_Data].[MaritalStatus]" caption="MaritalStatus" attribute="1" defaultMemberUniqueName="[Cleaned_Data].[MaritalStatus].[All]" allUniqueName="[Cleaned_Data].[MaritalStatus].[All]" dimensionUniqueName="[Cleaned_Data]" displayFolder="" count="0" memberValueDatatype="130" unbalanced="0"/>
    <cacheHierarchy uniqueName="[Cleaned_Data].[MonthlyIncome]" caption="MonthlyIncome" attribute="1" defaultMemberUniqueName="[Cleaned_Data].[MonthlyIncome].[All]" allUniqueName="[Cleaned_Data].[MonthlyIncome].[All]" dimensionUniqueName="[Cleaned_Data]" displayFolder="" count="0" memberValueDatatype="20" unbalanced="0"/>
    <cacheHierarchy uniqueName="[Cleaned_Data].[MonthlyRate]" caption="MonthlyRate" attribute="1" defaultMemberUniqueName="[Cleaned_Data].[MonthlyRate].[All]" allUniqueName="[Cleaned_Data].[MonthlyRate].[All]" dimensionUniqueName="[Cleaned_Data]" displayFolder="" count="0" memberValueDatatype="20" unbalanced="0"/>
    <cacheHierarchy uniqueName="[Cleaned_Data].[NumCompaniesWorked]" caption="NumCompaniesWorked" attribute="1" defaultMemberUniqueName="[Cleaned_Data].[NumCompaniesWorked].[All]" allUniqueName="[Cleaned_Data].[NumCompaniesWorked].[All]" dimensionUniqueName="[Cleaned_Data]" displayFolder="" count="0" memberValueDatatype="20" unbalanced="0"/>
    <cacheHierarchy uniqueName="[Cleaned_Data].[OverTime]" caption="OverTime" attribute="1" defaultMemberUniqueName="[Cleaned_Data].[OverTime].[All]" allUniqueName="[Cleaned_Data].[OverTime].[All]" dimensionUniqueName="[Cleaned_Data]" displayFolder="" count="0" memberValueDatatype="130" unbalanced="0"/>
    <cacheHierarchy uniqueName="[Cleaned_Data].[PercentSalaryHike]" caption="PercentSalaryHike" attribute="1" defaultMemberUniqueName="[Cleaned_Data].[PercentSalaryHike].[All]" allUniqueName="[Cleaned_Data].[PercentSalaryHike].[All]" dimensionUniqueName="[Cleaned_Data]" displayFolder="" count="0" memberValueDatatype="20" unbalanced="0"/>
    <cacheHierarchy uniqueName="[Cleaned_Data].[PerformanceRating]" caption="PerformanceRating" attribute="1" defaultMemberUniqueName="[Cleaned_Data].[PerformanceRating].[All]" allUniqueName="[Cleaned_Data].[PerformanceRating].[All]" dimensionUniqueName="[Cleaned_Data]" displayFolder="" count="0" memberValueDatatype="20" unbalanced="0"/>
    <cacheHierarchy uniqueName="[Cleaned_Data].[RelationshipSatisfaction]" caption="RelationshipSatisfaction" attribute="1" defaultMemberUniqueName="[Cleaned_Data].[RelationshipSatisfaction].[All]" allUniqueName="[Cleaned_Data].[RelationshipSatisfaction].[All]" dimensionUniqueName="[Cleaned_Data]" displayFolder="" count="0" memberValueDatatype="20" unbalanced="0"/>
    <cacheHierarchy uniqueName="[Cleaned_Data].[StockOptionLevel]" caption="StockOptionLevel" attribute="1" defaultMemberUniqueName="[Cleaned_Data].[StockOptionLevel].[All]" allUniqueName="[Cleaned_Data].[StockOptionLevel].[All]" dimensionUniqueName="[Cleaned_Data]" displayFolder="" count="0" memberValueDatatype="20" unbalanced="0"/>
    <cacheHierarchy uniqueName="[Cleaned_Data].[TotalWorkingYears]" caption="TotalWorkingYears" attribute="1" defaultMemberUniqueName="[Cleaned_Data].[TotalWorkingYears].[All]" allUniqueName="[Cleaned_Data].[TotalWorkingYears].[All]" dimensionUniqueName="[Cleaned_Data]" displayFolder="" count="0" memberValueDatatype="20" unbalanced="0"/>
    <cacheHierarchy uniqueName="[Cleaned_Data].[TrainingTimesLastYear]" caption="TrainingTimesLastYear" attribute="1" defaultMemberUniqueName="[Cleaned_Data].[TrainingTimesLastYear].[All]" allUniqueName="[Cleaned_Data].[TrainingTimesLastYear].[All]" dimensionUniqueName="[Cleaned_Data]" displayFolder="" count="0" memberValueDatatype="20" unbalanced="0"/>
    <cacheHierarchy uniqueName="[Cleaned_Data].[WorkLifeBalance]" caption="WorkLifeBalance" attribute="1" defaultMemberUniqueName="[Cleaned_Data].[WorkLifeBalance].[All]" allUniqueName="[Cleaned_Data].[WorkLifeBalance].[All]" dimensionUniqueName="[Cleaned_Data]" displayFolder="" count="0" memberValueDatatype="20" unbalanced="0"/>
    <cacheHierarchy uniqueName="[Cleaned_Data].[YearsAtCompany]" caption="YearsAtCompany" attribute="1" defaultMemberUniqueName="[Cleaned_Data].[YearsAtCompany].[All]" allUniqueName="[Cleaned_Data].[YearsAtCompany].[All]" dimensionUniqueName="[Cleaned_Data]" displayFolder="" count="0" memberValueDatatype="20" unbalanced="0"/>
    <cacheHierarchy uniqueName="[Cleaned_Data].[YearsInCurrentRole]" caption="YearsInCurrentRole" attribute="1" defaultMemberUniqueName="[Cleaned_Data].[YearsInCurrentRole].[All]" allUniqueName="[Cleaned_Data].[YearsInCurrentRole].[All]" dimensionUniqueName="[Cleaned_Data]" displayFolder="" count="0" memberValueDatatype="20" unbalanced="0"/>
    <cacheHierarchy uniqueName="[Cleaned_Data].[YearsSinceLastPromotion]" caption="YearsSinceLastPromotion" attribute="1" defaultMemberUniqueName="[Cleaned_Data].[YearsSinceLastPromotion].[All]" allUniqueName="[Cleaned_Data].[YearsSinceLastPromotion].[All]" dimensionUniqueName="[Cleaned_Data]" displayFolder="" count="0" memberValueDatatype="20" unbalanced="0"/>
    <cacheHierarchy uniqueName="[Cleaned_Data].[YearsWithCurrManager]" caption="YearsWithCurrManager" attribute="1" defaultMemberUniqueName="[Cleaned_Data].[YearsWithCurrManager].[All]" allUniqueName="[Cleaned_Data].[YearsWithCurrManager].[All]" dimensionUniqueName="[Cleaned_Data]" displayFolder="" count="0" memberValueDatatype="20" unbalanced="0"/>
    <cacheHierarchy uniqueName="[Cleaned_Data].[AttritionFlag]" caption="AttritionFlag" attribute="1" defaultMemberUniqueName="[Cleaned_Data].[AttritionFlag].[All]" allUniqueName="[Cleaned_Data].[AttritionFlag].[All]" dimensionUniqueName="[Cleaned_Data]" displayFolder="" count="0" memberValueDatatype="20" unbalanced="0"/>
    <cacheHierarchy uniqueName="[Cleaned_Data].[AgeGroup]" caption="AgeGroup" attribute="1" defaultMemberUniqueName="[Cleaned_Data].[AgeGroup].[All]" allUniqueName="[Cleaned_Data].[AgeGroup].[All]" dimensionUniqueName="[Cleaned_Data]" displayFolder="" count="0" memberValueDatatype="130" unbalanced="0"/>
    <cacheHierarchy uniqueName="[Cleaned_Data].[TenureBand]" caption="TenureBand" attribute="1" defaultMemberUniqueName="[Cleaned_Data].[TenureBand].[All]" allUniqueName="[Cleaned_Data].[TenureBand].[All]" dimensionUniqueName="[Cleaned_Data]" displayFolder="" count="0" memberValueDatatype="130" unbalanced="0"/>
    <cacheHierarchy uniqueName="[Cleaned_Data].[IncomeBand]" caption="IncomeBand" attribute="1" defaultMemberUniqueName="[Cleaned_Data].[IncomeBand].[All]" allUniqueName="[Cleaned_Data].[IncomeBand].[All]" dimensionUniqueName="[Cleaned_Data]" displayFolder="" count="0" memberValueDatatype="130" unbalanced="0"/>
    <cacheHierarchy uniqueName="[Cleaned_Data].[SatisfactionLabel]" caption="SatisfactionLabel" attribute="1" defaultMemberUniqueName="[Cleaned_Data].[SatisfactionLabel].[All]" allUniqueName="[Cleaned_Data].[SatisfactionLabel].[All]" dimensionUniqueName="[Cleaned_Data]" displayFolder="" count="0" memberValueDatatype="130" unbalanced="0"/>
    <cacheHierarchy uniqueName="[Cleaned_Data].[WorkLifeBalanceLabel]" caption="WorkLifeBalanceLabel" attribute="1" defaultMemberUniqueName="[Cleaned_Data].[WorkLifeBalanceLabel].[All]" allUniqueName="[Cleaned_Data].[WorkLifeBalanceLabel].[All]" dimensionUniqueName="[Cleaned_Data]" displayFolder="" count="0" memberValueDatatype="130" unbalanced="0"/>
    <cacheHierarchy uniqueName="[Measures].[__XL_Count Cleaned Data]" caption="__XL_Count Cleaned Data" measure="1" displayFolder="" measureGroup="Cleaned Data"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AttritionFlag]" caption="Sum of AttritionFlag" measure="1" displayFolder="" measureGroup="Cleaned Data" count="0" oneField="1" hidden="1">
      <fieldsUsage count="1">
        <fieldUsage x="1"/>
      </fieldsUsage>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Cleaned Data" count="0" hidden="1">
      <extLst>
        <ext xmlns:x15="http://schemas.microsoft.com/office/spreadsheetml/2010/11/main" uri="{B97F6D7D-B522-45F9-BDA1-12C45D357490}">
          <x15:cacheHierarchy aggregatedColumn="4"/>
        </ext>
      </extLst>
    </cacheHierarchy>
    <cacheHierarchy uniqueName="[Measures].[Count of JobRole]" caption="Count of JobRole" measure="1" displayFolder="" measureGroup="Cleaned Data" count="0" hidden="1">
      <extLst>
        <ext xmlns:x15="http://schemas.microsoft.com/office/spreadsheetml/2010/11/main" uri="{B97F6D7D-B522-45F9-BDA1-12C45D357490}">
          <x15:cacheHierarchy aggregatedColumn="14"/>
        </ext>
      </extLst>
    </cacheHierarchy>
    <cacheHierarchy uniqueName="[Measures].[Sum of AttritionFlag 2]" caption="Sum of AttritionFlag 2" measure="1" displayFolder="" measureGroup="Cleaned_Data" count="0" hidden="1">
      <extLst>
        <ext xmlns:x15="http://schemas.microsoft.com/office/spreadsheetml/2010/11/main" uri="{B97F6D7D-B522-45F9-BDA1-12C45D357490}">
          <x15:cacheHierarchy aggregatedColumn="67"/>
        </ext>
      </extLst>
    </cacheHierarchy>
    <cacheHierarchy uniqueName="[Measures].[Average of AttritionFlag]" caption="Average of AttritionFlag" measure="1" displayFolder="" measureGroup="Cleaned_Data" count="0" hidden="1">
      <extLst>
        <ext xmlns:x15="http://schemas.microsoft.com/office/spreadsheetml/2010/11/main" uri="{B97F6D7D-B522-45F9-BDA1-12C45D357490}">
          <x15:cacheHierarchy aggregatedColumn="67"/>
        </ext>
      </extLst>
    </cacheHierarchy>
    <cacheHierarchy uniqueName="[Measures].[Count of Attrition]" caption="Count of Attrition" measure="1" displayFolder="" measureGroup="Cleaned_Data" count="0" hidden="1">
      <extLst>
        <ext xmlns:x15="http://schemas.microsoft.com/office/spreadsheetml/2010/11/main" uri="{B97F6D7D-B522-45F9-BDA1-12C45D357490}">
          <x15:cacheHierarchy aggregatedColumn="36"/>
        </ext>
      </extLst>
    </cacheHierarchy>
    <cacheHierarchy uniqueName="[Measures].[Sum of MonthlyIncome]" caption="Sum of MonthlyIncome" measure="1" displayFolder="" measureGroup="Cleaned 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Cleaned Data" count="0" hidden="1">
      <extLst>
        <ext xmlns:x15="http://schemas.microsoft.com/office/spreadsheetml/2010/11/main" uri="{B97F6D7D-B522-45F9-BDA1-12C45D357490}">
          <x15:cacheHierarchy aggregatedColumn="17"/>
        </ext>
      </extLst>
    </cacheHierarchy>
    <cacheHierarchy uniqueName="[Measures].[Count of Attrition 2]" caption="Count of Attrition 2" measure="1" displayFolder="" measureGroup="Cleaned Data" count="0" oneField="1" hidden="1">
      <fieldsUsage count="1">
        <fieldUsage x="0"/>
      </fieldsUsage>
      <extLst>
        <ext xmlns:x15="http://schemas.microsoft.com/office/spreadsheetml/2010/11/main" uri="{B97F6D7D-B522-45F9-BDA1-12C45D357490}">
          <x15:cacheHierarchy aggregatedColumn="1"/>
        </ext>
      </extLst>
    </cacheHierarchy>
    <cacheHierarchy uniqueName="[Measures].[Average of AttritionFlag 2]" caption="Average of AttritionFlag 2" measure="1" displayFolder="" measureGroup="Cleaned Data" count="0" oneField="1" hidden="1">
      <fieldsUsage count="1">
        <fieldUsage x="2"/>
      </fieldsUsage>
      <extLst>
        <ext xmlns:x15="http://schemas.microsoft.com/office/spreadsheetml/2010/11/main" uri="{B97F6D7D-B522-45F9-BDA1-12C45D357490}">
          <x15:cacheHierarchy aggregatedColumn="32"/>
        </ext>
      </extLst>
    </cacheHierarchy>
  </cacheHierarchies>
  <kpis count="0"/>
  <dimensions count="3">
    <dimension name="Cleaned Data" uniqueName="[Cleaned Data]" caption="Cleaned Data"/>
    <dimension name="Cleaned_Data" uniqueName="[Cleaned_Data]" caption="Cleaned_Data"/>
    <dimension measure="1" name="Measures" uniqueName="[Measures]" caption="Measures"/>
  </dimensions>
  <measureGroups count="2">
    <measureGroup name="Cleaned Data" caption="Cleaned Data"/>
    <measureGroup name="Cleaned_Data" caption="Cleaned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5.952462384259" backgroundQuery="1" createdVersion="8" refreshedVersion="8" minRefreshableVersion="3" recordCount="0" supportSubquery="1" supportAdvancedDrill="1" xr:uid="{25EF3FC5-C059-4560-A723-10A90B5FD754}">
  <cacheSource type="external" connectionId="4"/>
  <cacheFields count="4">
    <cacheField name="[Measures].[Count of Attrition 2]" caption="Count of Attrition 2" numFmtId="0" hierarchy="84" level="32767"/>
    <cacheField name="[Measures].[Sum of AttritionFlag]" caption="Sum of AttritionFlag" numFmtId="0" hierarchy="76" level="32767"/>
    <cacheField name="[Measures].[Average of AttritionFlag 2]" caption="Average of AttritionFlag 2" numFmtId="0" hierarchy="85" level="32767"/>
    <cacheField name="[Cleaned Data].[JobRole].[JobRole]" caption="JobRole" numFmtId="0" hierarchy="14" level="1">
      <sharedItems count="9">
        <s v="Healthcare Representative"/>
        <s v="Human Resources"/>
        <s v="Laboratory Technician"/>
        <s v="Manager"/>
        <s v="Manufacturing Director"/>
        <s v="Research Director"/>
        <s v="Research Scientist"/>
        <s v="Sales Executive"/>
        <s v="Sales Representative"/>
      </sharedItems>
    </cacheField>
  </cacheFields>
  <cacheHierarchies count="86">
    <cacheHierarchy uniqueName="[Cleaned Data].[Age]" caption="Age" attribute="1" defaultMemberUniqueName="[Cleaned Data].[Age].[All]" allUniqueName="[Cleaned Data].[Age].[All]" dimensionUniqueName="[Cleaned Data]" displayFolder="" count="0" memberValueDatatype="20" unbalanced="0"/>
    <cacheHierarchy uniqueName="[Cleaned Data].[Attrition]" caption="Attrition" attribute="1" defaultMemberUniqueName="[Cleaned Data].[Attrition].[All]" allUniqueName="[Cleaned Data].[Attrition].[All]" dimensionUniqueName="[Cleaned Data]" displayFolder="" count="0" memberValueDatatype="130" unbalanced="0"/>
    <cacheHierarchy uniqueName="[Cleaned Data].[BusinessTravel]" caption="BusinessTravel" attribute="1" defaultMemberUniqueName="[Cleaned Data].[BusinessTravel].[All]" allUniqueName="[Cleaned Data].[BusinessTravel].[All]" dimensionUniqueName="[Cleaned Data]" displayFolder="" count="0" memberValueDatatype="130" unbalanced="0"/>
    <cacheHierarchy uniqueName="[Cleaned Data].[DailyRate]" caption="DailyRate" attribute="1" defaultMemberUniqueName="[Cleaned Data].[DailyRate].[All]" allUniqueName="[Cleaned Data].[DailyRate].[All]" dimensionUniqueName="[Cleaned Data]" displayFolder="" count="0" memberValueDatatype="20" unbalanced="0"/>
    <cacheHierarchy uniqueName="[Cleaned Data].[Department]" caption="Department" attribute="1" defaultMemberUniqueName="[Cleaned Data].[Department].[All]" allUniqueName="[Cleaned Data].[Department].[All]" dimensionUniqueName="[Cleaned Data]" displayFolder="" count="0" memberValueDatatype="130" unbalanced="0"/>
    <cacheHierarchy uniqueName="[Cleaned Data].[DistanceFromHome]" caption="DistanceFromHome" attribute="1" defaultMemberUniqueName="[Cleaned Data].[DistanceFromHome].[All]" allUniqueName="[Cleaned Data].[DistanceFromHome].[All]" dimensionUniqueName="[Cleaned Data]" displayFolder="" count="0" memberValueDatatype="20" unbalanced="0"/>
    <cacheHierarchy uniqueName="[Cleaned Data].[Education]" caption="Education" attribute="1" defaultMemberUniqueName="[Cleaned Data].[Education].[All]" allUniqueName="[Cleaned Data].[Education].[All]" dimensionUniqueName="[Cleaned Data]" displayFolder="" count="0" memberValueDatatype="20" unbalanced="0"/>
    <cacheHierarchy uniqueName="[Cleaned Data].[EducationField]" caption="EducationField" attribute="1" defaultMemberUniqueName="[Cleaned Data].[EducationField].[All]" allUniqueName="[Cleaned Data].[EducationField].[All]" dimensionUniqueName="[Cleaned Data]" displayFolder="" count="0" memberValueDatatype="130" unbalanced="0"/>
    <cacheHierarchy uniqueName="[Cleaned Data].[EmployeeNumber]" caption="EmployeeNumber" attribute="1" defaultMemberUniqueName="[Cleaned Data].[EmployeeNumber].[All]" allUniqueName="[Cleaned Data].[EmployeeNumber].[All]" dimensionUniqueName="[Cleaned Data]" displayFolder="" count="0" memberValueDatatype="20" unbalanced="0"/>
    <cacheHierarchy uniqueName="[Cleaned Data].[EnvironmentSatisfaction]" caption="EnvironmentSatisfaction" attribute="1" defaultMemberUniqueName="[Cleaned Data].[EnvironmentSatisfaction].[All]" allUniqueName="[Cleaned Data].[EnvironmentSatisfaction].[All]" dimensionUniqueName="[Cleaned Data]" displayFolder="" count="0" memberValueDatatype="20" unbalanced="0"/>
    <cacheHierarchy uniqueName="[Cleaned Data].[Gender]" caption="Gender" attribute="1" defaultMemberUniqueName="[Cleaned Data].[Gender].[All]" allUniqueName="[Cleaned Data].[Gender].[All]" dimensionUniqueName="[Cleaned Data]" displayFolder="" count="0" memberValueDatatype="130" unbalanced="0"/>
    <cacheHierarchy uniqueName="[Cleaned Data].[HourlyRate]" caption="HourlyRate" attribute="1" defaultMemberUniqueName="[Cleaned Data].[HourlyRate].[All]" allUniqueName="[Cleaned Data].[HourlyRate].[All]" dimensionUniqueName="[Cleaned Data]" displayFolder="" count="0" memberValueDatatype="20" unbalanced="0"/>
    <cacheHierarchy uniqueName="[Cleaned Data].[JobInvolvement]" caption="JobInvolvement" attribute="1" defaultMemberUniqueName="[Cleaned Data].[JobInvolvement].[All]" allUniqueName="[Cleaned Data].[JobInvolvement].[All]" dimensionUniqueName="[Cleaned Data]" displayFolder="" count="0" memberValueDatatype="20" unbalanced="0"/>
    <cacheHierarchy uniqueName="[Cleaned Data].[JobLevel]" caption="JobLevel" attribute="1" defaultMemberUniqueName="[Cleaned Data].[JobLevel].[All]" allUniqueName="[Cleaned Data].[JobLevel].[All]" dimensionUniqueName="[Cleaned Data]" displayFolder="" count="0" memberValueDatatype="20" unbalanced="0"/>
    <cacheHierarchy uniqueName="[Cleaned Data].[JobRole]" caption="JobRole" attribute="1" defaultMemberUniqueName="[Cleaned Data].[JobRole].[All]" allUniqueName="[Cleaned Data].[JobRole].[All]" dimensionUniqueName="[Cleaned Data]" displayFolder="" count="2" memberValueDatatype="130" unbalanced="0">
      <fieldsUsage count="2">
        <fieldUsage x="-1"/>
        <fieldUsage x="3"/>
      </fieldsUsage>
    </cacheHierarchy>
    <cacheHierarchy uniqueName="[Cleaned Data].[JobSatisfaction]" caption="JobSatisfaction" attribute="1" defaultMemberUniqueName="[Cleaned Data].[JobSatisfaction].[All]" allUniqueName="[Cleaned Data].[JobSatisfaction].[All]" dimensionUniqueName="[Cleaned Data]" displayFolder="" count="0" memberValueDatatype="20" unbalanced="0"/>
    <cacheHierarchy uniqueName="[Cleaned Data].[MaritalStatus]" caption="MaritalStatus" attribute="1" defaultMemberUniqueName="[Cleaned Data].[MaritalStatus].[All]" allUniqueName="[Cleaned Data].[MaritalStatus].[All]" dimensionUniqueName="[Cleaned Data]" displayFolder="" count="0" memberValueDatatype="130" unbalanced="0"/>
    <cacheHierarchy uniqueName="[Cleaned Data].[MonthlyIncome]" caption="MonthlyIncome" attribute="1" defaultMemberUniqueName="[Cleaned Data].[MonthlyIncome].[All]" allUniqueName="[Cleaned Data].[MonthlyIncome].[All]" dimensionUniqueName="[Cleaned Data]" displayFolder="" count="0" memberValueDatatype="20" unbalanced="0"/>
    <cacheHierarchy uniqueName="[Cleaned Data].[MonthlyRate]" caption="MonthlyRate" attribute="1" defaultMemberUniqueName="[Cleaned Data].[MonthlyRate].[All]" allUniqueName="[Cleaned Data].[MonthlyRate].[All]" dimensionUniqueName="[Cleaned Data]" displayFolder="" count="0" memberValueDatatype="20" unbalanced="0"/>
    <cacheHierarchy uniqueName="[Cleaned Data].[NumCompaniesWorked]" caption="NumCompaniesWorked" attribute="1" defaultMemberUniqueName="[Cleaned Data].[NumCompaniesWorked].[All]" allUniqueName="[Cleaned Data].[NumCompaniesWorked].[All]" dimensionUniqueName="[Cleaned Data]" displayFolder="" count="0" memberValueDatatype="20" unbalanced="0"/>
    <cacheHierarchy uniqueName="[Cleaned Data].[OverTime]" caption="OverTime" attribute="1" defaultMemberUniqueName="[Cleaned Data].[OverTime].[All]" allUniqueName="[Cleaned Data].[OverTime].[All]" dimensionUniqueName="[Cleaned Data]" displayFolder="" count="0" memberValueDatatype="130" unbalanced="0"/>
    <cacheHierarchy uniqueName="[Cleaned Data].[PercentSalaryHike]" caption="PercentSalaryHike" attribute="1" defaultMemberUniqueName="[Cleaned Data].[PercentSalaryHike].[All]" allUniqueName="[Cleaned Data].[PercentSalaryHike].[All]" dimensionUniqueName="[Cleaned Data]" displayFolder="" count="0" memberValueDatatype="20" unbalanced="0"/>
    <cacheHierarchy uniqueName="[Cleaned Data].[PerformanceRating]" caption="PerformanceRating" attribute="1" defaultMemberUniqueName="[Cleaned Data].[PerformanceRating].[All]" allUniqueName="[Cleaned Data].[PerformanceRating].[All]" dimensionUniqueName="[Cleaned Data]" displayFolder="" count="0" memberValueDatatype="20" unbalanced="0"/>
    <cacheHierarchy uniqueName="[Cleaned Data].[RelationshipSatisfaction]" caption="RelationshipSatisfaction" attribute="1" defaultMemberUniqueName="[Cleaned Data].[RelationshipSatisfaction].[All]" allUniqueName="[Cleaned Data].[RelationshipSatisfaction].[All]" dimensionUniqueName="[Cleaned Data]" displayFolder="" count="0" memberValueDatatype="20" unbalanced="0"/>
    <cacheHierarchy uniqueName="[Cleaned Data].[StockOptionLevel]" caption="StockOptionLevel" attribute="1" defaultMemberUniqueName="[Cleaned Data].[StockOptionLevel].[All]" allUniqueName="[Cleaned Data].[StockOptionLevel].[All]" dimensionUniqueName="[Cleaned Data]" displayFolder="" count="0" memberValueDatatype="20" unbalanced="0"/>
    <cacheHierarchy uniqueName="[Cleaned Data].[TotalWorkingYears]" caption="TotalWorkingYears" attribute="1" defaultMemberUniqueName="[Cleaned Data].[TotalWorkingYears].[All]" allUniqueName="[Cleaned Data].[TotalWorkingYears].[All]" dimensionUniqueName="[Cleaned Data]" displayFolder="" count="0" memberValueDatatype="20" unbalanced="0"/>
    <cacheHierarchy uniqueName="[Cleaned Data].[TrainingTimesLastYear]" caption="TrainingTimesLastYear" attribute="1" defaultMemberUniqueName="[Cleaned Data].[TrainingTimesLastYear].[All]" allUniqueName="[Cleaned Data].[TrainingTimesLastYear].[All]" dimensionUniqueName="[Cleaned Data]" displayFolder="" count="0" memberValueDatatype="20" unbalanced="0"/>
    <cacheHierarchy uniqueName="[Cleaned Data].[WorkLifeBalance]" caption="WorkLifeBalance" attribute="1" defaultMemberUniqueName="[Cleaned Data].[WorkLifeBalance].[All]" allUniqueName="[Cleaned Data].[WorkLifeBalance].[All]" dimensionUniqueName="[Cleaned Data]" displayFolder="" count="0" memberValueDatatype="20" unbalanced="0"/>
    <cacheHierarchy uniqueName="[Cleaned Data].[YearsAtCompany]" caption="YearsAtCompany" attribute="1" defaultMemberUniqueName="[Cleaned Data].[YearsAtCompany].[All]" allUniqueName="[Cleaned Data].[YearsAtCompany].[All]" dimensionUniqueName="[Cleaned Data]" displayFolder="" count="0" memberValueDatatype="20" unbalanced="0"/>
    <cacheHierarchy uniqueName="[Cleaned Data].[YearsInCurrentRole]" caption="YearsInCurrentRole" attribute="1" defaultMemberUniqueName="[Cleaned Data].[YearsInCurrentRole].[All]" allUniqueName="[Cleaned Data].[YearsInCurrentRole].[All]" dimensionUniqueName="[Cleaned Data]" displayFolder="" count="0" memberValueDatatype="20" unbalanced="0"/>
    <cacheHierarchy uniqueName="[Cleaned Data].[YearsSinceLastPromotion]" caption="YearsSinceLastPromotion" attribute="1" defaultMemberUniqueName="[Cleaned Data].[YearsSinceLastPromotion].[All]" allUniqueName="[Cleaned Data].[YearsSinceLastPromotion].[All]" dimensionUniqueName="[Cleaned Data]" displayFolder="" count="0" memberValueDatatype="20" unbalanced="0"/>
    <cacheHierarchy uniqueName="[Cleaned Data].[YearsWithCurrManager]" caption="YearsWithCurrManager" attribute="1" defaultMemberUniqueName="[Cleaned Data].[YearsWithCurrManager].[All]" allUniqueName="[Cleaned Data].[YearsWithCurrManager].[All]" dimensionUniqueName="[Cleaned Data]" displayFolder="" count="0" memberValueDatatype="20" unbalanced="0"/>
    <cacheHierarchy uniqueName="[Cleaned Data].[AttritionFlag]" caption="AttritionFlag" attribute="1" defaultMemberUniqueName="[Cleaned Data].[AttritionFlag].[All]" allUniqueName="[Cleaned Data].[AttritionFlag].[All]" dimensionUniqueName="[Cleaned Data]" displayFolder="" count="0" memberValueDatatype="20" unbalanced="0"/>
    <cacheHierarchy uniqueName="[Cleaned Data].[AgeGroup]" caption="AgeGroup" attribute="1" defaultMemberUniqueName="[Cleaned Data].[AgeGroup].[All]" allUniqueName="[Cleaned Data].[AgeGroup].[All]" dimensionUniqueName="[Cleaned Data]" displayFolder="" count="0" memberValueDatatype="130" unbalanced="0"/>
    <cacheHierarchy uniqueName="[Cleaned Data].[TenureBand]" caption="TenureBand" attribute="1" defaultMemberUniqueName="[Cleaned Data].[TenureBand].[All]" allUniqueName="[Cleaned Data].[TenureBand].[All]" dimensionUniqueName="[Cleaned Data]" displayFolder="" count="0" memberValueDatatype="130" unbalanced="0"/>
    <cacheHierarchy uniqueName="[Cleaned_Data].[Age]" caption="Age" attribute="1" defaultMemberUniqueName="[Cleaned_Data].[Age].[All]" allUniqueName="[Cleaned_Data].[Age].[All]" dimensionUniqueName="[Cleaned_Data]" displayFolder="" count="0" memberValueDatatype="20" unbalanced="0"/>
    <cacheHierarchy uniqueName="[Cleaned_Data].[Attrition]" caption="Attrition" attribute="1" defaultMemberUniqueName="[Cleaned_Data].[Attrition].[All]" allUniqueName="[Cleaned_Data].[Attrition].[All]" dimensionUniqueName="[Cleaned_Data]" displayFolder="" count="0" memberValueDatatype="130" unbalanced="0"/>
    <cacheHierarchy uniqueName="[Cleaned_Data].[BusinessTravel]" caption="BusinessTravel" attribute="1" defaultMemberUniqueName="[Cleaned_Data].[BusinessTravel].[All]" allUniqueName="[Cleaned_Data].[BusinessTravel].[All]" dimensionUniqueName="[Cleaned_Data]" displayFolder="" count="0" memberValueDatatype="130" unbalanced="0"/>
    <cacheHierarchy uniqueName="[Cleaned_Data].[DailyRate]" caption="DailyRate" attribute="1" defaultMemberUniqueName="[Cleaned_Data].[DailyRate].[All]" allUniqueName="[Cleaned_Data].[DailyRate].[All]" dimensionUniqueName="[Cleaned_Data]" displayFolder="" count="0" memberValueDatatype="20" unbalanced="0"/>
    <cacheHierarchy uniqueName="[Cleaned_Data].[Department]" caption="Department" attribute="1" defaultMemberUniqueName="[Cleaned_Data].[Department].[All]" allUniqueName="[Cleaned_Data].[Department].[All]" dimensionUniqueName="[Cleaned_Data]" displayFolder="" count="0" memberValueDatatype="130" unbalanced="0"/>
    <cacheHierarchy uniqueName="[Cleaned_Data].[DistanceFromHome]" caption="DistanceFromHome" attribute="1" defaultMemberUniqueName="[Cleaned_Data].[DistanceFromHome].[All]" allUniqueName="[Cleaned_Data].[DistanceFromHome].[All]" dimensionUniqueName="[Cleaned_Data]" displayFolder="" count="0" memberValueDatatype="20" unbalanced="0"/>
    <cacheHierarchy uniqueName="[Cleaned_Data].[Education]" caption="Education" attribute="1" defaultMemberUniqueName="[Cleaned_Data].[Education].[All]" allUniqueName="[Cleaned_Data].[Education].[All]" dimensionUniqueName="[Cleaned_Data]" displayFolder="" count="0" memberValueDatatype="20" unbalanced="0"/>
    <cacheHierarchy uniqueName="[Cleaned_Data].[EducationField]" caption="EducationField" attribute="1" defaultMemberUniqueName="[Cleaned_Data].[EducationField].[All]" allUniqueName="[Cleaned_Data].[EducationField].[All]" dimensionUniqueName="[Cleaned_Data]" displayFolder="" count="0" memberValueDatatype="130" unbalanced="0"/>
    <cacheHierarchy uniqueName="[Cleaned_Data].[EmployeeNumber]" caption="EmployeeNumber" attribute="1" defaultMemberUniqueName="[Cleaned_Data].[EmployeeNumber].[All]" allUniqueName="[Cleaned_Data].[EmployeeNumber].[All]" dimensionUniqueName="[Cleaned_Data]" displayFolder="" count="0" memberValueDatatype="20" unbalanced="0"/>
    <cacheHierarchy uniqueName="[Cleaned_Data].[EnvironmentSatisfaction]" caption="EnvironmentSatisfaction" attribute="1" defaultMemberUniqueName="[Cleaned_Data].[EnvironmentSatisfaction].[All]" allUniqueName="[Cleaned_Data].[EnvironmentSatisfaction].[All]" dimensionUniqueName="[Cleaned_Data]" displayFolder="" count="0" memberValueDatatype="20" unbalanced="0"/>
    <cacheHierarchy uniqueName="[Cleaned_Data].[Gender]" caption="Gender" attribute="1" defaultMemberUniqueName="[Cleaned_Data].[Gender].[All]" allUniqueName="[Cleaned_Data].[Gender].[All]" dimensionUniqueName="[Cleaned_Data]" displayFolder="" count="0" memberValueDatatype="130" unbalanced="0"/>
    <cacheHierarchy uniqueName="[Cleaned_Data].[HourlyRate]" caption="HourlyRate" attribute="1" defaultMemberUniqueName="[Cleaned_Data].[HourlyRate].[All]" allUniqueName="[Cleaned_Data].[HourlyRate].[All]" dimensionUniqueName="[Cleaned_Data]" displayFolder="" count="0" memberValueDatatype="20" unbalanced="0"/>
    <cacheHierarchy uniqueName="[Cleaned_Data].[JobInvolvement]" caption="JobInvolvement" attribute="1" defaultMemberUniqueName="[Cleaned_Data].[JobInvolvement].[All]" allUniqueName="[Cleaned_Data].[JobInvolvement].[All]" dimensionUniqueName="[Cleaned_Data]" displayFolder="" count="0" memberValueDatatype="20" unbalanced="0"/>
    <cacheHierarchy uniqueName="[Cleaned_Data].[JobLevel]" caption="JobLevel" attribute="1" defaultMemberUniqueName="[Cleaned_Data].[JobLevel].[All]" allUniqueName="[Cleaned_Data].[JobLevel].[All]" dimensionUniqueName="[Cleaned_Data]" displayFolder="" count="0" memberValueDatatype="20" unbalanced="0"/>
    <cacheHierarchy uniqueName="[Cleaned_Data].[JobRole]" caption="JobRole" attribute="1" defaultMemberUniqueName="[Cleaned_Data].[JobRole].[All]" allUniqueName="[Cleaned_Data].[JobRole].[All]" dimensionUniqueName="[Cleaned_Data]" displayFolder="" count="0" memberValueDatatype="130" unbalanced="0"/>
    <cacheHierarchy uniqueName="[Cleaned_Data].[JobSatisfaction]" caption="JobSatisfaction" attribute="1" defaultMemberUniqueName="[Cleaned_Data].[JobSatisfaction].[All]" allUniqueName="[Cleaned_Data].[JobSatisfaction].[All]" dimensionUniqueName="[Cleaned_Data]" displayFolder="" count="0" memberValueDatatype="20" unbalanced="0"/>
    <cacheHierarchy uniqueName="[Cleaned_Data].[MaritalStatus]" caption="MaritalStatus" attribute="1" defaultMemberUniqueName="[Cleaned_Data].[MaritalStatus].[All]" allUniqueName="[Cleaned_Data].[MaritalStatus].[All]" dimensionUniqueName="[Cleaned_Data]" displayFolder="" count="0" memberValueDatatype="130" unbalanced="0"/>
    <cacheHierarchy uniqueName="[Cleaned_Data].[MonthlyIncome]" caption="MonthlyIncome" attribute="1" defaultMemberUniqueName="[Cleaned_Data].[MonthlyIncome].[All]" allUniqueName="[Cleaned_Data].[MonthlyIncome].[All]" dimensionUniqueName="[Cleaned_Data]" displayFolder="" count="0" memberValueDatatype="20" unbalanced="0"/>
    <cacheHierarchy uniqueName="[Cleaned_Data].[MonthlyRate]" caption="MonthlyRate" attribute="1" defaultMemberUniqueName="[Cleaned_Data].[MonthlyRate].[All]" allUniqueName="[Cleaned_Data].[MonthlyRate].[All]" dimensionUniqueName="[Cleaned_Data]" displayFolder="" count="0" memberValueDatatype="20" unbalanced="0"/>
    <cacheHierarchy uniqueName="[Cleaned_Data].[NumCompaniesWorked]" caption="NumCompaniesWorked" attribute="1" defaultMemberUniqueName="[Cleaned_Data].[NumCompaniesWorked].[All]" allUniqueName="[Cleaned_Data].[NumCompaniesWorked].[All]" dimensionUniqueName="[Cleaned_Data]" displayFolder="" count="0" memberValueDatatype="20" unbalanced="0"/>
    <cacheHierarchy uniqueName="[Cleaned_Data].[OverTime]" caption="OverTime" attribute="1" defaultMemberUniqueName="[Cleaned_Data].[OverTime].[All]" allUniqueName="[Cleaned_Data].[OverTime].[All]" dimensionUniqueName="[Cleaned_Data]" displayFolder="" count="0" memberValueDatatype="130" unbalanced="0"/>
    <cacheHierarchy uniqueName="[Cleaned_Data].[PercentSalaryHike]" caption="PercentSalaryHike" attribute="1" defaultMemberUniqueName="[Cleaned_Data].[PercentSalaryHike].[All]" allUniqueName="[Cleaned_Data].[PercentSalaryHike].[All]" dimensionUniqueName="[Cleaned_Data]" displayFolder="" count="0" memberValueDatatype="20" unbalanced="0"/>
    <cacheHierarchy uniqueName="[Cleaned_Data].[PerformanceRating]" caption="PerformanceRating" attribute="1" defaultMemberUniqueName="[Cleaned_Data].[PerformanceRating].[All]" allUniqueName="[Cleaned_Data].[PerformanceRating].[All]" dimensionUniqueName="[Cleaned_Data]" displayFolder="" count="0" memberValueDatatype="20" unbalanced="0"/>
    <cacheHierarchy uniqueName="[Cleaned_Data].[RelationshipSatisfaction]" caption="RelationshipSatisfaction" attribute="1" defaultMemberUniqueName="[Cleaned_Data].[RelationshipSatisfaction].[All]" allUniqueName="[Cleaned_Data].[RelationshipSatisfaction].[All]" dimensionUniqueName="[Cleaned_Data]" displayFolder="" count="0" memberValueDatatype="20" unbalanced="0"/>
    <cacheHierarchy uniqueName="[Cleaned_Data].[StockOptionLevel]" caption="StockOptionLevel" attribute="1" defaultMemberUniqueName="[Cleaned_Data].[StockOptionLevel].[All]" allUniqueName="[Cleaned_Data].[StockOptionLevel].[All]" dimensionUniqueName="[Cleaned_Data]" displayFolder="" count="0" memberValueDatatype="20" unbalanced="0"/>
    <cacheHierarchy uniqueName="[Cleaned_Data].[TotalWorkingYears]" caption="TotalWorkingYears" attribute="1" defaultMemberUniqueName="[Cleaned_Data].[TotalWorkingYears].[All]" allUniqueName="[Cleaned_Data].[TotalWorkingYears].[All]" dimensionUniqueName="[Cleaned_Data]" displayFolder="" count="0" memberValueDatatype="20" unbalanced="0"/>
    <cacheHierarchy uniqueName="[Cleaned_Data].[TrainingTimesLastYear]" caption="TrainingTimesLastYear" attribute="1" defaultMemberUniqueName="[Cleaned_Data].[TrainingTimesLastYear].[All]" allUniqueName="[Cleaned_Data].[TrainingTimesLastYear].[All]" dimensionUniqueName="[Cleaned_Data]" displayFolder="" count="0" memberValueDatatype="20" unbalanced="0"/>
    <cacheHierarchy uniqueName="[Cleaned_Data].[WorkLifeBalance]" caption="WorkLifeBalance" attribute="1" defaultMemberUniqueName="[Cleaned_Data].[WorkLifeBalance].[All]" allUniqueName="[Cleaned_Data].[WorkLifeBalance].[All]" dimensionUniqueName="[Cleaned_Data]" displayFolder="" count="0" memberValueDatatype="20" unbalanced="0"/>
    <cacheHierarchy uniqueName="[Cleaned_Data].[YearsAtCompany]" caption="YearsAtCompany" attribute="1" defaultMemberUniqueName="[Cleaned_Data].[YearsAtCompany].[All]" allUniqueName="[Cleaned_Data].[YearsAtCompany].[All]" dimensionUniqueName="[Cleaned_Data]" displayFolder="" count="0" memberValueDatatype="20" unbalanced="0"/>
    <cacheHierarchy uniqueName="[Cleaned_Data].[YearsInCurrentRole]" caption="YearsInCurrentRole" attribute="1" defaultMemberUniqueName="[Cleaned_Data].[YearsInCurrentRole].[All]" allUniqueName="[Cleaned_Data].[YearsInCurrentRole].[All]" dimensionUniqueName="[Cleaned_Data]" displayFolder="" count="0" memberValueDatatype="20" unbalanced="0"/>
    <cacheHierarchy uniqueName="[Cleaned_Data].[YearsSinceLastPromotion]" caption="YearsSinceLastPromotion" attribute="1" defaultMemberUniqueName="[Cleaned_Data].[YearsSinceLastPromotion].[All]" allUniqueName="[Cleaned_Data].[YearsSinceLastPromotion].[All]" dimensionUniqueName="[Cleaned_Data]" displayFolder="" count="0" memberValueDatatype="20" unbalanced="0"/>
    <cacheHierarchy uniqueName="[Cleaned_Data].[YearsWithCurrManager]" caption="YearsWithCurrManager" attribute="1" defaultMemberUniqueName="[Cleaned_Data].[YearsWithCurrManager].[All]" allUniqueName="[Cleaned_Data].[YearsWithCurrManager].[All]" dimensionUniqueName="[Cleaned_Data]" displayFolder="" count="0" memberValueDatatype="20" unbalanced="0"/>
    <cacheHierarchy uniqueName="[Cleaned_Data].[AttritionFlag]" caption="AttritionFlag" attribute="1" defaultMemberUniqueName="[Cleaned_Data].[AttritionFlag].[All]" allUniqueName="[Cleaned_Data].[AttritionFlag].[All]" dimensionUniqueName="[Cleaned_Data]" displayFolder="" count="0" memberValueDatatype="20" unbalanced="0"/>
    <cacheHierarchy uniqueName="[Cleaned_Data].[AgeGroup]" caption="AgeGroup" attribute="1" defaultMemberUniqueName="[Cleaned_Data].[AgeGroup].[All]" allUniqueName="[Cleaned_Data].[AgeGroup].[All]" dimensionUniqueName="[Cleaned_Data]" displayFolder="" count="0" memberValueDatatype="130" unbalanced="0"/>
    <cacheHierarchy uniqueName="[Cleaned_Data].[TenureBand]" caption="TenureBand" attribute="1" defaultMemberUniqueName="[Cleaned_Data].[TenureBand].[All]" allUniqueName="[Cleaned_Data].[TenureBand].[All]" dimensionUniqueName="[Cleaned_Data]" displayFolder="" count="0" memberValueDatatype="130" unbalanced="0"/>
    <cacheHierarchy uniqueName="[Cleaned_Data].[IncomeBand]" caption="IncomeBand" attribute="1" defaultMemberUniqueName="[Cleaned_Data].[IncomeBand].[All]" allUniqueName="[Cleaned_Data].[IncomeBand].[All]" dimensionUniqueName="[Cleaned_Data]" displayFolder="" count="0" memberValueDatatype="130" unbalanced="0"/>
    <cacheHierarchy uniqueName="[Cleaned_Data].[SatisfactionLabel]" caption="SatisfactionLabel" attribute="1" defaultMemberUniqueName="[Cleaned_Data].[SatisfactionLabel].[All]" allUniqueName="[Cleaned_Data].[SatisfactionLabel].[All]" dimensionUniqueName="[Cleaned_Data]" displayFolder="" count="0" memberValueDatatype="130" unbalanced="0"/>
    <cacheHierarchy uniqueName="[Cleaned_Data].[WorkLifeBalanceLabel]" caption="WorkLifeBalanceLabel" attribute="1" defaultMemberUniqueName="[Cleaned_Data].[WorkLifeBalanceLabel].[All]" allUniqueName="[Cleaned_Data].[WorkLifeBalanceLabel].[All]" dimensionUniqueName="[Cleaned_Data]" displayFolder="" count="0" memberValueDatatype="130" unbalanced="0"/>
    <cacheHierarchy uniqueName="[Measures].[__XL_Count Cleaned Data]" caption="__XL_Count Cleaned Data" measure="1" displayFolder="" measureGroup="Cleaned Data"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AttritionFlag]" caption="Sum of AttritionFlag" measure="1" displayFolder="" measureGroup="Cleaned Data" count="0" oneField="1" hidden="1">
      <fieldsUsage count="1">
        <fieldUsage x="1"/>
      </fieldsUsage>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Cleaned Data" count="0" hidden="1">
      <extLst>
        <ext xmlns:x15="http://schemas.microsoft.com/office/spreadsheetml/2010/11/main" uri="{B97F6D7D-B522-45F9-BDA1-12C45D357490}">
          <x15:cacheHierarchy aggregatedColumn="4"/>
        </ext>
      </extLst>
    </cacheHierarchy>
    <cacheHierarchy uniqueName="[Measures].[Count of JobRole]" caption="Count of JobRole" measure="1" displayFolder="" measureGroup="Cleaned Data" count="0" hidden="1">
      <extLst>
        <ext xmlns:x15="http://schemas.microsoft.com/office/spreadsheetml/2010/11/main" uri="{B97F6D7D-B522-45F9-BDA1-12C45D357490}">
          <x15:cacheHierarchy aggregatedColumn="14"/>
        </ext>
      </extLst>
    </cacheHierarchy>
    <cacheHierarchy uniqueName="[Measures].[Sum of AttritionFlag 2]" caption="Sum of AttritionFlag 2" measure="1" displayFolder="" measureGroup="Cleaned_Data" count="0" hidden="1">
      <extLst>
        <ext xmlns:x15="http://schemas.microsoft.com/office/spreadsheetml/2010/11/main" uri="{B97F6D7D-B522-45F9-BDA1-12C45D357490}">
          <x15:cacheHierarchy aggregatedColumn="67"/>
        </ext>
      </extLst>
    </cacheHierarchy>
    <cacheHierarchy uniqueName="[Measures].[Average of AttritionFlag]" caption="Average of AttritionFlag" measure="1" displayFolder="" measureGroup="Cleaned_Data" count="0" hidden="1">
      <extLst>
        <ext xmlns:x15="http://schemas.microsoft.com/office/spreadsheetml/2010/11/main" uri="{B97F6D7D-B522-45F9-BDA1-12C45D357490}">
          <x15:cacheHierarchy aggregatedColumn="67"/>
        </ext>
      </extLst>
    </cacheHierarchy>
    <cacheHierarchy uniqueName="[Measures].[Count of Attrition]" caption="Count of Attrition" measure="1" displayFolder="" measureGroup="Cleaned_Data" count="0" hidden="1">
      <extLst>
        <ext xmlns:x15="http://schemas.microsoft.com/office/spreadsheetml/2010/11/main" uri="{B97F6D7D-B522-45F9-BDA1-12C45D357490}">
          <x15:cacheHierarchy aggregatedColumn="36"/>
        </ext>
      </extLst>
    </cacheHierarchy>
    <cacheHierarchy uniqueName="[Measures].[Sum of MonthlyIncome]" caption="Sum of MonthlyIncome" measure="1" displayFolder="" measureGroup="Cleaned 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Cleaned Data" count="0" hidden="1">
      <extLst>
        <ext xmlns:x15="http://schemas.microsoft.com/office/spreadsheetml/2010/11/main" uri="{B97F6D7D-B522-45F9-BDA1-12C45D357490}">
          <x15:cacheHierarchy aggregatedColumn="17"/>
        </ext>
      </extLst>
    </cacheHierarchy>
    <cacheHierarchy uniqueName="[Measures].[Count of Attrition 2]" caption="Count of Attrition 2" measure="1" displayFolder="" measureGroup="Cleaned Data" count="0" oneField="1" hidden="1">
      <fieldsUsage count="1">
        <fieldUsage x="0"/>
      </fieldsUsage>
      <extLst>
        <ext xmlns:x15="http://schemas.microsoft.com/office/spreadsheetml/2010/11/main" uri="{B97F6D7D-B522-45F9-BDA1-12C45D357490}">
          <x15:cacheHierarchy aggregatedColumn="1"/>
        </ext>
      </extLst>
    </cacheHierarchy>
    <cacheHierarchy uniqueName="[Measures].[Average of AttritionFlag 2]" caption="Average of AttritionFlag 2" measure="1" displayFolder="" measureGroup="Cleaned Data" count="0" oneField="1" hidden="1">
      <fieldsUsage count="1">
        <fieldUsage x="2"/>
      </fieldsUsage>
      <extLst>
        <ext xmlns:x15="http://schemas.microsoft.com/office/spreadsheetml/2010/11/main" uri="{B97F6D7D-B522-45F9-BDA1-12C45D357490}">
          <x15:cacheHierarchy aggregatedColumn="32"/>
        </ext>
      </extLst>
    </cacheHierarchy>
  </cacheHierarchies>
  <kpis count="0"/>
  <dimensions count="3">
    <dimension name="Cleaned Data" uniqueName="[Cleaned Data]" caption="Cleaned Data"/>
    <dimension name="Cleaned_Data" uniqueName="[Cleaned_Data]" caption="Cleaned_Data"/>
    <dimension measure="1" name="Measures" uniqueName="[Measures]" caption="Measures"/>
  </dimensions>
  <measureGroups count="2">
    <measureGroup name="Cleaned Data" caption="Cleaned Data"/>
    <measureGroup name="Cleaned_Data" caption="Cleaned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5.952463425929" backgroundQuery="1" createdVersion="8" refreshedVersion="8" minRefreshableVersion="3" recordCount="0" supportSubquery="1" supportAdvancedDrill="1" xr:uid="{568BA5CC-F6DE-45C9-9D5A-0363B8110FEB}">
  <cacheSource type="external" connectionId="4"/>
  <cacheFields count="4">
    <cacheField name="[Cleaned Data].[Department].[Department]" caption="Department" numFmtId="0" hierarchy="4" level="1">
      <sharedItems count="3">
        <s v="Human Resources"/>
        <s v="Research &amp; Development"/>
        <s v="Sales"/>
      </sharedItems>
    </cacheField>
    <cacheField name="[Measures].[Count of Attrition 2]" caption="Count of Attrition 2" numFmtId="0" hierarchy="84" level="32767"/>
    <cacheField name="[Measures].[Sum of AttritionFlag]" caption="Sum of AttritionFlag" numFmtId="0" hierarchy="76" level="32767"/>
    <cacheField name="[Measures].[Average of AttritionFlag 2]" caption="Average of AttritionFlag 2" numFmtId="0" hierarchy="85" level="32767"/>
  </cacheFields>
  <cacheHierarchies count="86">
    <cacheHierarchy uniqueName="[Cleaned Data].[Age]" caption="Age" attribute="1" defaultMemberUniqueName="[Cleaned Data].[Age].[All]" allUniqueName="[Cleaned Data].[Age].[All]" dimensionUniqueName="[Cleaned Data]" displayFolder="" count="0" memberValueDatatype="20" unbalanced="0"/>
    <cacheHierarchy uniqueName="[Cleaned Data].[Attrition]" caption="Attrition" attribute="1" defaultMemberUniqueName="[Cleaned Data].[Attrition].[All]" allUniqueName="[Cleaned Data].[Attrition].[All]" dimensionUniqueName="[Cleaned Data]" displayFolder="" count="0" memberValueDatatype="130" unbalanced="0"/>
    <cacheHierarchy uniqueName="[Cleaned Data].[BusinessTravel]" caption="BusinessTravel" attribute="1" defaultMemberUniqueName="[Cleaned Data].[BusinessTravel].[All]" allUniqueName="[Cleaned Data].[BusinessTravel].[All]" dimensionUniqueName="[Cleaned Data]" displayFolder="" count="0" memberValueDatatype="130" unbalanced="0"/>
    <cacheHierarchy uniqueName="[Cleaned Data].[DailyRate]" caption="DailyRate" attribute="1" defaultMemberUniqueName="[Cleaned Data].[DailyRate].[All]" allUniqueName="[Cleaned Data].[DailyRate].[All]" dimensionUniqueName="[Cleaned Data]" displayFolder="" count="0" memberValueDatatype="20" unbalanced="0"/>
    <cacheHierarchy uniqueName="[Cleaned Data].[Department]" caption="Department" attribute="1" defaultMemberUniqueName="[Cleaned Data].[Department].[All]" allUniqueName="[Cleaned Data].[Department].[All]" dimensionUniqueName="[Cleaned Data]" displayFolder="" count="2" memberValueDatatype="130" unbalanced="0">
      <fieldsUsage count="2">
        <fieldUsage x="-1"/>
        <fieldUsage x="0"/>
      </fieldsUsage>
    </cacheHierarchy>
    <cacheHierarchy uniqueName="[Cleaned Data].[DistanceFromHome]" caption="DistanceFromHome" attribute="1" defaultMemberUniqueName="[Cleaned Data].[DistanceFromHome].[All]" allUniqueName="[Cleaned Data].[DistanceFromHome].[All]" dimensionUniqueName="[Cleaned Data]" displayFolder="" count="0" memberValueDatatype="20" unbalanced="0"/>
    <cacheHierarchy uniqueName="[Cleaned Data].[Education]" caption="Education" attribute="1" defaultMemberUniqueName="[Cleaned Data].[Education].[All]" allUniqueName="[Cleaned Data].[Education].[All]" dimensionUniqueName="[Cleaned Data]" displayFolder="" count="0" memberValueDatatype="20" unbalanced="0"/>
    <cacheHierarchy uniqueName="[Cleaned Data].[EducationField]" caption="EducationField" attribute="1" defaultMemberUniqueName="[Cleaned Data].[EducationField].[All]" allUniqueName="[Cleaned Data].[EducationField].[All]" dimensionUniqueName="[Cleaned Data]" displayFolder="" count="0" memberValueDatatype="130" unbalanced="0"/>
    <cacheHierarchy uniqueName="[Cleaned Data].[EmployeeNumber]" caption="EmployeeNumber" attribute="1" defaultMemberUniqueName="[Cleaned Data].[EmployeeNumber].[All]" allUniqueName="[Cleaned Data].[EmployeeNumber].[All]" dimensionUniqueName="[Cleaned Data]" displayFolder="" count="0" memberValueDatatype="20" unbalanced="0"/>
    <cacheHierarchy uniqueName="[Cleaned Data].[EnvironmentSatisfaction]" caption="EnvironmentSatisfaction" attribute="1" defaultMemberUniqueName="[Cleaned Data].[EnvironmentSatisfaction].[All]" allUniqueName="[Cleaned Data].[EnvironmentSatisfaction].[All]" dimensionUniqueName="[Cleaned Data]" displayFolder="" count="0" memberValueDatatype="20" unbalanced="0"/>
    <cacheHierarchy uniqueName="[Cleaned Data].[Gender]" caption="Gender" attribute="1" defaultMemberUniqueName="[Cleaned Data].[Gender].[All]" allUniqueName="[Cleaned Data].[Gender].[All]" dimensionUniqueName="[Cleaned Data]" displayFolder="" count="0" memberValueDatatype="130" unbalanced="0"/>
    <cacheHierarchy uniqueName="[Cleaned Data].[HourlyRate]" caption="HourlyRate" attribute="1" defaultMemberUniqueName="[Cleaned Data].[HourlyRate].[All]" allUniqueName="[Cleaned Data].[HourlyRate].[All]" dimensionUniqueName="[Cleaned Data]" displayFolder="" count="0" memberValueDatatype="20" unbalanced="0"/>
    <cacheHierarchy uniqueName="[Cleaned Data].[JobInvolvement]" caption="JobInvolvement" attribute="1" defaultMemberUniqueName="[Cleaned Data].[JobInvolvement].[All]" allUniqueName="[Cleaned Data].[JobInvolvement].[All]" dimensionUniqueName="[Cleaned Data]" displayFolder="" count="0" memberValueDatatype="20" unbalanced="0"/>
    <cacheHierarchy uniqueName="[Cleaned Data].[JobLevel]" caption="JobLevel" attribute="1" defaultMemberUniqueName="[Cleaned Data].[JobLevel].[All]" allUniqueName="[Cleaned Data].[JobLevel].[All]" dimensionUniqueName="[Cleaned Data]" displayFolder="" count="0" memberValueDatatype="20" unbalanced="0"/>
    <cacheHierarchy uniqueName="[Cleaned Data].[JobRole]" caption="JobRole" attribute="1" defaultMemberUniqueName="[Cleaned Data].[JobRole].[All]" allUniqueName="[Cleaned Data].[JobRole].[All]" dimensionUniqueName="[Cleaned Data]" displayFolder="" count="0" memberValueDatatype="130" unbalanced="0"/>
    <cacheHierarchy uniqueName="[Cleaned Data].[JobSatisfaction]" caption="JobSatisfaction" attribute="1" defaultMemberUniqueName="[Cleaned Data].[JobSatisfaction].[All]" allUniqueName="[Cleaned Data].[JobSatisfaction].[All]" dimensionUniqueName="[Cleaned Data]" displayFolder="" count="0" memberValueDatatype="20" unbalanced="0"/>
    <cacheHierarchy uniqueName="[Cleaned Data].[MaritalStatus]" caption="MaritalStatus" attribute="1" defaultMemberUniqueName="[Cleaned Data].[MaritalStatus].[All]" allUniqueName="[Cleaned Data].[MaritalStatus].[All]" dimensionUniqueName="[Cleaned Data]" displayFolder="" count="0" memberValueDatatype="130" unbalanced="0"/>
    <cacheHierarchy uniqueName="[Cleaned Data].[MonthlyIncome]" caption="MonthlyIncome" attribute="1" defaultMemberUniqueName="[Cleaned Data].[MonthlyIncome].[All]" allUniqueName="[Cleaned Data].[MonthlyIncome].[All]" dimensionUniqueName="[Cleaned Data]" displayFolder="" count="0" memberValueDatatype="20" unbalanced="0"/>
    <cacheHierarchy uniqueName="[Cleaned Data].[MonthlyRate]" caption="MonthlyRate" attribute="1" defaultMemberUniqueName="[Cleaned Data].[MonthlyRate].[All]" allUniqueName="[Cleaned Data].[MonthlyRate].[All]" dimensionUniqueName="[Cleaned Data]" displayFolder="" count="0" memberValueDatatype="20" unbalanced="0"/>
    <cacheHierarchy uniqueName="[Cleaned Data].[NumCompaniesWorked]" caption="NumCompaniesWorked" attribute="1" defaultMemberUniqueName="[Cleaned Data].[NumCompaniesWorked].[All]" allUniqueName="[Cleaned Data].[NumCompaniesWorked].[All]" dimensionUniqueName="[Cleaned Data]" displayFolder="" count="0" memberValueDatatype="20" unbalanced="0"/>
    <cacheHierarchy uniqueName="[Cleaned Data].[OverTime]" caption="OverTime" attribute="1" defaultMemberUniqueName="[Cleaned Data].[OverTime].[All]" allUniqueName="[Cleaned Data].[OverTime].[All]" dimensionUniqueName="[Cleaned Data]" displayFolder="" count="0" memberValueDatatype="130" unbalanced="0"/>
    <cacheHierarchy uniqueName="[Cleaned Data].[PercentSalaryHike]" caption="PercentSalaryHike" attribute="1" defaultMemberUniqueName="[Cleaned Data].[PercentSalaryHike].[All]" allUniqueName="[Cleaned Data].[PercentSalaryHike].[All]" dimensionUniqueName="[Cleaned Data]" displayFolder="" count="0" memberValueDatatype="20" unbalanced="0"/>
    <cacheHierarchy uniqueName="[Cleaned Data].[PerformanceRating]" caption="PerformanceRating" attribute="1" defaultMemberUniqueName="[Cleaned Data].[PerformanceRating].[All]" allUniqueName="[Cleaned Data].[PerformanceRating].[All]" dimensionUniqueName="[Cleaned Data]" displayFolder="" count="0" memberValueDatatype="20" unbalanced="0"/>
    <cacheHierarchy uniqueName="[Cleaned Data].[RelationshipSatisfaction]" caption="RelationshipSatisfaction" attribute="1" defaultMemberUniqueName="[Cleaned Data].[RelationshipSatisfaction].[All]" allUniqueName="[Cleaned Data].[RelationshipSatisfaction].[All]" dimensionUniqueName="[Cleaned Data]" displayFolder="" count="0" memberValueDatatype="20" unbalanced="0"/>
    <cacheHierarchy uniqueName="[Cleaned Data].[StockOptionLevel]" caption="StockOptionLevel" attribute="1" defaultMemberUniqueName="[Cleaned Data].[StockOptionLevel].[All]" allUniqueName="[Cleaned Data].[StockOptionLevel].[All]" dimensionUniqueName="[Cleaned Data]" displayFolder="" count="0" memberValueDatatype="20" unbalanced="0"/>
    <cacheHierarchy uniqueName="[Cleaned Data].[TotalWorkingYears]" caption="TotalWorkingYears" attribute="1" defaultMemberUniqueName="[Cleaned Data].[TotalWorkingYears].[All]" allUniqueName="[Cleaned Data].[TotalWorkingYears].[All]" dimensionUniqueName="[Cleaned Data]" displayFolder="" count="0" memberValueDatatype="20" unbalanced="0"/>
    <cacheHierarchy uniqueName="[Cleaned Data].[TrainingTimesLastYear]" caption="TrainingTimesLastYear" attribute="1" defaultMemberUniqueName="[Cleaned Data].[TrainingTimesLastYear].[All]" allUniqueName="[Cleaned Data].[TrainingTimesLastYear].[All]" dimensionUniqueName="[Cleaned Data]" displayFolder="" count="0" memberValueDatatype="20" unbalanced="0"/>
    <cacheHierarchy uniqueName="[Cleaned Data].[WorkLifeBalance]" caption="WorkLifeBalance" attribute="1" defaultMemberUniqueName="[Cleaned Data].[WorkLifeBalance].[All]" allUniqueName="[Cleaned Data].[WorkLifeBalance].[All]" dimensionUniqueName="[Cleaned Data]" displayFolder="" count="0" memberValueDatatype="20" unbalanced="0"/>
    <cacheHierarchy uniqueName="[Cleaned Data].[YearsAtCompany]" caption="YearsAtCompany" attribute="1" defaultMemberUniqueName="[Cleaned Data].[YearsAtCompany].[All]" allUniqueName="[Cleaned Data].[YearsAtCompany].[All]" dimensionUniqueName="[Cleaned Data]" displayFolder="" count="0" memberValueDatatype="20" unbalanced="0"/>
    <cacheHierarchy uniqueName="[Cleaned Data].[YearsInCurrentRole]" caption="YearsInCurrentRole" attribute="1" defaultMemberUniqueName="[Cleaned Data].[YearsInCurrentRole].[All]" allUniqueName="[Cleaned Data].[YearsInCurrentRole].[All]" dimensionUniqueName="[Cleaned Data]" displayFolder="" count="0" memberValueDatatype="20" unbalanced="0"/>
    <cacheHierarchy uniqueName="[Cleaned Data].[YearsSinceLastPromotion]" caption="YearsSinceLastPromotion" attribute="1" defaultMemberUniqueName="[Cleaned Data].[YearsSinceLastPromotion].[All]" allUniqueName="[Cleaned Data].[YearsSinceLastPromotion].[All]" dimensionUniqueName="[Cleaned Data]" displayFolder="" count="0" memberValueDatatype="20" unbalanced="0"/>
    <cacheHierarchy uniqueName="[Cleaned Data].[YearsWithCurrManager]" caption="YearsWithCurrManager" attribute="1" defaultMemberUniqueName="[Cleaned Data].[YearsWithCurrManager].[All]" allUniqueName="[Cleaned Data].[YearsWithCurrManager].[All]" dimensionUniqueName="[Cleaned Data]" displayFolder="" count="0" memberValueDatatype="20" unbalanced="0"/>
    <cacheHierarchy uniqueName="[Cleaned Data].[AttritionFlag]" caption="AttritionFlag" attribute="1" defaultMemberUniqueName="[Cleaned Data].[AttritionFlag].[All]" allUniqueName="[Cleaned Data].[AttritionFlag].[All]" dimensionUniqueName="[Cleaned Data]" displayFolder="" count="0" memberValueDatatype="20" unbalanced="0"/>
    <cacheHierarchy uniqueName="[Cleaned Data].[AgeGroup]" caption="AgeGroup" attribute="1" defaultMemberUniqueName="[Cleaned Data].[AgeGroup].[All]" allUniqueName="[Cleaned Data].[AgeGroup].[All]" dimensionUniqueName="[Cleaned Data]" displayFolder="" count="0" memberValueDatatype="130" unbalanced="0"/>
    <cacheHierarchy uniqueName="[Cleaned Data].[TenureBand]" caption="TenureBand" attribute="1" defaultMemberUniqueName="[Cleaned Data].[TenureBand].[All]" allUniqueName="[Cleaned Data].[TenureBand].[All]" dimensionUniqueName="[Cleaned Data]" displayFolder="" count="0" memberValueDatatype="130" unbalanced="0"/>
    <cacheHierarchy uniqueName="[Cleaned_Data].[Age]" caption="Age" attribute="1" defaultMemberUniqueName="[Cleaned_Data].[Age].[All]" allUniqueName="[Cleaned_Data].[Age].[All]" dimensionUniqueName="[Cleaned_Data]" displayFolder="" count="0" memberValueDatatype="20" unbalanced="0"/>
    <cacheHierarchy uniqueName="[Cleaned_Data].[Attrition]" caption="Attrition" attribute="1" defaultMemberUniqueName="[Cleaned_Data].[Attrition].[All]" allUniqueName="[Cleaned_Data].[Attrition].[All]" dimensionUniqueName="[Cleaned_Data]" displayFolder="" count="0" memberValueDatatype="130" unbalanced="0"/>
    <cacheHierarchy uniqueName="[Cleaned_Data].[BusinessTravel]" caption="BusinessTravel" attribute="1" defaultMemberUniqueName="[Cleaned_Data].[BusinessTravel].[All]" allUniqueName="[Cleaned_Data].[BusinessTravel].[All]" dimensionUniqueName="[Cleaned_Data]" displayFolder="" count="0" memberValueDatatype="130" unbalanced="0"/>
    <cacheHierarchy uniqueName="[Cleaned_Data].[DailyRate]" caption="DailyRate" attribute="1" defaultMemberUniqueName="[Cleaned_Data].[DailyRate].[All]" allUniqueName="[Cleaned_Data].[DailyRate].[All]" dimensionUniqueName="[Cleaned_Data]" displayFolder="" count="0" memberValueDatatype="20" unbalanced="0"/>
    <cacheHierarchy uniqueName="[Cleaned_Data].[Department]" caption="Department" attribute="1" defaultMemberUniqueName="[Cleaned_Data].[Department].[All]" allUniqueName="[Cleaned_Data].[Department].[All]" dimensionUniqueName="[Cleaned_Data]" displayFolder="" count="0" memberValueDatatype="130" unbalanced="0"/>
    <cacheHierarchy uniqueName="[Cleaned_Data].[DistanceFromHome]" caption="DistanceFromHome" attribute="1" defaultMemberUniqueName="[Cleaned_Data].[DistanceFromHome].[All]" allUniqueName="[Cleaned_Data].[DistanceFromHome].[All]" dimensionUniqueName="[Cleaned_Data]" displayFolder="" count="0" memberValueDatatype="20" unbalanced="0"/>
    <cacheHierarchy uniqueName="[Cleaned_Data].[Education]" caption="Education" attribute="1" defaultMemberUniqueName="[Cleaned_Data].[Education].[All]" allUniqueName="[Cleaned_Data].[Education].[All]" dimensionUniqueName="[Cleaned_Data]" displayFolder="" count="0" memberValueDatatype="20" unbalanced="0"/>
    <cacheHierarchy uniqueName="[Cleaned_Data].[EducationField]" caption="EducationField" attribute="1" defaultMemberUniqueName="[Cleaned_Data].[EducationField].[All]" allUniqueName="[Cleaned_Data].[EducationField].[All]" dimensionUniqueName="[Cleaned_Data]" displayFolder="" count="0" memberValueDatatype="130" unbalanced="0"/>
    <cacheHierarchy uniqueName="[Cleaned_Data].[EmployeeNumber]" caption="EmployeeNumber" attribute="1" defaultMemberUniqueName="[Cleaned_Data].[EmployeeNumber].[All]" allUniqueName="[Cleaned_Data].[EmployeeNumber].[All]" dimensionUniqueName="[Cleaned_Data]" displayFolder="" count="0" memberValueDatatype="20" unbalanced="0"/>
    <cacheHierarchy uniqueName="[Cleaned_Data].[EnvironmentSatisfaction]" caption="EnvironmentSatisfaction" attribute="1" defaultMemberUniqueName="[Cleaned_Data].[EnvironmentSatisfaction].[All]" allUniqueName="[Cleaned_Data].[EnvironmentSatisfaction].[All]" dimensionUniqueName="[Cleaned_Data]" displayFolder="" count="0" memberValueDatatype="20" unbalanced="0"/>
    <cacheHierarchy uniqueName="[Cleaned_Data].[Gender]" caption="Gender" attribute="1" defaultMemberUniqueName="[Cleaned_Data].[Gender].[All]" allUniqueName="[Cleaned_Data].[Gender].[All]" dimensionUniqueName="[Cleaned_Data]" displayFolder="" count="0" memberValueDatatype="130" unbalanced="0"/>
    <cacheHierarchy uniqueName="[Cleaned_Data].[HourlyRate]" caption="HourlyRate" attribute="1" defaultMemberUniqueName="[Cleaned_Data].[HourlyRate].[All]" allUniqueName="[Cleaned_Data].[HourlyRate].[All]" dimensionUniqueName="[Cleaned_Data]" displayFolder="" count="0" memberValueDatatype="20" unbalanced="0"/>
    <cacheHierarchy uniqueName="[Cleaned_Data].[JobInvolvement]" caption="JobInvolvement" attribute="1" defaultMemberUniqueName="[Cleaned_Data].[JobInvolvement].[All]" allUniqueName="[Cleaned_Data].[JobInvolvement].[All]" dimensionUniqueName="[Cleaned_Data]" displayFolder="" count="0" memberValueDatatype="20" unbalanced="0"/>
    <cacheHierarchy uniqueName="[Cleaned_Data].[JobLevel]" caption="JobLevel" attribute="1" defaultMemberUniqueName="[Cleaned_Data].[JobLevel].[All]" allUniqueName="[Cleaned_Data].[JobLevel].[All]" dimensionUniqueName="[Cleaned_Data]" displayFolder="" count="0" memberValueDatatype="20" unbalanced="0"/>
    <cacheHierarchy uniqueName="[Cleaned_Data].[JobRole]" caption="JobRole" attribute="1" defaultMemberUniqueName="[Cleaned_Data].[JobRole].[All]" allUniqueName="[Cleaned_Data].[JobRole].[All]" dimensionUniqueName="[Cleaned_Data]" displayFolder="" count="0" memberValueDatatype="130" unbalanced="0"/>
    <cacheHierarchy uniqueName="[Cleaned_Data].[JobSatisfaction]" caption="JobSatisfaction" attribute="1" defaultMemberUniqueName="[Cleaned_Data].[JobSatisfaction].[All]" allUniqueName="[Cleaned_Data].[JobSatisfaction].[All]" dimensionUniqueName="[Cleaned_Data]" displayFolder="" count="0" memberValueDatatype="20" unbalanced="0"/>
    <cacheHierarchy uniqueName="[Cleaned_Data].[MaritalStatus]" caption="MaritalStatus" attribute="1" defaultMemberUniqueName="[Cleaned_Data].[MaritalStatus].[All]" allUniqueName="[Cleaned_Data].[MaritalStatus].[All]" dimensionUniqueName="[Cleaned_Data]" displayFolder="" count="0" memberValueDatatype="130" unbalanced="0"/>
    <cacheHierarchy uniqueName="[Cleaned_Data].[MonthlyIncome]" caption="MonthlyIncome" attribute="1" defaultMemberUniqueName="[Cleaned_Data].[MonthlyIncome].[All]" allUniqueName="[Cleaned_Data].[MonthlyIncome].[All]" dimensionUniqueName="[Cleaned_Data]" displayFolder="" count="0" memberValueDatatype="20" unbalanced="0"/>
    <cacheHierarchy uniqueName="[Cleaned_Data].[MonthlyRate]" caption="MonthlyRate" attribute="1" defaultMemberUniqueName="[Cleaned_Data].[MonthlyRate].[All]" allUniqueName="[Cleaned_Data].[MonthlyRate].[All]" dimensionUniqueName="[Cleaned_Data]" displayFolder="" count="0" memberValueDatatype="20" unbalanced="0"/>
    <cacheHierarchy uniqueName="[Cleaned_Data].[NumCompaniesWorked]" caption="NumCompaniesWorked" attribute="1" defaultMemberUniqueName="[Cleaned_Data].[NumCompaniesWorked].[All]" allUniqueName="[Cleaned_Data].[NumCompaniesWorked].[All]" dimensionUniqueName="[Cleaned_Data]" displayFolder="" count="0" memberValueDatatype="20" unbalanced="0"/>
    <cacheHierarchy uniqueName="[Cleaned_Data].[OverTime]" caption="OverTime" attribute="1" defaultMemberUniqueName="[Cleaned_Data].[OverTime].[All]" allUniqueName="[Cleaned_Data].[OverTime].[All]" dimensionUniqueName="[Cleaned_Data]" displayFolder="" count="0" memberValueDatatype="130" unbalanced="0"/>
    <cacheHierarchy uniqueName="[Cleaned_Data].[PercentSalaryHike]" caption="PercentSalaryHike" attribute="1" defaultMemberUniqueName="[Cleaned_Data].[PercentSalaryHike].[All]" allUniqueName="[Cleaned_Data].[PercentSalaryHike].[All]" dimensionUniqueName="[Cleaned_Data]" displayFolder="" count="0" memberValueDatatype="20" unbalanced="0"/>
    <cacheHierarchy uniqueName="[Cleaned_Data].[PerformanceRating]" caption="PerformanceRating" attribute="1" defaultMemberUniqueName="[Cleaned_Data].[PerformanceRating].[All]" allUniqueName="[Cleaned_Data].[PerformanceRating].[All]" dimensionUniqueName="[Cleaned_Data]" displayFolder="" count="0" memberValueDatatype="20" unbalanced="0"/>
    <cacheHierarchy uniqueName="[Cleaned_Data].[RelationshipSatisfaction]" caption="RelationshipSatisfaction" attribute="1" defaultMemberUniqueName="[Cleaned_Data].[RelationshipSatisfaction].[All]" allUniqueName="[Cleaned_Data].[RelationshipSatisfaction].[All]" dimensionUniqueName="[Cleaned_Data]" displayFolder="" count="0" memberValueDatatype="20" unbalanced="0"/>
    <cacheHierarchy uniqueName="[Cleaned_Data].[StockOptionLevel]" caption="StockOptionLevel" attribute="1" defaultMemberUniqueName="[Cleaned_Data].[StockOptionLevel].[All]" allUniqueName="[Cleaned_Data].[StockOptionLevel].[All]" dimensionUniqueName="[Cleaned_Data]" displayFolder="" count="0" memberValueDatatype="20" unbalanced="0"/>
    <cacheHierarchy uniqueName="[Cleaned_Data].[TotalWorkingYears]" caption="TotalWorkingYears" attribute="1" defaultMemberUniqueName="[Cleaned_Data].[TotalWorkingYears].[All]" allUniqueName="[Cleaned_Data].[TotalWorkingYears].[All]" dimensionUniqueName="[Cleaned_Data]" displayFolder="" count="0" memberValueDatatype="20" unbalanced="0"/>
    <cacheHierarchy uniqueName="[Cleaned_Data].[TrainingTimesLastYear]" caption="TrainingTimesLastYear" attribute="1" defaultMemberUniqueName="[Cleaned_Data].[TrainingTimesLastYear].[All]" allUniqueName="[Cleaned_Data].[TrainingTimesLastYear].[All]" dimensionUniqueName="[Cleaned_Data]" displayFolder="" count="0" memberValueDatatype="20" unbalanced="0"/>
    <cacheHierarchy uniqueName="[Cleaned_Data].[WorkLifeBalance]" caption="WorkLifeBalance" attribute="1" defaultMemberUniqueName="[Cleaned_Data].[WorkLifeBalance].[All]" allUniqueName="[Cleaned_Data].[WorkLifeBalance].[All]" dimensionUniqueName="[Cleaned_Data]" displayFolder="" count="0" memberValueDatatype="20" unbalanced="0"/>
    <cacheHierarchy uniqueName="[Cleaned_Data].[YearsAtCompany]" caption="YearsAtCompany" attribute="1" defaultMemberUniqueName="[Cleaned_Data].[YearsAtCompany].[All]" allUniqueName="[Cleaned_Data].[YearsAtCompany].[All]" dimensionUniqueName="[Cleaned_Data]" displayFolder="" count="0" memberValueDatatype="20" unbalanced="0"/>
    <cacheHierarchy uniqueName="[Cleaned_Data].[YearsInCurrentRole]" caption="YearsInCurrentRole" attribute="1" defaultMemberUniqueName="[Cleaned_Data].[YearsInCurrentRole].[All]" allUniqueName="[Cleaned_Data].[YearsInCurrentRole].[All]" dimensionUniqueName="[Cleaned_Data]" displayFolder="" count="0" memberValueDatatype="20" unbalanced="0"/>
    <cacheHierarchy uniqueName="[Cleaned_Data].[YearsSinceLastPromotion]" caption="YearsSinceLastPromotion" attribute="1" defaultMemberUniqueName="[Cleaned_Data].[YearsSinceLastPromotion].[All]" allUniqueName="[Cleaned_Data].[YearsSinceLastPromotion].[All]" dimensionUniqueName="[Cleaned_Data]" displayFolder="" count="0" memberValueDatatype="20" unbalanced="0"/>
    <cacheHierarchy uniqueName="[Cleaned_Data].[YearsWithCurrManager]" caption="YearsWithCurrManager" attribute="1" defaultMemberUniqueName="[Cleaned_Data].[YearsWithCurrManager].[All]" allUniqueName="[Cleaned_Data].[YearsWithCurrManager].[All]" dimensionUniqueName="[Cleaned_Data]" displayFolder="" count="0" memberValueDatatype="20" unbalanced="0"/>
    <cacheHierarchy uniqueName="[Cleaned_Data].[AttritionFlag]" caption="AttritionFlag" attribute="1" defaultMemberUniqueName="[Cleaned_Data].[AttritionFlag].[All]" allUniqueName="[Cleaned_Data].[AttritionFlag].[All]" dimensionUniqueName="[Cleaned_Data]" displayFolder="" count="0" memberValueDatatype="20" unbalanced="0"/>
    <cacheHierarchy uniqueName="[Cleaned_Data].[AgeGroup]" caption="AgeGroup" attribute="1" defaultMemberUniqueName="[Cleaned_Data].[AgeGroup].[All]" allUniqueName="[Cleaned_Data].[AgeGroup].[All]" dimensionUniqueName="[Cleaned_Data]" displayFolder="" count="0" memberValueDatatype="130" unbalanced="0"/>
    <cacheHierarchy uniqueName="[Cleaned_Data].[TenureBand]" caption="TenureBand" attribute="1" defaultMemberUniqueName="[Cleaned_Data].[TenureBand].[All]" allUniqueName="[Cleaned_Data].[TenureBand].[All]" dimensionUniqueName="[Cleaned_Data]" displayFolder="" count="0" memberValueDatatype="130" unbalanced="0"/>
    <cacheHierarchy uniqueName="[Cleaned_Data].[IncomeBand]" caption="IncomeBand" attribute="1" defaultMemberUniqueName="[Cleaned_Data].[IncomeBand].[All]" allUniqueName="[Cleaned_Data].[IncomeBand].[All]" dimensionUniqueName="[Cleaned_Data]" displayFolder="" count="0" memberValueDatatype="130" unbalanced="0"/>
    <cacheHierarchy uniqueName="[Cleaned_Data].[SatisfactionLabel]" caption="SatisfactionLabel" attribute="1" defaultMemberUniqueName="[Cleaned_Data].[SatisfactionLabel].[All]" allUniqueName="[Cleaned_Data].[SatisfactionLabel].[All]" dimensionUniqueName="[Cleaned_Data]" displayFolder="" count="0" memberValueDatatype="130" unbalanced="0"/>
    <cacheHierarchy uniqueName="[Cleaned_Data].[WorkLifeBalanceLabel]" caption="WorkLifeBalanceLabel" attribute="1" defaultMemberUniqueName="[Cleaned_Data].[WorkLifeBalanceLabel].[All]" allUniqueName="[Cleaned_Data].[WorkLifeBalanceLabel].[All]" dimensionUniqueName="[Cleaned_Data]" displayFolder="" count="0" memberValueDatatype="130" unbalanced="0"/>
    <cacheHierarchy uniqueName="[Measures].[__XL_Count Cleaned Data]" caption="__XL_Count Cleaned Data" measure="1" displayFolder="" measureGroup="Cleaned Data"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AttritionFlag]" caption="Sum of AttritionFlag" measure="1" displayFolder="" measureGroup="Cleaned Data" count="0" oneField="1" hidden="1">
      <fieldsUsage count="1">
        <fieldUsage x="2"/>
      </fieldsUsage>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Cleaned Data" count="0" hidden="1">
      <extLst>
        <ext xmlns:x15="http://schemas.microsoft.com/office/spreadsheetml/2010/11/main" uri="{B97F6D7D-B522-45F9-BDA1-12C45D357490}">
          <x15:cacheHierarchy aggregatedColumn="4"/>
        </ext>
      </extLst>
    </cacheHierarchy>
    <cacheHierarchy uniqueName="[Measures].[Count of JobRole]" caption="Count of JobRole" measure="1" displayFolder="" measureGroup="Cleaned Data" count="0" hidden="1">
      <extLst>
        <ext xmlns:x15="http://schemas.microsoft.com/office/spreadsheetml/2010/11/main" uri="{B97F6D7D-B522-45F9-BDA1-12C45D357490}">
          <x15:cacheHierarchy aggregatedColumn="14"/>
        </ext>
      </extLst>
    </cacheHierarchy>
    <cacheHierarchy uniqueName="[Measures].[Sum of AttritionFlag 2]" caption="Sum of AttritionFlag 2" measure="1" displayFolder="" measureGroup="Cleaned_Data" count="0" hidden="1">
      <extLst>
        <ext xmlns:x15="http://schemas.microsoft.com/office/spreadsheetml/2010/11/main" uri="{B97F6D7D-B522-45F9-BDA1-12C45D357490}">
          <x15:cacheHierarchy aggregatedColumn="67"/>
        </ext>
      </extLst>
    </cacheHierarchy>
    <cacheHierarchy uniqueName="[Measures].[Average of AttritionFlag]" caption="Average of AttritionFlag" measure="1" displayFolder="" measureGroup="Cleaned_Data" count="0" hidden="1">
      <extLst>
        <ext xmlns:x15="http://schemas.microsoft.com/office/spreadsheetml/2010/11/main" uri="{B97F6D7D-B522-45F9-BDA1-12C45D357490}">
          <x15:cacheHierarchy aggregatedColumn="67"/>
        </ext>
      </extLst>
    </cacheHierarchy>
    <cacheHierarchy uniqueName="[Measures].[Count of Attrition]" caption="Count of Attrition" measure="1" displayFolder="" measureGroup="Cleaned_Data" count="0" hidden="1">
      <extLst>
        <ext xmlns:x15="http://schemas.microsoft.com/office/spreadsheetml/2010/11/main" uri="{B97F6D7D-B522-45F9-BDA1-12C45D357490}">
          <x15:cacheHierarchy aggregatedColumn="36"/>
        </ext>
      </extLst>
    </cacheHierarchy>
    <cacheHierarchy uniqueName="[Measures].[Sum of MonthlyIncome]" caption="Sum of MonthlyIncome" measure="1" displayFolder="" measureGroup="Cleaned 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Cleaned Data" count="0" hidden="1">
      <extLst>
        <ext xmlns:x15="http://schemas.microsoft.com/office/spreadsheetml/2010/11/main" uri="{B97F6D7D-B522-45F9-BDA1-12C45D357490}">
          <x15:cacheHierarchy aggregatedColumn="17"/>
        </ext>
      </extLst>
    </cacheHierarchy>
    <cacheHierarchy uniqueName="[Measures].[Count of Attrition 2]" caption="Count of Attrition 2" measure="1" displayFolder="" measureGroup="Cleaned Data" count="0" oneField="1" hidden="1">
      <fieldsUsage count="1">
        <fieldUsage x="1"/>
      </fieldsUsage>
      <extLst>
        <ext xmlns:x15="http://schemas.microsoft.com/office/spreadsheetml/2010/11/main" uri="{B97F6D7D-B522-45F9-BDA1-12C45D357490}">
          <x15:cacheHierarchy aggregatedColumn="1"/>
        </ext>
      </extLst>
    </cacheHierarchy>
    <cacheHierarchy uniqueName="[Measures].[Average of AttritionFlag 2]" caption="Average of AttritionFlag 2" measure="1" displayFolder="" measureGroup="Cleaned Data" count="0" oneField="1" hidden="1">
      <fieldsUsage count="1">
        <fieldUsage x="3"/>
      </fieldsUsage>
      <extLst>
        <ext xmlns:x15="http://schemas.microsoft.com/office/spreadsheetml/2010/11/main" uri="{B97F6D7D-B522-45F9-BDA1-12C45D357490}">
          <x15:cacheHierarchy aggregatedColumn="32"/>
        </ext>
      </extLst>
    </cacheHierarchy>
  </cacheHierarchies>
  <kpis count="0"/>
  <dimensions count="3">
    <dimension name="Cleaned Data" uniqueName="[Cleaned Data]" caption="Cleaned Data"/>
    <dimension name="Cleaned_Data" uniqueName="[Cleaned_Data]" caption="Cleaned_Data"/>
    <dimension measure="1" name="Measures" uniqueName="[Measures]" caption="Measures"/>
  </dimensions>
  <measureGroups count="2">
    <measureGroup name="Cleaned Data" caption="Cleaned Data"/>
    <measureGroup name="Cleaned_Data" caption="Cleaned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5.95246458333" backgroundQuery="1" createdVersion="8" refreshedVersion="8" minRefreshableVersion="3" recordCount="0" supportSubquery="1" supportAdvancedDrill="1" xr:uid="{72401CC6-FE3F-4CB1-9DB0-E2A3BFBA207D}">
  <cacheSource type="external" connectionId="4"/>
  <cacheFields count="4">
    <cacheField name="[Measures].[Average of MonthlyIncome]" caption="Average of MonthlyIncome" numFmtId="0" hierarchy="83" level="32767"/>
    <cacheField name="[Cleaned Data].[JobLevel].[JobLevel]" caption="JobLevel" numFmtId="0" hierarchy="13"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leaned Data].[JobLevel].&amp;[1]"/>
            <x15:cachedUniqueName index="1" name="[Cleaned Data].[JobLevel].&amp;[2]"/>
            <x15:cachedUniqueName index="2" name="[Cleaned Data].[JobLevel].&amp;[3]"/>
            <x15:cachedUniqueName index="3" name="[Cleaned Data].[JobLevel].&amp;[4]"/>
            <x15:cachedUniqueName index="4" name="[Cleaned Data].[JobLevel].&amp;[5]"/>
          </x15:cachedUniqueNames>
        </ext>
      </extLst>
    </cacheField>
    <cacheField name="[Cleaned Data].[Attrition].[Attrition]" caption="Attrition" numFmtId="0" hierarchy="1" level="1">
      <sharedItems count="2">
        <s v="No"/>
        <s v="Yes"/>
      </sharedItems>
    </cacheField>
    <cacheField name="[Measures].[Count of Attrition 2]" caption="Count of Attrition 2" numFmtId="0" hierarchy="84" level="32767"/>
  </cacheFields>
  <cacheHierarchies count="86">
    <cacheHierarchy uniqueName="[Cleaned Data].[Age]" caption="Age" attribute="1" defaultMemberUniqueName="[Cleaned Data].[Age].[All]" allUniqueName="[Cleaned Data].[Age].[All]" dimensionUniqueName="[Cleaned Data]" displayFolder="" count="0" memberValueDatatype="20" unbalanced="0"/>
    <cacheHierarchy uniqueName="[Cleaned Data].[Attrition]" caption="Attrition" attribute="1" defaultMemberUniqueName="[Cleaned Data].[Attrition].[All]" allUniqueName="[Cleaned Data].[Attrition].[All]" dimensionUniqueName="[Cleaned Data]" displayFolder="" count="2" memberValueDatatype="130" unbalanced="0">
      <fieldsUsage count="2">
        <fieldUsage x="-1"/>
        <fieldUsage x="2"/>
      </fieldsUsage>
    </cacheHierarchy>
    <cacheHierarchy uniqueName="[Cleaned Data].[BusinessTravel]" caption="BusinessTravel" attribute="1" defaultMemberUniqueName="[Cleaned Data].[BusinessTravel].[All]" allUniqueName="[Cleaned Data].[BusinessTravel].[All]" dimensionUniqueName="[Cleaned Data]" displayFolder="" count="0" memberValueDatatype="130" unbalanced="0"/>
    <cacheHierarchy uniqueName="[Cleaned Data].[DailyRate]" caption="DailyRate" attribute="1" defaultMemberUniqueName="[Cleaned Data].[DailyRate].[All]" allUniqueName="[Cleaned Data].[DailyRate].[All]" dimensionUniqueName="[Cleaned Data]" displayFolder="" count="0" memberValueDatatype="20" unbalanced="0"/>
    <cacheHierarchy uniqueName="[Cleaned Data].[Department]" caption="Department" attribute="1" defaultMemberUniqueName="[Cleaned Data].[Department].[All]" allUniqueName="[Cleaned Data].[Department].[All]" dimensionUniqueName="[Cleaned Data]" displayFolder="" count="0" memberValueDatatype="130" unbalanced="0"/>
    <cacheHierarchy uniqueName="[Cleaned Data].[DistanceFromHome]" caption="DistanceFromHome" attribute="1" defaultMemberUniqueName="[Cleaned Data].[DistanceFromHome].[All]" allUniqueName="[Cleaned Data].[DistanceFromHome].[All]" dimensionUniqueName="[Cleaned Data]" displayFolder="" count="0" memberValueDatatype="20" unbalanced="0"/>
    <cacheHierarchy uniqueName="[Cleaned Data].[Education]" caption="Education" attribute="1" defaultMemberUniqueName="[Cleaned Data].[Education].[All]" allUniqueName="[Cleaned Data].[Education].[All]" dimensionUniqueName="[Cleaned Data]" displayFolder="" count="0" memberValueDatatype="20" unbalanced="0"/>
    <cacheHierarchy uniqueName="[Cleaned Data].[EducationField]" caption="EducationField" attribute="1" defaultMemberUniqueName="[Cleaned Data].[EducationField].[All]" allUniqueName="[Cleaned Data].[EducationField].[All]" dimensionUniqueName="[Cleaned Data]" displayFolder="" count="0" memberValueDatatype="130" unbalanced="0"/>
    <cacheHierarchy uniqueName="[Cleaned Data].[EmployeeNumber]" caption="EmployeeNumber" attribute="1" defaultMemberUniqueName="[Cleaned Data].[EmployeeNumber].[All]" allUniqueName="[Cleaned Data].[EmployeeNumber].[All]" dimensionUniqueName="[Cleaned Data]" displayFolder="" count="0" memberValueDatatype="20" unbalanced="0"/>
    <cacheHierarchy uniqueName="[Cleaned Data].[EnvironmentSatisfaction]" caption="EnvironmentSatisfaction" attribute="1" defaultMemberUniqueName="[Cleaned Data].[EnvironmentSatisfaction].[All]" allUniqueName="[Cleaned Data].[EnvironmentSatisfaction].[All]" dimensionUniqueName="[Cleaned Data]" displayFolder="" count="0" memberValueDatatype="20" unbalanced="0"/>
    <cacheHierarchy uniqueName="[Cleaned Data].[Gender]" caption="Gender" attribute="1" defaultMemberUniqueName="[Cleaned Data].[Gender].[All]" allUniqueName="[Cleaned Data].[Gender].[All]" dimensionUniqueName="[Cleaned Data]" displayFolder="" count="0" memberValueDatatype="130" unbalanced="0"/>
    <cacheHierarchy uniqueName="[Cleaned Data].[HourlyRate]" caption="HourlyRate" attribute="1" defaultMemberUniqueName="[Cleaned Data].[HourlyRate].[All]" allUniqueName="[Cleaned Data].[HourlyRate].[All]" dimensionUniqueName="[Cleaned Data]" displayFolder="" count="0" memberValueDatatype="20" unbalanced="0"/>
    <cacheHierarchy uniqueName="[Cleaned Data].[JobInvolvement]" caption="JobInvolvement" attribute="1" defaultMemberUniqueName="[Cleaned Data].[JobInvolvement].[All]" allUniqueName="[Cleaned Data].[JobInvolvement].[All]" dimensionUniqueName="[Cleaned Data]" displayFolder="" count="0" memberValueDatatype="20" unbalanced="0"/>
    <cacheHierarchy uniqueName="[Cleaned Data].[JobLevel]" caption="JobLevel" attribute="1" defaultMemberUniqueName="[Cleaned Data].[JobLevel].[All]" allUniqueName="[Cleaned Data].[JobLevel].[All]" dimensionUniqueName="[Cleaned Data]" displayFolder="" count="2" memberValueDatatype="20" unbalanced="0">
      <fieldsUsage count="2">
        <fieldUsage x="-1"/>
        <fieldUsage x="1"/>
      </fieldsUsage>
    </cacheHierarchy>
    <cacheHierarchy uniqueName="[Cleaned Data].[JobRole]" caption="JobRole" attribute="1" defaultMemberUniqueName="[Cleaned Data].[JobRole].[All]" allUniqueName="[Cleaned Data].[JobRole].[All]" dimensionUniqueName="[Cleaned Data]" displayFolder="" count="0" memberValueDatatype="130" unbalanced="0"/>
    <cacheHierarchy uniqueName="[Cleaned Data].[JobSatisfaction]" caption="JobSatisfaction" attribute="1" defaultMemberUniqueName="[Cleaned Data].[JobSatisfaction].[All]" allUniqueName="[Cleaned Data].[JobSatisfaction].[All]" dimensionUniqueName="[Cleaned Data]" displayFolder="" count="0" memberValueDatatype="20" unbalanced="0"/>
    <cacheHierarchy uniqueName="[Cleaned Data].[MaritalStatus]" caption="MaritalStatus" attribute="1" defaultMemberUniqueName="[Cleaned Data].[MaritalStatus].[All]" allUniqueName="[Cleaned Data].[MaritalStatus].[All]" dimensionUniqueName="[Cleaned Data]" displayFolder="" count="0" memberValueDatatype="130" unbalanced="0"/>
    <cacheHierarchy uniqueName="[Cleaned Data].[MonthlyIncome]" caption="MonthlyIncome" attribute="1" defaultMemberUniqueName="[Cleaned Data].[MonthlyIncome].[All]" allUniqueName="[Cleaned Data].[MonthlyIncome].[All]" dimensionUniqueName="[Cleaned Data]" displayFolder="" count="0" memberValueDatatype="20" unbalanced="0"/>
    <cacheHierarchy uniqueName="[Cleaned Data].[MonthlyRate]" caption="MonthlyRate" attribute="1" defaultMemberUniqueName="[Cleaned Data].[MonthlyRate].[All]" allUniqueName="[Cleaned Data].[MonthlyRate].[All]" dimensionUniqueName="[Cleaned Data]" displayFolder="" count="0" memberValueDatatype="20" unbalanced="0"/>
    <cacheHierarchy uniqueName="[Cleaned Data].[NumCompaniesWorked]" caption="NumCompaniesWorked" attribute="1" defaultMemberUniqueName="[Cleaned Data].[NumCompaniesWorked].[All]" allUniqueName="[Cleaned Data].[NumCompaniesWorked].[All]" dimensionUniqueName="[Cleaned Data]" displayFolder="" count="0" memberValueDatatype="20" unbalanced="0"/>
    <cacheHierarchy uniqueName="[Cleaned Data].[OverTime]" caption="OverTime" attribute="1" defaultMemberUniqueName="[Cleaned Data].[OverTime].[All]" allUniqueName="[Cleaned Data].[OverTime].[All]" dimensionUniqueName="[Cleaned Data]" displayFolder="" count="0" memberValueDatatype="130" unbalanced="0"/>
    <cacheHierarchy uniqueName="[Cleaned Data].[PercentSalaryHike]" caption="PercentSalaryHike" attribute="1" defaultMemberUniqueName="[Cleaned Data].[PercentSalaryHike].[All]" allUniqueName="[Cleaned Data].[PercentSalaryHike].[All]" dimensionUniqueName="[Cleaned Data]" displayFolder="" count="0" memberValueDatatype="20" unbalanced="0"/>
    <cacheHierarchy uniqueName="[Cleaned Data].[PerformanceRating]" caption="PerformanceRating" attribute="1" defaultMemberUniqueName="[Cleaned Data].[PerformanceRating].[All]" allUniqueName="[Cleaned Data].[PerformanceRating].[All]" dimensionUniqueName="[Cleaned Data]" displayFolder="" count="0" memberValueDatatype="20" unbalanced="0"/>
    <cacheHierarchy uniqueName="[Cleaned Data].[RelationshipSatisfaction]" caption="RelationshipSatisfaction" attribute="1" defaultMemberUniqueName="[Cleaned Data].[RelationshipSatisfaction].[All]" allUniqueName="[Cleaned Data].[RelationshipSatisfaction].[All]" dimensionUniqueName="[Cleaned Data]" displayFolder="" count="0" memberValueDatatype="20" unbalanced="0"/>
    <cacheHierarchy uniqueName="[Cleaned Data].[StockOptionLevel]" caption="StockOptionLevel" attribute="1" defaultMemberUniqueName="[Cleaned Data].[StockOptionLevel].[All]" allUniqueName="[Cleaned Data].[StockOptionLevel].[All]" dimensionUniqueName="[Cleaned Data]" displayFolder="" count="0" memberValueDatatype="20" unbalanced="0"/>
    <cacheHierarchy uniqueName="[Cleaned Data].[TotalWorkingYears]" caption="TotalWorkingYears" attribute="1" defaultMemberUniqueName="[Cleaned Data].[TotalWorkingYears].[All]" allUniqueName="[Cleaned Data].[TotalWorkingYears].[All]" dimensionUniqueName="[Cleaned Data]" displayFolder="" count="0" memberValueDatatype="20" unbalanced="0"/>
    <cacheHierarchy uniqueName="[Cleaned Data].[TrainingTimesLastYear]" caption="TrainingTimesLastYear" attribute="1" defaultMemberUniqueName="[Cleaned Data].[TrainingTimesLastYear].[All]" allUniqueName="[Cleaned Data].[TrainingTimesLastYear].[All]" dimensionUniqueName="[Cleaned Data]" displayFolder="" count="0" memberValueDatatype="20" unbalanced="0"/>
    <cacheHierarchy uniqueName="[Cleaned Data].[WorkLifeBalance]" caption="WorkLifeBalance" attribute="1" defaultMemberUniqueName="[Cleaned Data].[WorkLifeBalance].[All]" allUniqueName="[Cleaned Data].[WorkLifeBalance].[All]" dimensionUniqueName="[Cleaned Data]" displayFolder="" count="0" memberValueDatatype="20" unbalanced="0"/>
    <cacheHierarchy uniqueName="[Cleaned Data].[YearsAtCompany]" caption="YearsAtCompany" attribute="1" defaultMemberUniqueName="[Cleaned Data].[YearsAtCompany].[All]" allUniqueName="[Cleaned Data].[YearsAtCompany].[All]" dimensionUniqueName="[Cleaned Data]" displayFolder="" count="0" memberValueDatatype="20" unbalanced="0"/>
    <cacheHierarchy uniqueName="[Cleaned Data].[YearsInCurrentRole]" caption="YearsInCurrentRole" attribute="1" defaultMemberUniqueName="[Cleaned Data].[YearsInCurrentRole].[All]" allUniqueName="[Cleaned Data].[YearsInCurrentRole].[All]" dimensionUniqueName="[Cleaned Data]" displayFolder="" count="0" memberValueDatatype="20" unbalanced="0"/>
    <cacheHierarchy uniqueName="[Cleaned Data].[YearsSinceLastPromotion]" caption="YearsSinceLastPromotion" attribute="1" defaultMemberUniqueName="[Cleaned Data].[YearsSinceLastPromotion].[All]" allUniqueName="[Cleaned Data].[YearsSinceLastPromotion].[All]" dimensionUniqueName="[Cleaned Data]" displayFolder="" count="0" memberValueDatatype="20" unbalanced="0"/>
    <cacheHierarchy uniqueName="[Cleaned Data].[YearsWithCurrManager]" caption="YearsWithCurrManager" attribute="1" defaultMemberUniqueName="[Cleaned Data].[YearsWithCurrManager].[All]" allUniqueName="[Cleaned Data].[YearsWithCurrManager].[All]" dimensionUniqueName="[Cleaned Data]" displayFolder="" count="0" memberValueDatatype="20" unbalanced="0"/>
    <cacheHierarchy uniqueName="[Cleaned Data].[AttritionFlag]" caption="AttritionFlag" attribute="1" defaultMemberUniqueName="[Cleaned Data].[AttritionFlag].[All]" allUniqueName="[Cleaned Data].[AttritionFlag].[All]" dimensionUniqueName="[Cleaned Data]" displayFolder="" count="0" memberValueDatatype="20" unbalanced="0"/>
    <cacheHierarchy uniqueName="[Cleaned Data].[AgeGroup]" caption="AgeGroup" attribute="1" defaultMemberUniqueName="[Cleaned Data].[AgeGroup].[All]" allUniqueName="[Cleaned Data].[AgeGroup].[All]" dimensionUniqueName="[Cleaned Data]" displayFolder="" count="0" memberValueDatatype="130" unbalanced="0"/>
    <cacheHierarchy uniqueName="[Cleaned Data].[TenureBand]" caption="TenureBand" attribute="1" defaultMemberUniqueName="[Cleaned Data].[TenureBand].[All]" allUniqueName="[Cleaned Data].[TenureBand].[All]" dimensionUniqueName="[Cleaned Data]" displayFolder="" count="0" memberValueDatatype="130" unbalanced="0"/>
    <cacheHierarchy uniqueName="[Cleaned_Data].[Age]" caption="Age" attribute="1" defaultMemberUniqueName="[Cleaned_Data].[Age].[All]" allUniqueName="[Cleaned_Data].[Age].[All]" dimensionUniqueName="[Cleaned_Data]" displayFolder="" count="0" memberValueDatatype="20" unbalanced="0"/>
    <cacheHierarchy uniqueName="[Cleaned_Data].[Attrition]" caption="Attrition" attribute="1" defaultMemberUniqueName="[Cleaned_Data].[Attrition].[All]" allUniqueName="[Cleaned_Data].[Attrition].[All]" dimensionUniqueName="[Cleaned_Data]" displayFolder="" count="0" memberValueDatatype="130" unbalanced="0"/>
    <cacheHierarchy uniqueName="[Cleaned_Data].[BusinessTravel]" caption="BusinessTravel" attribute="1" defaultMemberUniqueName="[Cleaned_Data].[BusinessTravel].[All]" allUniqueName="[Cleaned_Data].[BusinessTravel].[All]" dimensionUniqueName="[Cleaned_Data]" displayFolder="" count="0" memberValueDatatype="130" unbalanced="0"/>
    <cacheHierarchy uniqueName="[Cleaned_Data].[DailyRate]" caption="DailyRate" attribute="1" defaultMemberUniqueName="[Cleaned_Data].[DailyRate].[All]" allUniqueName="[Cleaned_Data].[DailyRate].[All]" dimensionUniqueName="[Cleaned_Data]" displayFolder="" count="0" memberValueDatatype="20" unbalanced="0"/>
    <cacheHierarchy uniqueName="[Cleaned_Data].[Department]" caption="Department" attribute="1" defaultMemberUniqueName="[Cleaned_Data].[Department].[All]" allUniqueName="[Cleaned_Data].[Department].[All]" dimensionUniqueName="[Cleaned_Data]" displayFolder="" count="0" memberValueDatatype="130" unbalanced="0"/>
    <cacheHierarchy uniqueName="[Cleaned_Data].[DistanceFromHome]" caption="DistanceFromHome" attribute="1" defaultMemberUniqueName="[Cleaned_Data].[DistanceFromHome].[All]" allUniqueName="[Cleaned_Data].[DistanceFromHome].[All]" dimensionUniqueName="[Cleaned_Data]" displayFolder="" count="0" memberValueDatatype="20" unbalanced="0"/>
    <cacheHierarchy uniqueName="[Cleaned_Data].[Education]" caption="Education" attribute="1" defaultMemberUniqueName="[Cleaned_Data].[Education].[All]" allUniqueName="[Cleaned_Data].[Education].[All]" dimensionUniqueName="[Cleaned_Data]" displayFolder="" count="0" memberValueDatatype="20" unbalanced="0"/>
    <cacheHierarchy uniqueName="[Cleaned_Data].[EducationField]" caption="EducationField" attribute="1" defaultMemberUniqueName="[Cleaned_Data].[EducationField].[All]" allUniqueName="[Cleaned_Data].[EducationField].[All]" dimensionUniqueName="[Cleaned_Data]" displayFolder="" count="0" memberValueDatatype="130" unbalanced="0"/>
    <cacheHierarchy uniqueName="[Cleaned_Data].[EmployeeNumber]" caption="EmployeeNumber" attribute="1" defaultMemberUniqueName="[Cleaned_Data].[EmployeeNumber].[All]" allUniqueName="[Cleaned_Data].[EmployeeNumber].[All]" dimensionUniqueName="[Cleaned_Data]" displayFolder="" count="0" memberValueDatatype="20" unbalanced="0"/>
    <cacheHierarchy uniqueName="[Cleaned_Data].[EnvironmentSatisfaction]" caption="EnvironmentSatisfaction" attribute="1" defaultMemberUniqueName="[Cleaned_Data].[EnvironmentSatisfaction].[All]" allUniqueName="[Cleaned_Data].[EnvironmentSatisfaction].[All]" dimensionUniqueName="[Cleaned_Data]" displayFolder="" count="0" memberValueDatatype="20" unbalanced="0"/>
    <cacheHierarchy uniqueName="[Cleaned_Data].[Gender]" caption="Gender" attribute="1" defaultMemberUniqueName="[Cleaned_Data].[Gender].[All]" allUniqueName="[Cleaned_Data].[Gender].[All]" dimensionUniqueName="[Cleaned_Data]" displayFolder="" count="0" memberValueDatatype="130" unbalanced="0"/>
    <cacheHierarchy uniqueName="[Cleaned_Data].[HourlyRate]" caption="HourlyRate" attribute="1" defaultMemberUniqueName="[Cleaned_Data].[HourlyRate].[All]" allUniqueName="[Cleaned_Data].[HourlyRate].[All]" dimensionUniqueName="[Cleaned_Data]" displayFolder="" count="0" memberValueDatatype="20" unbalanced="0"/>
    <cacheHierarchy uniqueName="[Cleaned_Data].[JobInvolvement]" caption="JobInvolvement" attribute="1" defaultMemberUniqueName="[Cleaned_Data].[JobInvolvement].[All]" allUniqueName="[Cleaned_Data].[JobInvolvement].[All]" dimensionUniqueName="[Cleaned_Data]" displayFolder="" count="0" memberValueDatatype="20" unbalanced="0"/>
    <cacheHierarchy uniqueName="[Cleaned_Data].[JobLevel]" caption="JobLevel" attribute="1" defaultMemberUniqueName="[Cleaned_Data].[JobLevel].[All]" allUniqueName="[Cleaned_Data].[JobLevel].[All]" dimensionUniqueName="[Cleaned_Data]" displayFolder="" count="0" memberValueDatatype="20" unbalanced="0"/>
    <cacheHierarchy uniqueName="[Cleaned_Data].[JobRole]" caption="JobRole" attribute="1" defaultMemberUniqueName="[Cleaned_Data].[JobRole].[All]" allUniqueName="[Cleaned_Data].[JobRole].[All]" dimensionUniqueName="[Cleaned_Data]" displayFolder="" count="0" memberValueDatatype="130" unbalanced="0"/>
    <cacheHierarchy uniqueName="[Cleaned_Data].[JobSatisfaction]" caption="JobSatisfaction" attribute="1" defaultMemberUniqueName="[Cleaned_Data].[JobSatisfaction].[All]" allUniqueName="[Cleaned_Data].[JobSatisfaction].[All]" dimensionUniqueName="[Cleaned_Data]" displayFolder="" count="0" memberValueDatatype="20" unbalanced="0"/>
    <cacheHierarchy uniqueName="[Cleaned_Data].[MaritalStatus]" caption="MaritalStatus" attribute="1" defaultMemberUniqueName="[Cleaned_Data].[MaritalStatus].[All]" allUniqueName="[Cleaned_Data].[MaritalStatus].[All]" dimensionUniqueName="[Cleaned_Data]" displayFolder="" count="0" memberValueDatatype="130" unbalanced="0"/>
    <cacheHierarchy uniqueName="[Cleaned_Data].[MonthlyIncome]" caption="MonthlyIncome" attribute="1" defaultMemberUniqueName="[Cleaned_Data].[MonthlyIncome].[All]" allUniqueName="[Cleaned_Data].[MonthlyIncome].[All]" dimensionUniqueName="[Cleaned_Data]" displayFolder="" count="0" memberValueDatatype="20" unbalanced="0"/>
    <cacheHierarchy uniqueName="[Cleaned_Data].[MonthlyRate]" caption="MonthlyRate" attribute="1" defaultMemberUniqueName="[Cleaned_Data].[MonthlyRate].[All]" allUniqueName="[Cleaned_Data].[MonthlyRate].[All]" dimensionUniqueName="[Cleaned_Data]" displayFolder="" count="0" memberValueDatatype="20" unbalanced="0"/>
    <cacheHierarchy uniqueName="[Cleaned_Data].[NumCompaniesWorked]" caption="NumCompaniesWorked" attribute="1" defaultMemberUniqueName="[Cleaned_Data].[NumCompaniesWorked].[All]" allUniqueName="[Cleaned_Data].[NumCompaniesWorked].[All]" dimensionUniqueName="[Cleaned_Data]" displayFolder="" count="0" memberValueDatatype="20" unbalanced="0"/>
    <cacheHierarchy uniqueName="[Cleaned_Data].[OverTime]" caption="OverTime" attribute="1" defaultMemberUniqueName="[Cleaned_Data].[OverTime].[All]" allUniqueName="[Cleaned_Data].[OverTime].[All]" dimensionUniqueName="[Cleaned_Data]" displayFolder="" count="0" memberValueDatatype="130" unbalanced="0"/>
    <cacheHierarchy uniqueName="[Cleaned_Data].[PercentSalaryHike]" caption="PercentSalaryHike" attribute="1" defaultMemberUniqueName="[Cleaned_Data].[PercentSalaryHike].[All]" allUniqueName="[Cleaned_Data].[PercentSalaryHike].[All]" dimensionUniqueName="[Cleaned_Data]" displayFolder="" count="0" memberValueDatatype="20" unbalanced="0"/>
    <cacheHierarchy uniqueName="[Cleaned_Data].[PerformanceRating]" caption="PerformanceRating" attribute="1" defaultMemberUniqueName="[Cleaned_Data].[PerformanceRating].[All]" allUniqueName="[Cleaned_Data].[PerformanceRating].[All]" dimensionUniqueName="[Cleaned_Data]" displayFolder="" count="0" memberValueDatatype="20" unbalanced="0"/>
    <cacheHierarchy uniqueName="[Cleaned_Data].[RelationshipSatisfaction]" caption="RelationshipSatisfaction" attribute="1" defaultMemberUniqueName="[Cleaned_Data].[RelationshipSatisfaction].[All]" allUniqueName="[Cleaned_Data].[RelationshipSatisfaction].[All]" dimensionUniqueName="[Cleaned_Data]" displayFolder="" count="0" memberValueDatatype="20" unbalanced="0"/>
    <cacheHierarchy uniqueName="[Cleaned_Data].[StockOptionLevel]" caption="StockOptionLevel" attribute="1" defaultMemberUniqueName="[Cleaned_Data].[StockOptionLevel].[All]" allUniqueName="[Cleaned_Data].[StockOptionLevel].[All]" dimensionUniqueName="[Cleaned_Data]" displayFolder="" count="0" memberValueDatatype="20" unbalanced="0"/>
    <cacheHierarchy uniqueName="[Cleaned_Data].[TotalWorkingYears]" caption="TotalWorkingYears" attribute="1" defaultMemberUniqueName="[Cleaned_Data].[TotalWorkingYears].[All]" allUniqueName="[Cleaned_Data].[TotalWorkingYears].[All]" dimensionUniqueName="[Cleaned_Data]" displayFolder="" count="0" memberValueDatatype="20" unbalanced="0"/>
    <cacheHierarchy uniqueName="[Cleaned_Data].[TrainingTimesLastYear]" caption="TrainingTimesLastYear" attribute="1" defaultMemberUniqueName="[Cleaned_Data].[TrainingTimesLastYear].[All]" allUniqueName="[Cleaned_Data].[TrainingTimesLastYear].[All]" dimensionUniqueName="[Cleaned_Data]" displayFolder="" count="0" memberValueDatatype="20" unbalanced="0"/>
    <cacheHierarchy uniqueName="[Cleaned_Data].[WorkLifeBalance]" caption="WorkLifeBalance" attribute="1" defaultMemberUniqueName="[Cleaned_Data].[WorkLifeBalance].[All]" allUniqueName="[Cleaned_Data].[WorkLifeBalance].[All]" dimensionUniqueName="[Cleaned_Data]" displayFolder="" count="0" memberValueDatatype="20" unbalanced="0"/>
    <cacheHierarchy uniqueName="[Cleaned_Data].[YearsAtCompany]" caption="YearsAtCompany" attribute="1" defaultMemberUniqueName="[Cleaned_Data].[YearsAtCompany].[All]" allUniqueName="[Cleaned_Data].[YearsAtCompany].[All]" dimensionUniqueName="[Cleaned_Data]" displayFolder="" count="0" memberValueDatatype="20" unbalanced="0"/>
    <cacheHierarchy uniqueName="[Cleaned_Data].[YearsInCurrentRole]" caption="YearsInCurrentRole" attribute="1" defaultMemberUniqueName="[Cleaned_Data].[YearsInCurrentRole].[All]" allUniqueName="[Cleaned_Data].[YearsInCurrentRole].[All]" dimensionUniqueName="[Cleaned_Data]" displayFolder="" count="0" memberValueDatatype="20" unbalanced="0"/>
    <cacheHierarchy uniqueName="[Cleaned_Data].[YearsSinceLastPromotion]" caption="YearsSinceLastPromotion" attribute="1" defaultMemberUniqueName="[Cleaned_Data].[YearsSinceLastPromotion].[All]" allUniqueName="[Cleaned_Data].[YearsSinceLastPromotion].[All]" dimensionUniqueName="[Cleaned_Data]" displayFolder="" count="0" memberValueDatatype="20" unbalanced="0"/>
    <cacheHierarchy uniqueName="[Cleaned_Data].[YearsWithCurrManager]" caption="YearsWithCurrManager" attribute="1" defaultMemberUniqueName="[Cleaned_Data].[YearsWithCurrManager].[All]" allUniqueName="[Cleaned_Data].[YearsWithCurrManager].[All]" dimensionUniqueName="[Cleaned_Data]" displayFolder="" count="0" memberValueDatatype="20" unbalanced="0"/>
    <cacheHierarchy uniqueName="[Cleaned_Data].[AttritionFlag]" caption="AttritionFlag" attribute="1" defaultMemberUniqueName="[Cleaned_Data].[AttritionFlag].[All]" allUniqueName="[Cleaned_Data].[AttritionFlag].[All]" dimensionUniqueName="[Cleaned_Data]" displayFolder="" count="0" memberValueDatatype="20" unbalanced="0"/>
    <cacheHierarchy uniqueName="[Cleaned_Data].[AgeGroup]" caption="AgeGroup" attribute="1" defaultMemberUniqueName="[Cleaned_Data].[AgeGroup].[All]" allUniqueName="[Cleaned_Data].[AgeGroup].[All]" dimensionUniqueName="[Cleaned_Data]" displayFolder="" count="0" memberValueDatatype="130" unbalanced="0"/>
    <cacheHierarchy uniqueName="[Cleaned_Data].[TenureBand]" caption="TenureBand" attribute="1" defaultMemberUniqueName="[Cleaned_Data].[TenureBand].[All]" allUniqueName="[Cleaned_Data].[TenureBand].[All]" dimensionUniqueName="[Cleaned_Data]" displayFolder="" count="0" memberValueDatatype="130" unbalanced="0"/>
    <cacheHierarchy uniqueName="[Cleaned_Data].[IncomeBand]" caption="IncomeBand" attribute="1" defaultMemberUniqueName="[Cleaned_Data].[IncomeBand].[All]" allUniqueName="[Cleaned_Data].[IncomeBand].[All]" dimensionUniqueName="[Cleaned_Data]" displayFolder="" count="0" memberValueDatatype="130" unbalanced="0"/>
    <cacheHierarchy uniqueName="[Cleaned_Data].[SatisfactionLabel]" caption="SatisfactionLabel" attribute="1" defaultMemberUniqueName="[Cleaned_Data].[SatisfactionLabel].[All]" allUniqueName="[Cleaned_Data].[SatisfactionLabel].[All]" dimensionUniqueName="[Cleaned_Data]" displayFolder="" count="0" memberValueDatatype="130" unbalanced="0"/>
    <cacheHierarchy uniqueName="[Cleaned_Data].[WorkLifeBalanceLabel]" caption="WorkLifeBalanceLabel" attribute="1" defaultMemberUniqueName="[Cleaned_Data].[WorkLifeBalanceLabel].[All]" allUniqueName="[Cleaned_Data].[WorkLifeBalanceLabel].[All]" dimensionUniqueName="[Cleaned_Data]" displayFolder="" count="0" memberValueDatatype="130" unbalanced="0"/>
    <cacheHierarchy uniqueName="[Measures].[__XL_Count Cleaned Data]" caption="__XL_Count Cleaned Data" measure="1" displayFolder="" measureGroup="Cleaned Data"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AttritionFlag]" caption="Sum of AttritionFlag" measure="1" displayFolder="" measureGroup="Cleaned Data" count="0" hidden="1">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Cleaned Data" count="0" hidden="1">
      <extLst>
        <ext xmlns:x15="http://schemas.microsoft.com/office/spreadsheetml/2010/11/main" uri="{B97F6D7D-B522-45F9-BDA1-12C45D357490}">
          <x15:cacheHierarchy aggregatedColumn="4"/>
        </ext>
      </extLst>
    </cacheHierarchy>
    <cacheHierarchy uniqueName="[Measures].[Count of JobRole]" caption="Count of JobRole" measure="1" displayFolder="" measureGroup="Cleaned Data" count="0" hidden="1">
      <extLst>
        <ext xmlns:x15="http://schemas.microsoft.com/office/spreadsheetml/2010/11/main" uri="{B97F6D7D-B522-45F9-BDA1-12C45D357490}">
          <x15:cacheHierarchy aggregatedColumn="14"/>
        </ext>
      </extLst>
    </cacheHierarchy>
    <cacheHierarchy uniqueName="[Measures].[Sum of AttritionFlag 2]" caption="Sum of AttritionFlag 2" measure="1" displayFolder="" measureGroup="Cleaned_Data" count="0" hidden="1">
      <extLst>
        <ext xmlns:x15="http://schemas.microsoft.com/office/spreadsheetml/2010/11/main" uri="{B97F6D7D-B522-45F9-BDA1-12C45D357490}">
          <x15:cacheHierarchy aggregatedColumn="67"/>
        </ext>
      </extLst>
    </cacheHierarchy>
    <cacheHierarchy uniqueName="[Measures].[Average of AttritionFlag]" caption="Average of AttritionFlag" measure="1" displayFolder="" measureGroup="Cleaned_Data" count="0" hidden="1">
      <extLst>
        <ext xmlns:x15="http://schemas.microsoft.com/office/spreadsheetml/2010/11/main" uri="{B97F6D7D-B522-45F9-BDA1-12C45D357490}">
          <x15:cacheHierarchy aggregatedColumn="67"/>
        </ext>
      </extLst>
    </cacheHierarchy>
    <cacheHierarchy uniqueName="[Measures].[Count of Attrition]" caption="Count of Attrition" measure="1" displayFolder="" measureGroup="Cleaned_Data" count="0" hidden="1">
      <extLst>
        <ext xmlns:x15="http://schemas.microsoft.com/office/spreadsheetml/2010/11/main" uri="{B97F6D7D-B522-45F9-BDA1-12C45D357490}">
          <x15:cacheHierarchy aggregatedColumn="36"/>
        </ext>
      </extLst>
    </cacheHierarchy>
    <cacheHierarchy uniqueName="[Measures].[Sum of MonthlyIncome]" caption="Sum of MonthlyIncome" measure="1" displayFolder="" measureGroup="Cleaned 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Cleaned Data"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Attrition 2]" caption="Count of Attrition 2" measure="1" displayFolder="" measureGroup="Cleaned Data" count="0" oneField="1" hidden="1">
      <fieldsUsage count="1">
        <fieldUsage x="3"/>
      </fieldsUsage>
      <extLst>
        <ext xmlns:x15="http://schemas.microsoft.com/office/spreadsheetml/2010/11/main" uri="{B97F6D7D-B522-45F9-BDA1-12C45D357490}">
          <x15:cacheHierarchy aggregatedColumn="1"/>
        </ext>
      </extLst>
    </cacheHierarchy>
    <cacheHierarchy uniqueName="[Measures].[Average of AttritionFlag 2]" caption="Average of AttritionFlag 2" measure="1" displayFolder="" measureGroup="Cleaned Data" count="0" hidden="1">
      <extLst>
        <ext xmlns:x15="http://schemas.microsoft.com/office/spreadsheetml/2010/11/main" uri="{B97F6D7D-B522-45F9-BDA1-12C45D357490}">
          <x15:cacheHierarchy aggregatedColumn="32"/>
        </ext>
      </extLst>
    </cacheHierarchy>
  </cacheHierarchies>
  <kpis count="0"/>
  <dimensions count="3">
    <dimension name="Cleaned Data" uniqueName="[Cleaned Data]" caption="Cleaned Data"/>
    <dimension name="Cleaned_Data" uniqueName="[Cleaned_Data]" caption="Cleaned_Data"/>
    <dimension measure="1" name="Measures" uniqueName="[Measures]" caption="Measures"/>
  </dimensions>
  <measureGroups count="2">
    <measureGroup name="Cleaned Data" caption="Cleaned Data"/>
    <measureGroup name="Cleaned_Data" caption="Cleaned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5.954734143517" backgroundQuery="1" createdVersion="8" refreshedVersion="8" minRefreshableVersion="3" recordCount="0" supportSubquery="1" supportAdvancedDrill="1" xr:uid="{D1353934-128D-4D1D-AE2D-5CEE00FFB7F6}">
  <cacheSource type="external" connectionId="4"/>
  <cacheFields count="4">
    <cacheField name="[Cleaned_Data].[SatisfactionLabel].[SatisfactionLabel]" caption="SatisfactionLabel" numFmtId="0" hierarchy="71" level="1">
      <sharedItems count="4">
        <s v="High"/>
        <s v="Low"/>
        <s v="Medium"/>
        <s v="Very High"/>
      </sharedItems>
    </cacheField>
    <cacheField name="[Measures].[Count of Attrition]" caption="Count of Attrition" numFmtId="0" hierarchy="81" level="32767"/>
    <cacheField name="[Measures].[Sum of AttritionFlag 2]" caption="Sum of AttritionFlag 2" numFmtId="0" hierarchy="79" level="32767"/>
    <cacheField name="[Measures].[Average of AttritionFlag]" caption="Average of AttritionFlag" numFmtId="0" hierarchy="80" level="32767"/>
  </cacheFields>
  <cacheHierarchies count="86">
    <cacheHierarchy uniqueName="[Cleaned Data].[Age]" caption="Age" attribute="1" defaultMemberUniqueName="[Cleaned Data].[Age].[All]" allUniqueName="[Cleaned Data].[Age].[All]" dimensionUniqueName="[Cleaned Data]" displayFolder="" count="0" memberValueDatatype="20" unbalanced="0"/>
    <cacheHierarchy uniqueName="[Cleaned Data].[Attrition]" caption="Attrition" attribute="1" defaultMemberUniqueName="[Cleaned Data].[Attrition].[All]" allUniqueName="[Cleaned Data].[Attrition].[All]" dimensionUniqueName="[Cleaned Data]" displayFolder="" count="0" memberValueDatatype="130" unbalanced="0"/>
    <cacheHierarchy uniqueName="[Cleaned Data].[BusinessTravel]" caption="BusinessTravel" attribute="1" defaultMemberUniqueName="[Cleaned Data].[BusinessTravel].[All]" allUniqueName="[Cleaned Data].[BusinessTravel].[All]" dimensionUniqueName="[Cleaned Data]" displayFolder="" count="0" memberValueDatatype="130" unbalanced="0"/>
    <cacheHierarchy uniqueName="[Cleaned Data].[DailyRate]" caption="DailyRate" attribute="1" defaultMemberUniqueName="[Cleaned Data].[DailyRate].[All]" allUniqueName="[Cleaned Data].[DailyRate].[All]" dimensionUniqueName="[Cleaned Data]" displayFolder="" count="0" memberValueDatatype="20" unbalanced="0"/>
    <cacheHierarchy uniqueName="[Cleaned Data].[Department]" caption="Department" attribute="1" defaultMemberUniqueName="[Cleaned Data].[Department].[All]" allUniqueName="[Cleaned Data].[Department].[All]" dimensionUniqueName="[Cleaned Data]" displayFolder="" count="0" memberValueDatatype="130" unbalanced="0"/>
    <cacheHierarchy uniqueName="[Cleaned Data].[DistanceFromHome]" caption="DistanceFromHome" attribute="1" defaultMemberUniqueName="[Cleaned Data].[DistanceFromHome].[All]" allUniqueName="[Cleaned Data].[DistanceFromHome].[All]" dimensionUniqueName="[Cleaned Data]" displayFolder="" count="0" memberValueDatatype="20" unbalanced="0"/>
    <cacheHierarchy uniqueName="[Cleaned Data].[Education]" caption="Education" attribute="1" defaultMemberUniqueName="[Cleaned Data].[Education].[All]" allUniqueName="[Cleaned Data].[Education].[All]" dimensionUniqueName="[Cleaned Data]" displayFolder="" count="0" memberValueDatatype="20" unbalanced="0"/>
    <cacheHierarchy uniqueName="[Cleaned Data].[EducationField]" caption="EducationField" attribute="1" defaultMemberUniqueName="[Cleaned Data].[EducationField].[All]" allUniqueName="[Cleaned Data].[EducationField].[All]" dimensionUniqueName="[Cleaned Data]" displayFolder="" count="0" memberValueDatatype="130" unbalanced="0"/>
    <cacheHierarchy uniqueName="[Cleaned Data].[EmployeeNumber]" caption="EmployeeNumber" attribute="1" defaultMemberUniqueName="[Cleaned Data].[EmployeeNumber].[All]" allUniqueName="[Cleaned Data].[EmployeeNumber].[All]" dimensionUniqueName="[Cleaned Data]" displayFolder="" count="0" memberValueDatatype="20" unbalanced="0"/>
    <cacheHierarchy uniqueName="[Cleaned Data].[EnvironmentSatisfaction]" caption="EnvironmentSatisfaction" attribute="1" defaultMemberUniqueName="[Cleaned Data].[EnvironmentSatisfaction].[All]" allUniqueName="[Cleaned Data].[EnvironmentSatisfaction].[All]" dimensionUniqueName="[Cleaned Data]" displayFolder="" count="0" memberValueDatatype="20" unbalanced="0"/>
    <cacheHierarchy uniqueName="[Cleaned Data].[Gender]" caption="Gender" attribute="1" defaultMemberUniqueName="[Cleaned Data].[Gender].[All]" allUniqueName="[Cleaned Data].[Gender].[All]" dimensionUniqueName="[Cleaned Data]" displayFolder="" count="0" memberValueDatatype="130" unbalanced="0"/>
    <cacheHierarchy uniqueName="[Cleaned Data].[HourlyRate]" caption="HourlyRate" attribute="1" defaultMemberUniqueName="[Cleaned Data].[HourlyRate].[All]" allUniqueName="[Cleaned Data].[HourlyRate].[All]" dimensionUniqueName="[Cleaned Data]" displayFolder="" count="0" memberValueDatatype="20" unbalanced="0"/>
    <cacheHierarchy uniqueName="[Cleaned Data].[JobInvolvement]" caption="JobInvolvement" attribute="1" defaultMemberUniqueName="[Cleaned Data].[JobInvolvement].[All]" allUniqueName="[Cleaned Data].[JobInvolvement].[All]" dimensionUniqueName="[Cleaned Data]" displayFolder="" count="0" memberValueDatatype="20" unbalanced="0"/>
    <cacheHierarchy uniqueName="[Cleaned Data].[JobLevel]" caption="JobLevel" attribute="1" defaultMemberUniqueName="[Cleaned Data].[JobLevel].[All]" allUniqueName="[Cleaned Data].[JobLevel].[All]" dimensionUniqueName="[Cleaned Data]" displayFolder="" count="0" memberValueDatatype="20" unbalanced="0"/>
    <cacheHierarchy uniqueName="[Cleaned Data].[JobRole]" caption="JobRole" attribute="1" defaultMemberUniqueName="[Cleaned Data].[JobRole].[All]" allUniqueName="[Cleaned Data].[JobRole].[All]" dimensionUniqueName="[Cleaned Data]" displayFolder="" count="0" memberValueDatatype="130" unbalanced="0"/>
    <cacheHierarchy uniqueName="[Cleaned Data].[JobSatisfaction]" caption="JobSatisfaction" attribute="1" defaultMemberUniqueName="[Cleaned Data].[JobSatisfaction].[All]" allUniqueName="[Cleaned Data].[JobSatisfaction].[All]" dimensionUniqueName="[Cleaned Data]" displayFolder="" count="0" memberValueDatatype="20" unbalanced="0"/>
    <cacheHierarchy uniqueName="[Cleaned Data].[MaritalStatus]" caption="MaritalStatus" attribute="1" defaultMemberUniqueName="[Cleaned Data].[MaritalStatus].[All]" allUniqueName="[Cleaned Data].[MaritalStatus].[All]" dimensionUniqueName="[Cleaned Data]" displayFolder="" count="0" memberValueDatatype="130" unbalanced="0"/>
    <cacheHierarchy uniqueName="[Cleaned Data].[MonthlyIncome]" caption="MonthlyIncome" attribute="1" defaultMemberUniqueName="[Cleaned Data].[MonthlyIncome].[All]" allUniqueName="[Cleaned Data].[MonthlyIncome].[All]" dimensionUniqueName="[Cleaned Data]" displayFolder="" count="0" memberValueDatatype="20" unbalanced="0"/>
    <cacheHierarchy uniqueName="[Cleaned Data].[MonthlyRate]" caption="MonthlyRate" attribute="1" defaultMemberUniqueName="[Cleaned Data].[MonthlyRate].[All]" allUniqueName="[Cleaned Data].[MonthlyRate].[All]" dimensionUniqueName="[Cleaned Data]" displayFolder="" count="0" memberValueDatatype="20" unbalanced="0"/>
    <cacheHierarchy uniqueName="[Cleaned Data].[NumCompaniesWorked]" caption="NumCompaniesWorked" attribute="1" defaultMemberUniqueName="[Cleaned Data].[NumCompaniesWorked].[All]" allUniqueName="[Cleaned Data].[NumCompaniesWorked].[All]" dimensionUniqueName="[Cleaned Data]" displayFolder="" count="0" memberValueDatatype="20" unbalanced="0"/>
    <cacheHierarchy uniqueName="[Cleaned Data].[OverTime]" caption="OverTime" attribute="1" defaultMemberUniqueName="[Cleaned Data].[OverTime].[All]" allUniqueName="[Cleaned Data].[OverTime].[All]" dimensionUniqueName="[Cleaned Data]" displayFolder="" count="0" memberValueDatatype="130" unbalanced="0"/>
    <cacheHierarchy uniqueName="[Cleaned Data].[PercentSalaryHike]" caption="PercentSalaryHike" attribute="1" defaultMemberUniqueName="[Cleaned Data].[PercentSalaryHike].[All]" allUniqueName="[Cleaned Data].[PercentSalaryHike].[All]" dimensionUniqueName="[Cleaned Data]" displayFolder="" count="0" memberValueDatatype="20" unbalanced="0"/>
    <cacheHierarchy uniqueName="[Cleaned Data].[PerformanceRating]" caption="PerformanceRating" attribute="1" defaultMemberUniqueName="[Cleaned Data].[PerformanceRating].[All]" allUniqueName="[Cleaned Data].[PerformanceRating].[All]" dimensionUniqueName="[Cleaned Data]" displayFolder="" count="0" memberValueDatatype="20" unbalanced="0"/>
    <cacheHierarchy uniqueName="[Cleaned Data].[RelationshipSatisfaction]" caption="RelationshipSatisfaction" attribute="1" defaultMemberUniqueName="[Cleaned Data].[RelationshipSatisfaction].[All]" allUniqueName="[Cleaned Data].[RelationshipSatisfaction].[All]" dimensionUniqueName="[Cleaned Data]" displayFolder="" count="0" memberValueDatatype="20" unbalanced="0"/>
    <cacheHierarchy uniqueName="[Cleaned Data].[StockOptionLevel]" caption="StockOptionLevel" attribute="1" defaultMemberUniqueName="[Cleaned Data].[StockOptionLevel].[All]" allUniqueName="[Cleaned Data].[StockOptionLevel].[All]" dimensionUniqueName="[Cleaned Data]" displayFolder="" count="0" memberValueDatatype="20" unbalanced="0"/>
    <cacheHierarchy uniqueName="[Cleaned Data].[TotalWorkingYears]" caption="TotalWorkingYears" attribute="1" defaultMemberUniqueName="[Cleaned Data].[TotalWorkingYears].[All]" allUniqueName="[Cleaned Data].[TotalWorkingYears].[All]" dimensionUniqueName="[Cleaned Data]" displayFolder="" count="0" memberValueDatatype="20" unbalanced="0"/>
    <cacheHierarchy uniqueName="[Cleaned Data].[TrainingTimesLastYear]" caption="TrainingTimesLastYear" attribute="1" defaultMemberUniqueName="[Cleaned Data].[TrainingTimesLastYear].[All]" allUniqueName="[Cleaned Data].[TrainingTimesLastYear].[All]" dimensionUniqueName="[Cleaned Data]" displayFolder="" count="0" memberValueDatatype="20" unbalanced="0"/>
    <cacheHierarchy uniqueName="[Cleaned Data].[WorkLifeBalance]" caption="WorkLifeBalance" attribute="1" defaultMemberUniqueName="[Cleaned Data].[WorkLifeBalance].[All]" allUniqueName="[Cleaned Data].[WorkLifeBalance].[All]" dimensionUniqueName="[Cleaned Data]" displayFolder="" count="0" memberValueDatatype="20" unbalanced="0"/>
    <cacheHierarchy uniqueName="[Cleaned Data].[YearsAtCompany]" caption="YearsAtCompany" attribute="1" defaultMemberUniqueName="[Cleaned Data].[YearsAtCompany].[All]" allUniqueName="[Cleaned Data].[YearsAtCompany].[All]" dimensionUniqueName="[Cleaned Data]" displayFolder="" count="0" memberValueDatatype="20" unbalanced="0"/>
    <cacheHierarchy uniqueName="[Cleaned Data].[YearsInCurrentRole]" caption="YearsInCurrentRole" attribute="1" defaultMemberUniqueName="[Cleaned Data].[YearsInCurrentRole].[All]" allUniqueName="[Cleaned Data].[YearsInCurrentRole].[All]" dimensionUniqueName="[Cleaned Data]" displayFolder="" count="0" memberValueDatatype="20" unbalanced="0"/>
    <cacheHierarchy uniqueName="[Cleaned Data].[YearsSinceLastPromotion]" caption="YearsSinceLastPromotion" attribute="1" defaultMemberUniqueName="[Cleaned Data].[YearsSinceLastPromotion].[All]" allUniqueName="[Cleaned Data].[YearsSinceLastPromotion].[All]" dimensionUniqueName="[Cleaned Data]" displayFolder="" count="0" memberValueDatatype="20" unbalanced="0"/>
    <cacheHierarchy uniqueName="[Cleaned Data].[YearsWithCurrManager]" caption="YearsWithCurrManager" attribute="1" defaultMemberUniqueName="[Cleaned Data].[YearsWithCurrManager].[All]" allUniqueName="[Cleaned Data].[YearsWithCurrManager].[All]" dimensionUniqueName="[Cleaned Data]" displayFolder="" count="0" memberValueDatatype="20" unbalanced="0"/>
    <cacheHierarchy uniqueName="[Cleaned Data].[AttritionFlag]" caption="AttritionFlag" attribute="1" defaultMemberUniqueName="[Cleaned Data].[AttritionFlag].[All]" allUniqueName="[Cleaned Data].[AttritionFlag].[All]" dimensionUniqueName="[Cleaned Data]" displayFolder="" count="0" memberValueDatatype="20" unbalanced="0"/>
    <cacheHierarchy uniqueName="[Cleaned Data].[AgeGroup]" caption="AgeGroup" attribute="1" defaultMemberUniqueName="[Cleaned Data].[AgeGroup].[All]" allUniqueName="[Cleaned Data].[AgeGroup].[All]" dimensionUniqueName="[Cleaned Data]" displayFolder="" count="0" memberValueDatatype="130" unbalanced="0"/>
    <cacheHierarchy uniqueName="[Cleaned Data].[TenureBand]" caption="TenureBand" attribute="1" defaultMemberUniqueName="[Cleaned Data].[TenureBand].[All]" allUniqueName="[Cleaned Data].[TenureBand].[All]" dimensionUniqueName="[Cleaned Data]" displayFolder="" count="0" memberValueDatatype="130" unbalanced="0"/>
    <cacheHierarchy uniqueName="[Cleaned_Data].[Age]" caption="Age" attribute="1" defaultMemberUniqueName="[Cleaned_Data].[Age].[All]" allUniqueName="[Cleaned_Data].[Age].[All]" dimensionUniqueName="[Cleaned_Data]" displayFolder="" count="0" memberValueDatatype="20" unbalanced="0"/>
    <cacheHierarchy uniqueName="[Cleaned_Data].[Attrition]" caption="Attrition" attribute="1" defaultMemberUniqueName="[Cleaned_Data].[Attrition].[All]" allUniqueName="[Cleaned_Data].[Attrition].[All]" dimensionUniqueName="[Cleaned_Data]" displayFolder="" count="0" memberValueDatatype="130" unbalanced="0"/>
    <cacheHierarchy uniqueName="[Cleaned_Data].[BusinessTravel]" caption="BusinessTravel" attribute="1" defaultMemberUniqueName="[Cleaned_Data].[BusinessTravel].[All]" allUniqueName="[Cleaned_Data].[BusinessTravel].[All]" dimensionUniqueName="[Cleaned_Data]" displayFolder="" count="0" memberValueDatatype="130" unbalanced="0"/>
    <cacheHierarchy uniqueName="[Cleaned_Data].[DailyRate]" caption="DailyRate" attribute="1" defaultMemberUniqueName="[Cleaned_Data].[DailyRate].[All]" allUniqueName="[Cleaned_Data].[DailyRate].[All]" dimensionUniqueName="[Cleaned_Data]" displayFolder="" count="0" memberValueDatatype="20" unbalanced="0"/>
    <cacheHierarchy uniqueName="[Cleaned_Data].[Department]" caption="Department" attribute="1" defaultMemberUniqueName="[Cleaned_Data].[Department].[All]" allUniqueName="[Cleaned_Data].[Department].[All]" dimensionUniqueName="[Cleaned_Data]" displayFolder="" count="0" memberValueDatatype="130" unbalanced="0"/>
    <cacheHierarchy uniqueName="[Cleaned_Data].[DistanceFromHome]" caption="DistanceFromHome" attribute="1" defaultMemberUniqueName="[Cleaned_Data].[DistanceFromHome].[All]" allUniqueName="[Cleaned_Data].[DistanceFromHome].[All]" dimensionUniqueName="[Cleaned_Data]" displayFolder="" count="0" memberValueDatatype="20" unbalanced="0"/>
    <cacheHierarchy uniqueName="[Cleaned_Data].[Education]" caption="Education" attribute="1" defaultMemberUniqueName="[Cleaned_Data].[Education].[All]" allUniqueName="[Cleaned_Data].[Education].[All]" dimensionUniqueName="[Cleaned_Data]" displayFolder="" count="0" memberValueDatatype="20" unbalanced="0"/>
    <cacheHierarchy uniqueName="[Cleaned_Data].[EducationField]" caption="EducationField" attribute="1" defaultMemberUniqueName="[Cleaned_Data].[EducationField].[All]" allUniqueName="[Cleaned_Data].[EducationField].[All]" dimensionUniqueName="[Cleaned_Data]" displayFolder="" count="0" memberValueDatatype="130" unbalanced="0"/>
    <cacheHierarchy uniqueName="[Cleaned_Data].[EmployeeNumber]" caption="EmployeeNumber" attribute="1" defaultMemberUniqueName="[Cleaned_Data].[EmployeeNumber].[All]" allUniqueName="[Cleaned_Data].[EmployeeNumber].[All]" dimensionUniqueName="[Cleaned_Data]" displayFolder="" count="0" memberValueDatatype="20" unbalanced="0"/>
    <cacheHierarchy uniqueName="[Cleaned_Data].[EnvironmentSatisfaction]" caption="EnvironmentSatisfaction" attribute="1" defaultMemberUniqueName="[Cleaned_Data].[EnvironmentSatisfaction].[All]" allUniqueName="[Cleaned_Data].[EnvironmentSatisfaction].[All]" dimensionUniqueName="[Cleaned_Data]" displayFolder="" count="0" memberValueDatatype="20" unbalanced="0"/>
    <cacheHierarchy uniqueName="[Cleaned_Data].[Gender]" caption="Gender" attribute="1" defaultMemberUniqueName="[Cleaned_Data].[Gender].[All]" allUniqueName="[Cleaned_Data].[Gender].[All]" dimensionUniqueName="[Cleaned_Data]" displayFolder="" count="0" memberValueDatatype="130" unbalanced="0"/>
    <cacheHierarchy uniqueName="[Cleaned_Data].[HourlyRate]" caption="HourlyRate" attribute="1" defaultMemberUniqueName="[Cleaned_Data].[HourlyRate].[All]" allUniqueName="[Cleaned_Data].[HourlyRate].[All]" dimensionUniqueName="[Cleaned_Data]" displayFolder="" count="0" memberValueDatatype="20" unbalanced="0"/>
    <cacheHierarchy uniqueName="[Cleaned_Data].[JobInvolvement]" caption="JobInvolvement" attribute="1" defaultMemberUniqueName="[Cleaned_Data].[JobInvolvement].[All]" allUniqueName="[Cleaned_Data].[JobInvolvement].[All]" dimensionUniqueName="[Cleaned_Data]" displayFolder="" count="0" memberValueDatatype="20" unbalanced="0"/>
    <cacheHierarchy uniqueName="[Cleaned_Data].[JobLevel]" caption="JobLevel" attribute="1" defaultMemberUniqueName="[Cleaned_Data].[JobLevel].[All]" allUniqueName="[Cleaned_Data].[JobLevel].[All]" dimensionUniqueName="[Cleaned_Data]" displayFolder="" count="0" memberValueDatatype="20" unbalanced="0"/>
    <cacheHierarchy uniqueName="[Cleaned_Data].[JobRole]" caption="JobRole" attribute="1" defaultMemberUniqueName="[Cleaned_Data].[JobRole].[All]" allUniqueName="[Cleaned_Data].[JobRole].[All]" dimensionUniqueName="[Cleaned_Data]" displayFolder="" count="0" memberValueDatatype="130" unbalanced="0"/>
    <cacheHierarchy uniqueName="[Cleaned_Data].[JobSatisfaction]" caption="JobSatisfaction" attribute="1" defaultMemberUniqueName="[Cleaned_Data].[JobSatisfaction].[All]" allUniqueName="[Cleaned_Data].[JobSatisfaction].[All]" dimensionUniqueName="[Cleaned_Data]" displayFolder="" count="0" memberValueDatatype="20" unbalanced="0"/>
    <cacheHierarchy uniqueName="[Cleaned_Data].[MaritalStatus]" caption="MaritalStatus" attribute="1" defaultMemberUniqueName="[Cleaned_Data].[MaritalStatus].[All]" allUniqueName="[Cleaned_Data].[MaritalStatus].[All]" dimensionUniqueName="[Cleaned_Data]" displayFolder="" count="0" memberValueDatatype="130" unbalanced="0"/>
    <cacheHierarchy uniqueName="[Cleaned_Data].[MonthlyIncome]" caption="MonthlyIncome" attribute="1" defaultMemberUniqueName="[Cleaned_Data].[MonthlyIncome].[All]" allUniqueName="[Cleaned_Data].[MonthlyIncome].[All]" dimensionUniqueName="[Cleaned_Data]" displayFolder="" count="0" memberValueDatatype="20" unbalanced="0"/>
    <cacheHierarchy uniqueName="[Cleaned_Data].[MonthlyRate]" caption="MonthlyRate" attribute="1" defaultMemberUniqueName="[Cleaned_Data].[MonthlyRate].[All]" allUniqueName="[Cleaned_Data].[MonthlyRate].[All]" dimensionUniqueName="[Cleaned_Data]" displayFolder="" count="0" memberValueDatatype="20" unbalanced="0"/>
    <cacheHierarchy uniqueName="[Cleaned_Data].[NumCompaniesWorked]" caption="NumCompaniesWorked" attribute="1" defaultMemberUniqueName="[Cleaned_Data].[NumCompaniesWorked].[All]" allUniqueName="[Cleaned_Data].[NumCompaniesWorked].[All]" dimensionUniqueName="[Cleaned_Data]" displayFolder="" count="0" memberValueDatatype="20" unbalanced="0"/>
    <cacheHierarchy uniqueName="[Cleaned_Data].[OverTime]" caption="OverTime" attribute="1" defaultMemberUniqueName="[Cleaned_Data].[OverTime].[All]" allUniqueName="[Cleaned_Data].[OverTime].[All]" dimensionUniqueName="[Cleaned_Data]" displayFolder="" count="0" memberValueDatatype="130" unbalanced="0"/>
    <cacheHierarchy uniqueName="[Cleaned_Data].[PercentSalaryHike]" caption="PercentSalaryHike" attribute="1" defaultMemberUniqueName="[Cleaned_Data].[PercentSalaryHike].[All]" allUniqueName="[Cleaned_Data].[PercentSalaryHike].[All]" dimensionUniqueName="[Cleaned_Data]" displayFolder="" count="0" memberValueDatatype="20" unbalanced="0"/>
    <cacheHierarchy uniqueName="[Cleaned_Data].[PerformanceRating]" caption="PerformanceRating" attribute="1" defaultMemberUniqueName="[Cleaned_Data].[PerformanceRating].[All]" allUniqueName="[Cleaned_Data].[PerformanceRating].[All]" dimensionUniqueName="[Cleaned_Data]" displayFolder="" count="0" memberValueDatatype="20" unbalanced="0"/>
    <cacheHierarchy uniqueName="[Cleaned_Data].[RelationshipSatisfaction]" caption="RelationshipSatisfaction" attribute="1" defaultMemberUniqueName="[Cleaned_Data].[RelationshipSatisfaction].[All]" allUniqueName="[Cleaned_Data].[RelationshipSatisfaction].[All]" dimensionUniqueName="[Cleaned_Data]" displayFolder="" count="0" memberValueDatatype="20" unbalanced="0"/>
    <cacheHierarchy uniqueName="[Cleaned_Data].[StockOptionLevel]" caption="StockOptionLevel" attribute="1" defaultMemberUniqueName="[Cleaned_Data].[StockOptionLevel].[All]" allUniqueName="[Cleaned_Data].[StockOptionLevel].[All]" dimensionUniqueName="[Cleaned_Data]" displayFolder="" count="0" memberValueDatatype="20" unbalanced="0"/>
    <cacheHierarchy uniqueName="[Cleaned_Data].[TotalWorkingYears]" caption="TotalWorkingYears" attribute="1" defaultMemberUniqueName="[Cleaned_Data].[TotalWorkingYears].[All]" allUniqueName="[Cleaned_Data].[TotalWorkingYears].[All]" dimensionUniqueName="[Cleaned_Data]" displayFolder="" count="0" memberValueDatatype="20" unbalanced="0"/>
    <cacheHierarchy uniqueName="[Cleaned_Data].[TrainingTimesLastYear]" caption="TrainingTimesLastYear" attribute="1" defaultMemberUniqueName="[Cleaned_Data].[TrainingTimesLastYear].[All]" allUniqueName="[Cleaned_Data].[TrainingTimesLastYear].[All]" dimensionUniqueName="[Cleaned_Data]" displayFolder="" count="0" memberValueDatatype="20" unbalanced="0"/>
    <cacheHierarchy uniqueName="[Cleaned_Data].[WorkLifeBalance]" caption="WorkLifeBalance" attribute="1" defaultMemberUniqueName="[Cleaned_Data].[WorkLifeBalance].[All]" allUniqueName="[Cleaned_Data].[WorkLifeBalance].[All]" dimensionUniqueName="[Cleaned_Data]" displayFolder="" count="0" memberValueDatatype="20" unbalanced="0"/>
    <cacheHierarchy uniqueName="[Cleaned_Data].[YearsAtCompany]" caption="YearsAtCompany" attribute="1" defaultMemberUniqueName="[Cleaned_Data].[YearsAtCompany].[All]" allUniqueName="[Cleaned_Data].[YearsAtCompany].[All]" dimensionUniqueName="[Cleaned_Data]" displayFolder="" count="0" memberValueDatatype="20" unbalanced="0"/>
    <cacheHierarchy uniqueName="[Cleaned_Data].[YearsInCurrentRole]" caption="YearsInCurrentRole" attribute="1" defaultMemberUniqueName="[Cleaned_Data].[YearsInCurrentRole].[All]" allUniqueName="[Cleaned_Data].[YearsInCurrentRole].[All]" dimensionUniqueName="[Cleaned_Data]" displayFolder="" count="0" memberValueDatatype="20" unbalanced="0"/>
    <cacheHierarchy uniqueName="[Cleaned_Data].[YearsSinceLastPromotion]" caption="YearsSinceLastPromotion" attribute="1" defaultMemberUniqueName="[Cleaned_Data].[YearsSinceLastPromotion].[All]" allUniqueName="[Cleaned_Data].[YearsSinceLastPromotion].[All]" dimensionUniqueName="[Cleaned_Data]" displayFolder="" count="0" memberValueDatatype="20" unbalanced="0"/>
    <cacheHierarchy uniqueName="[Cleaned_Data].[YearsWithCurrManager]" caption="YearsWithCurrManager" attribute="1" defaultMemberUniqueName="[Cleaned_Data].[YearsWithCurrManager].[All]" allUniqueName="[Cleaned_Data].[YearsWithCurrManager].[All]" dimensionUniqueName="[Cleaned_Data]" displayFolder="" count="0" memberValueDatatype="20" unbalanced="0"/>
    <cacheHierarchy uniqueName="[Cleaned_Data].[AttritionFlag]" caption="AttritionFlag" attribute="1" defaultMemberUniqueName="[Cleaned_Data].[AttritionFlag].[All]" allUniqueName="[Cleaned_Data].[AttritionFlag].[All]" dimensionUniqueName="[Cleaned_Data]" displayFolder="" count="0" memberValueDatatype="20" unbalanced="0"/>
    <cacheHierarchy uniqueName="[Cleaned_Data].[AgeGroup]" caption="AgeGroup" attribute="1" defaultMemberUniqueName="[Cleaned_Data].[AgeGroup].[All]" allUniqueName="[Cleaned_Data].[AgeGroup].[All]" dimensionUniqueName="[Cleaned_Data]" displayFolder="" count="0" memberValueDatatype="130" unbalanced="0"/>
    <cacheHierarchy uniqueName="[Cleaned_Data].[TenureBand]" caption="TenureBand" attribute="1" defaultMemberUniqueName="[Cleaned_Data].[TenureBand].[All]" allUniqueName="[Cleaned_Data].[TenureBand].[All]" dimensionUniqueName="[Cleaned_Data]" displayFolder="" count="0" memberValueDatatype="130" unbalanced="0"/>
    <cacheHierarchy uniqueName="[Cleaned_Data].[IncomeBand]" caption="IncomeBand" attribute="1" defaultMemberUniqueName="[Cleaned_Data].[IncomeBand].[All]" allUniqueName="[Cleaned_Data].[IncomeBand].[All]" dimensionUniqueName="[Cleaned_Data]" displayFolder="" count="0" memberValueDatatype="130" unbalanced="0"/>
    <cacheHierarchy uniqueName="[Cleaned_Data].[SatisfactionLabel]" caption="SatisfactionLabel" attribute="1" defaultMemberUniqueName="[Cleaned_Data].[SatisfactionLabel].[All]" allUniqueName="[Cleaned_Data].[SatisfactionLabel].[All]" dimensionUniqueName="[Cleaned_Data]" displayFolder="" count="2" memberValueDatatype="130" unbalanced="0">
      <fieldsUsage count="2">
        <fieldUsage x="-1"/>
        <fieldUsage x="0"/>
      </fieldsUsage>
    </cacheHierarchy>
    <cacheHierarchy uniqueName="[Cleaned_Data].[WorkLifeBalanceLabel]" caption="WorkLifeBalanceLabel" attribute="1" defaultMemberUniqueName="[Cleaned_Data].[WorkLifeBalanceLabel].[All]" allUniqueName="[Cleaned_Data].[WorkLifeBalanceLabel].[All]" dimensionUniqueName="[Cleaned_Data]" displayFolder="" count="0" memberValueDatatype="130" unbalanced="0"/>
    <cacheHierarchy uniqueName="[Measures].[__XL_Count Cleaned Data]" caption="__XL_Count Cleaned Data" measure="1" displayFolder="" measureGroup="Cleaned Data"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AttritionFlag]" caption="Sum of AttritionFlag" measure="1" displayFolder="" measureGroup="Cleaned Data" count="0" hidden="1">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Cleaned Data" count="0" hidden="1">
      <extLst>
        <ext xmlns:x15="http://schemas.microsoft.com/office/spreadsheetml/2010/11/main" uri="{B97F6D7D-B522-45F9-BDA1-12C45D357490}">
          <x15:cacheHierarchy aggregatedColumn="4"/>
        </ext>
      </extLst>
    </cacheHierarchy>
    <cacheHierarchy uniqueName="[Measures].[Count of JobRole]" caption="Count of JobRole" measure="1" displayFolder="" measureGroup="Cleaned Data" count="0" hidden="1">
      <extLst>
        <ext xmlns:x15="http://schemas.microsoft.com/office/spreadsheetml/2010/11/main" uri="{B97F6D7D-B522-45F9-BDA1-12C45D357490}">
          <x15:cacheHierarchy aggregatedColumn="14"/>
        </ext>
      </extLst>
    </cacheHierarchy>
    <cacheHierarchy uniqueName="[Measures].[Sum of AttritionFlag 2]" caption="Sum of AttritionFlag 2" measure="1" displayFolder="" measureGroup="Cleaned_Data" count="0" oneField="1" hidden="1">
      <fieldsUsage count="1">
        <fieldUsage x="2"/>
      </fieldsUsage>
      <extLst>
        <ext xmlns:x15="http://schemas.microsoft.com/office/spreadsheetml/2010/11/main" uri="{B97F6D7D-B522-45F9-BDA1-12C45D357490}">
          <x15:cacheHierarchy aggregatedColumn="67"/>
        </ext>
      </extLst>
    </cacheHierarchy>
    <cacheHierarchy uniqueName="[Measures].[Average of AttritionFlag]" caption="Average of AttritionFlag" measure="1" displayFolder="" measureGroup="Cleaned_Data" count="0" oneField="1" hidden="1">
      <fieldsUsage count="1">
        <fieldUsage x="3"/>
      </fieldsUsage>
      <extLst>
        <ext xmlns:x15="http://schemas.microsoft.com/office/spreadsheetml/2010/11/main" uri="{B97F6D7D-B522-45F9-BDA1-12C45D357490}">
          <x15:cacheHierarchy aggregatedColumn="67"/>
        </ext>
      </extLst>
    </cacheHierarchy>
    <cacheHierarchy uniqueName="[Measures].[Count of Attrition]" caption="Count of Attrition" measure="1" displayFolder="" measureGroup="Cleaned_Data"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MonthlyIncome]" caption="Sum of MonthlyIncome" measure="1" displayFolder="" measureGroup="Cleaned 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Cleaned Data" count="0" hidden="1">
      <extLst>
        <ext xmlns:x15="http://schemas.microsoft.com/office/spreadsheetml/2010/11/main" uri="{B97F6D7D-B522-45F9-BDA1-12C45D357490}">
          <x15:cacheHierarchy aggregatedColumn="17"/>
        </ext>
      </extLst>
    </cacheHierarchy>
    <cacheHierarchy uniqueName="[Measures].[Count of Attrition 2]" caption="Count of Attrition 2" measure="1" displayFolder="" measureGroup="Cleaned Data" count="0" hidden="1">
      <extLst>
        <ext xmlns:x15="http://schemas.microsoft.com/office/spreadsheetml/2010/11/main" uri="{B97F6D7D-B522-45F9-BDA1-12C45D357490}">
          <x15:cacheHierarchy aggregatedColumn="1"/>
        </ext>
      </extLst>
    </cacheHierarchy>
    <cacheHierarchy uniqueName="[Measures].[Average of AttritionFlag 2]" caption="Average of AttritionFlag 2" measure="1" displayFolder="" measureGroup="Cleaned Data" count="0" hidden="1">
      <extLst>
        <ext xmlns:x15="http://schemas.microsoft.com/office/spreadsheetml/2010/11/main" uri="{B97F6D7D-B522-45F9-BDA1-12C45D357490}">
          <x15:cacheHierarchy aggregatedColumn="32"/>
        </ext>
      </extLst>
    </cacheHierarchy>
  </cacheHierarchies>
  <kpis count="0"/>
  <dimensions count="3">
    <dimension name="Cleaned Data" uniqueName="[Cleaned Data]" caption="Cleaned Data"/>
    <dimension name="Cleaned_Data" uniqueName="[Cleaned_Data]" caption="Cleaned_Data"/>
    <dimension measure="1" name="Measures" uniqueName="[Measures]" caption="Measures"/>
  </dimensions>
  <measureGroups count="2">
    <measureGroup name="Cleaned Data" caption="Cleaned Data"/>
    <measureGroup name="Cleaned_Data" caption="Cleaned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5.955158680554" backgroundQuery="1" createdVersion="8" refreshedVersion="8" minRefreshableVersion="3" recordCount="0" supportSubquery="1" supportAdvancedDrill="1" xr:uid="{6B9E995C-5EBF-4E7D-9FEB-1AD2591C2BD1}">
  <cacheSource type="external" connectionId="4"/>
  <cacheFields count="4">
    <cacheField name="[Cleaned_Data].[WorkLifeBalanceLabel].[WorkLifeBalanceLabel]" caption="WorkLifeBalanceLabel" numFmtId="0" hierarchy="72" level="1">
      <sharedItems count="4">
        <s v="High"/>
        <s v="Low"/>
        <s v="Medium"/>
        <s v="Very High"/>
      </sharedItems>
    </cacheField>
    <cacheField name="[Measures].[Sum of AttritionFlag 2]" caption="Sum of AttritionFlag 2" numFmtId="0" hierarchy="79" level="32767"/>
    <cacheField name="[Measures].[Average of AttritionFlag]" caption="Average of AttritionFlag" numFmtId="0" hierarchy="80" level="32767"/>
    <cacheField name="[Measures].[Count of Attrition]" caption="Count of Attrition" numFmtId="0" hierarchy="81" level="32767"/>
  </cacheFields>
  <cacheHierarchies count="86">
    <cacheHierarchy uniqueName="[Cleaned Data].[Age]" caption="Age" attribute="1" defaultMemberUniqueName="[Cleaned Data].[Age].[All]" allUniqueName="[Cleaned Data].[Age].[All]" dimensionUniqueName="[Cleaned Data]" displayFolder="" count="0" memberValueDatatype="20" unbalanced="0"/>
    <cacheHierarchy uniqueName="[Cleaned Data].[Attrition]" caption="Attrition" attribute="1" defaultMemberUniqueName="[Cleaned Data].[Attrition].[All]" allUniqueName="[Cleaned Data].[Attrition].[All]" dimensionUniqueName="[Cleaned Data]" displayFolder="" count="0" memberValueDatatype="130" unbalanced="0"/>
    <cacheHierarchy uniqueName="[Cleaned Data].[BusinessTravel]" caption="BusinessTravel" attribute="1" defaultMemberUniqueName="[Cleaned Data].[BusinessTravel].[All]" allUniqueName="[Cleaned Data].[BusinessTravel].[All]" dimensionUniqueName="[Cleaned Data]" displayFolder="" count="0" memberValueDatatype="130" unbalanced="0"/>
    <cacheHierarchy uniqueName="[Cleaned Data].[DailyRate]" caption="DailyRate" attribute="1" defaultMemberUniqueName="[Cleaned Data].[DailyRate].[All]" allUniqueName="[Cleaned Data].[DailyRate].[All]" dimensionUniqueName="[Cleaned Data]" displayFolder="" count="0" memberValueDatatype="20" unbalanced="0"/>
    <cacheHierarchy uniqueName="[Cleaned Data].[Department]" caption="Department" attribute="1" defaultMemberUniqueName="[Cleaned Data].[Department].[All]" allUniqueName="[Cleaned Data].[Department].[All]" dimensionUniqueName="[Cleaned Data]" displayFolder="" count="0" memberValueDatatype="130" unbalanced="0"/>
    <cacheHierarchy uniqueName="[Cleaned Data].[DistanceFromHome]" caption="DistanceFromHome" attribute="1" defaultMemberUniqueName="[Cleaned Data].[DistanceFromHome].[All]" allUniqueName="[Cleaned Data].[DistanceFromHome].[All]" dimensionUniqueName="[Cleaned Data]" displayFolder="" count="0" memberValueDatatype="20" unbalanced="0"/>
    <cacheHierarchy uniqueName="[Cleaned Data].[Education]" caption="Education" attribute="1" defaultMemberUniqueName="[Cleaned Data].[Education].[All]" allUniqueName="[Cleaned Data].[Education].[All]" dimensionUniqueName="[Cleaned Data]" displayFolder="" count="0" memberValueDatatype="20" unbalanced="0"/>
    <cacheHierarchy uniqueName="[Cleaned Data].[EducationField]" caption="EducationField" attribute="1" defaultMemberUniqueName="[Cleaned Data].[EducationField].[All]" allUniqueName="[Cleaned Data].[EducationField].[All]" dimensionUniqueName="[Cleaned Data]" displayFolder="" count="0" memberValueDatatype="130" unbalanced="0"/>
    <cacheHierarchy uniqueName="[Cleaned Data].[EmployeeNumber]" caption="EmployeeNumber" attribute="1" defaultMemberUniqueName="[Cleaned Data].[EmployeeNumber].[All]" allUniqueName="[Cleaned Data].[EmployeeNumber].[All]" dimensionUniqueName="[Cleaned Data]" displayFolder="" count="0" memberValueDatatype="20" unbalanced="0"/>
    <cacheHierarchy uniqueName="[Cleaned Data].[EnvironmentSatisfaction]" caption="EnvironmentSatisfaction" attribute="1" defaultMemberUniqueName="[Cleaned Data].[EnvironmentSatisfaction].[All]" allUniqueName="[Cleaned Data].[EnvironmentSatisfaction].[All]" dimensionUniqueName="[Cleaned Data]" displayFolder="" count="0" memberValueDatatype="20" unbalanced="0"/>
    <cacheHierarchy uniqueName="[Cleaned Data].[Gender]" caption="Gender" attribute="1" defaultMemberUniqueName="[Cleaned Data].[Gender].[All]" allUniqueName="[Cleaned Data].[Gender].[All]" dimensionUniqueName="[Cleaned Data]" displayFolder="" count="0" memberValueDatatype="130" unbalanced="0"/>
    <cacheHierarchy uniqueName="[Cleaned Data].[HourlyRate]" caption="HourlyRate" attribute="1" defaultMemberUniqueName="[Cleaned Data].[HourlyRate].[All]" allUniqueName="[Cleaned Data].[HourlyRate].[All]" dimensionUniqueName="[Cleaned Data]" displayFolder="" count="0" memberValueDatatype="20" unbalanced="0"/>
    <cacheHierarchy uniqueName="[Cleaned Data].[JobInvolvement]" caption="JobInvolvement" attribute="1" defaultMemberUniqueName="[Cleaned Data].[JobInvolvement].[All]" allUniqueName="[Cleaned Data].[JobInvolvement].[All]" dimensionUniqueName="[Cleaned Data]" displayFolder="" count="0" memberValueDatatype="20" unbalanced="0"/>
    <cacheHierarchy uniqueName="[Cleaned Data].[JobLevel]" caption="JobLevel" attribute="1" defaultMemberUniqueName="[Cleaned Data].[JobLevel].[All]" allUniqueName="[Cleaned Data].[JobLevel].[All]" dimensionUniqueName="[Cleaned Data]" displayFolder="" count="0" memberValueDatatype="20" unbalanced="0"/>
    <cacheHierarchy uniqueName="[Cleaned Data].[JobRole]" caption="JobRole" attribute="1" defaultMemberUniqueName="[Cleaned Data].[JobRole].[All]" allUniqueName="[Cleaned Data].[JobRole].[All]" dimensionUniqueName="[Cleaned Data]" displayFolder="" count="0" memberValueDatatype="130" unbalanced="0"/>
    <cacheHierarchy uniqueName="[Cleaned Data].[JobSatisfaction]" caption="JobSatisfaction" attribute="1" defaultMemberUniqueName="[Cleaned Data].[JobSatisfaction].[All]" allUniqueName="[Cleaned Data].[JobSatisfaction].[All]" dimensionUniqueName="[Cleaned Data]" displayFolder="" count="0" memberValueDatatype="20" unbalanced="0"/>
    <cacheHierarchy uniqueName="[Cleaned Data].[MaritalStatus]" caption="MaritalStatus" attribute="1" defaultMemberUniqueName="[Cleaned Data].[MaritalStatus].[All]" allUniqueName="[Cleaned Data].[MaritalStatus].[All]" dimensionUniqueName="[Cleaned Data]" displayFolder="" count="0" memberValueDatatype="130" unbalanced="0"/>
    <cacheHierarchy uniqueName="[Cleaned Data].[MonthlyIncome]" caption="MonthlyIncome" attribute="1" defaultMemberUniqueName="[Cleaned Data].[MonthlyIncome].[All]" allUniqueName="[Cleaned Data].[MonthlyIncome].[All]" dimensionUniqueName="[Cleaned Data]" displayFolder="" count="0" memberValueDatatype="20" unbalanced="0"/>
    <cacheHierarchy uniqueName="[Cleaned Data].[MonthlyRate]" caption="MonthlyRate" attribute="1" defaultMemberUniqueName="[Cleaned Data].[MonthlyRate].[All]" allUniqueName="[Cleaned Data].[MonthlyRate].[All]" dimensionUniqueName="[Cleaned Data]" displayFolder="" count="0" memberValueDatatype="20" unbalanced="0"/>
    <cacheHierarchy uniqueName="[Cleaned Data].[NumCompaniesWorked]" caption="NumCompaniesWorked" attribute="1" defaultMemberUniqueName="[Cleaned Data].[NumCompaniesWorked].[All]" allUniqueName="[Cleaned Data].[NumCompaniesWorked].[All]" dimensionUniqueName="[Cleaned Data]" displayFolder="" count="0" memberValueDatatype="20" unbalanced="0"/>
    <cacheHierarchy uniqueName="[Cleaned Data].[OverTime]" caption="OverTime" attribute="1" defaultMemberUniqueName="[Cleaned Data].[OverTime].[All]" allUniqueName="[Cleaned Data].[OverTime].[All]" dimensionUniqueName="[Cleaned Data]" displayFolder="" count="0" memberValueDatatype="130" unbalanced="0"/>
    <cacheHierarchy uniqueName="[Cleaned Data].[PercentSalaryHike]" caption="PercentSalaryHike" attribute="1" defaultMemberUniqueName="[Cleaned Data].[PercentSalaryHike].[All]" allUniqueName="[Cleaned Data].[PercentSalaryHike].[All]" dimensionUniqueName="[Cleaned Data]" displayFolder="" count="0" memberValueDatatype="20" unbalanced="0"/>
    <cacheHierarchy uniqueName="[Cleaned Data].[PerformanceRating]" caption="PerformanceRating" attribute="1" defaultMemberUniqueName="[Cleaned Data].[PerformanceRating].[All]" allUniqueName="[Cleaned Data].[PerformanceRating].[All]" dimensionUniqueName="[Cleaned Data]" displayFolder="" count="0" memberValueDatatype="20" unbalanced="0"/>
    <cacheHierarchy uniqueName="[Cleaned Data].[RelationshipSatisfaction]" caption="RelationshipSatisfaction" attribute="1" defaultMemberUniqueName="[Cleaned Data].[RelationshipSatisfaction].[All]" allUniqueName="[Cleaned Data].[RelationshipSatisfaction].[All]" dimensionUniqueName="[Cleaned Data]" displayFolder="" count="0" memberValueDatatype="20" unbalanced="0"/>
    <cacheHierarchy uniqueName="[Cleaned Data].[StockOptionLevel]" caption="StockOptionLevel" attribute="1" defaultMemberUniqueName="[Cleaned Data].[StockOptionLevel].[All]" allUniqueName="[Cleaned Data].[StockOptionLevel].[All]" dimensionUniqueName="[Cleaned Data]" displayFolder="" count="0" memberValueDatatype="20" unbalanced="0"/>
    <cacheHierarchy uniqueName="[Cleaned Data].[TotalWorkingYears]" caption="TotalWorkingYears" attribute="1" defaultMemberUniqueName="[Cleaned Data].[TotalWorkingYears].[All]" allUniqueName="[Cleaned Data].[TotalWorkingYears].[All]" dimensionUniqueName="[Cleaned Data]" displayFolder="" count="0" memberValueDatatype="20" unbalanced="0"/>
    <cacheHierarchy uniqueName="[Cleaned Data].[TrainingTimesLastYear]" caption="TrainingTimesLastYear" attribute="1" defaultMemberUniqueName="[Cleaned Data].[TrainingTimesLastYear].[All]" allUniqueName="[Cleaned Data].[TrainingTimesLastYear].[All]" dimensionUniqueName="[Cleaned Data]" displayFolder="" count="0" memberValueDatatype="20" unbalanced="0"/>
    <cacheHierarchy uniqueName="[Cleaned Data].[WorkLifeBalance]" caption="WorkLifeBalance" attribute="1" defaultMemberUniqueName="[Cleaned Data].[WorkLifeBalance].[All]" allUniqueName="[Cleaned Data].[WorkLifeBalance].[All]" dimensionUniqueName="[Cleaned Data]" displayFolder="" count="0" memberValueDatatype="20" unbalanced="0"/>
    <cacheHierarchy uniqueName="[Cleaned Data].[YearsAtCompany]" caption="YearsAtCompany" attribute="1" defaultMemberUniqueName="[Cleaned Data].[YearsAtCompany].[All]" allUniqueName="[Cleaned Data].[YearsAtCompany].[All]" dimensionUniqueName="[Cleaned Data]" displayFolder="" count="0" memberValueDatatype="20" unbalanced="0"/>
    <cacheHierarchy uniqueName="[Cleaned Data].[YearsInCurrentRole]" caption="YearsInCurrentRole" attribute="1" defaultMemberUniqueName="[Cleaned Data].[YearsInCurrentRole].[All]" allUniqueName="[Cleaned Data].[YearsInCurrentRole].[All]" dimensionUniqueName="[Cleaned Data]" displayFolder="" count="0" memberValueDatatype="20" unbalanced="0"/>
    <cacheHierarchy uniqueName="[Cleaned Data].[YearsSinceLastPromotion]" caption="YearsSinceLastPromotion" attribute="1" defaultMemberUniqueName="[Cleaned Data].[YearsSinceLastPromotion].[All]" allUniqueName="[Cleaned Data].[YearsSinceLastPromotion].[All]" dimensionUniqueName="[Cleaned Data]" displayFolder="" count="0" memberValueDatatype="20" unbalanced="0"/>
    <cacheHierarchy uniqueName="[Cleaned Data].[YearsWithCurrManager]" caption="YearsWithCurrManager" attribute="1" defaultMemberUniqueName="[Cleaned Data].[YearsWithCurrManager].[All]" allUniqueName="[Cleaned Data].[YearsWithCurrManager].[All]" dimensionUniqueName="[Cleaned Data]" displayFolder="" count="0" memberValueDatatype="20" unbalanced="0"/>
    <cacheHierarchy uniqueName="[Cleaned Data].[AttritionFlag]" caption="AttritionFlag" attribute="1" defaultMemberUniqueName="[Cleaned Data].[AttritionFlag].[All]" allUniqueName="[Cleaned Data].[AttritionFlag].[All]" dimensionUniqueName="[Cleaned Data]" displayFolder="" count="0" memberValueDatatype="20" unbalanced="0"/>
    <cacheHierarchy uniqueName="[Cleaned Data].[AgeGroup]" caption="AgeGroup" attribute="1" defaultMemberUniqueName="[Cleaned Data].[AgeGroup].[All]" allUniqueName="[Cleaned Data].[AgeGroup].[All]" dimensionUniqueName="[Cleaned Data]" displayFolder="" count="0" memberValueDatatype="130" unbalanced="0"/>
    <cacheHierarchy uniqueName="[Cleaned Data].[TenureBand]" caption="TenureBand" attribute="1" defaultMemberUniqueName="[Cleaned Data].[TenureBand].[All]" allUniqueName="[Cleaned Data].[TenureBand].[All]" dimensionUniqueName="[Cleaned Data]" displayFolder="" count="0" memberValueDatatype="130" unbalanced="0"/>
    <cacheHierarchy uniqueName="[Cleaned_Data].[Age]" caption="Age" attribute="1" defaultMemberUniqueName="[Cleaned_Data].[Age].[All]" allUniqueName="[Cleaned_Data].[Age].[All]" dimensionUniqueName="[Cleaned_Data]" displayFolder="" count="0" memberValueDatatype="20" unbalanced="0"/>
    <cacheHierarchy uniqueName="[Cleaned_Data].[Attrition]" caption="Attrition" attribute="1" defaultMemberUniqueName="[Cleaned_Data].[Attrition].[All]" allUniqueName="[Cleaned_Data].[Attrition].[All]" dimensionUniqueName="[Cleaned_Data]" displayFolder="" count="0" memberValueDatatype="130" unbalanced="0"/>
    <cacheHierarchy uniqueName="[Cleaned_Data].[BusinessTravel]" caption="BusinessTravel" attribute="1" defaultMemberUniqueName="[Cleaned_Data].[BusinessTravel].[All]" allUniqueName="[Cleaned_Data].[BusinessTravel].[All]" dimensionUniqueName="[Cleaned_Data]" displayFolder="" count="0" memberValueDatatype="130" unbalanced="0"/>
    <cacheHierarchy uniqueName="[Cleaned_Data].[DailyRate]" caption="DailyRate" attribute="1" defaultMemberUniqueName="[Cleaned_Data].[DailyRate].[All]" allUniqueName="[Cleaned_Data].[DailyRate].[All]" dimensionUniqueName="[Cleaned_Data]" displayFolder="" count="0" memberValueDatatype="20" unbalanced="0"/>
    <cacheHierarchy uniqueName="[Cleaned_Data].[Department]" caption="Department" attribute="1" defaultMemberUniqueName="[Cleaned_Data].[Department].[All]" allUniqueName="[Cleaned_Data].[Department].[All]" dimensionUniqueName="[Cleaned_Data]" displayFolder="" count="0" memberValueDatatype="130" unbalanced="0"/>
    <cacheHierarchy uniqueName="[Cleaned_Data].[DistanceFromHome]" caption="DistanceFromHome" attribute="1" defaultMemberUniqueName="[Cleaned_Data].[DistanceFromHome].[All]" allUniqueName="[Cleaned_Data].[DistanceFromHome].[All]" dimensionUniqueName="[Cleaned_Data]" displayFolder="" count="0" memberValueDatatype="20" unbalanced="0"/>
    <cacheHierarchy uniqueName="[Cleaned_Data].[Education]" caption="Education" attribute="1" defaultMemberUniqueName="[Cleaned_Data].[Education].[All]" allUniqueName="[Cleaned_Data].[Education].[All]" dimensionUniqueName="[Cleaned_Data]" displayFolder="" count="0" memberValueDatatype="20" unbalanced="0"/>
    <cacheHierarchy uniqueName="[Cleaned_Data].[EducationField]" caption="EducationField" attribute="1" defaultMemberUniqueName="[Cleaned_Data].[EducationField].[All]" allUniqueName="[Cleaned_Data].[EducationField].[All]" dimensionUniqueName="[Cleaned_Data]" displayFolder="" count="0" memberValueDatatype="130" unbalanced="0"/>
    <cacheHierarchy uniqueName="[Cleaned_Data].[EmployeeNumber]" caption="EmployeeNumber" attribute="1" defaultMemberUniqueName="[Cleaned_Data].[EmployeeNumber].[All]" allUniqueName="[Cleaned_Data].[EmployeeNumber].[All]" dimensionUniqueName="[Cleaned_Data]" displayFolder="" count="0" memberValueDatatype="20" unbalanced="0"/>
    <cacheHierarchy uniqueName="[Cleaned_Data].[EnvironmentSatisfaction]" caption="EnvironmentSatisfaction" attribute="1" defaultMemberUniqueName="[Cleaned_Data].[EnvironmentSatisfaction].[All]" allUniqueName="[Cleaned_Data].[EnvironmentSatisfaction].[All]" dimensionUniqueName="[Cleaned_Data]" displayFolder="" count="0" memberValueDatatype="20" unbalanced="0"/>
    <cacheHierarchy uniqueName="[Cleaned_Data].[Gender]" caption="Gender" attribute="1" defaultMemberUniqueName="[Cleaned_Data].[Gender].[All]" allUniqueName="[Cleaned_Data].[Gender].[All]" dimensionUniqueName="[Cleaned_Data]" displayFolder="" count="0" memberValueDatatype="130" unbalanced="0"/>
    <cacheHierarchy uniqueName="[Cleaned_Data].[HourlyRate]" caption="HourlyRate" attribute="1" defaultMemberUniqueName="[Cleaned_Data].[HourlyRate].[All]" allUniqueName="[Cleaned_Data].[HourlyRate].[All]" dimensionUniqueName="[Cleaned_Data]" displayFolder="" count="0" memberValueDatatype="20" unbalanced="0"/>
    <cacheHierarchy uniqueName="[Cleaned_Data].[JobInvolvement]" caption="JobInvolvement" attribute="1" defaultMemberUniqueName="[Cleaned_Data].[JobInvolvement].[All]" allUniqueName="[Cleaned_Data].[JobInvolvement].[All]" dimensionUniqueName="[Cleaned_Data]" displayFolder="" count="0" memberValueDatatype="20" unbalanced="0"/>
    <cacheHierarchy uniqueName="[Cleaned_Data].[JobLevel]" caption="JobLevel" attribute="1" defaultMemberUniqueName="[Cleaned_Data].[JobLevel].[All]" allUniqueName="[Cleaned_Data].[JobLevel].[All]" dimensionUniqueName="[Cleaned_Data]" displayFolder="" count="0" memberValueDatatype="20" unbalanced="0"/>
    <cacheHierarchy uniqueName="[Cleaned_Data].[JobRole]" caption="JobRole" attribute="1" defaultMemberUniqueName="[Cleaned_Data].[JobRole].[All]" allUniqueName="[Cleaned_Data].[JobRole].[All]" dimensionUniqueName="[Cleaned_Data]" displayFolder="" count="0" memberValueDatatype="130" unbalanced="0"/>
    <cacheHierarchy uniqueName="[Cleaned_Data].[JobSatisfaction]" caption="JobSatisfaction" attribute="1" defaultMemberUniqueName="[Cleaned_Data].[JobSatisfaction].[All]" allUniqueName="[Cleaned_Data].[JobSatisfaction].[All]" dimensionUniqueName="[Cleaned_Data]" displayFolder="" count="0" memberValueDatatype="20" unbalanced="0"/>
    <cacheHierarchy uniqueName="[Cleaned_Data].[MaritalStatus]" caption="MaritalStatus" attribute="1" defaultMemberUniqueName="[Cleaned_Data].[MaritalStatus].[All]" allUniqueName="[Cleaned_Data].[MaritalStatus].[All]" dimensionUniqueName="[Cleaned_Data]" displayFolder="" count="0" memberValueDatatype="130" unbalanced="0"/>
    <cacheHierarchy uniqueName="[Cleaned_Data].[MonthlyIncome]" caption="MonthlyIncome" attribute="1" defaultMemberUniqueName="[Cleaned_Data].[MonthlyIncome].[All]" allUniqueName="[Cleaned_Data].[MonthlyIncome].[All]" dimensionUniqueName="[Cleaned_Data]" displayFolder="" count="0" memberValueDatatype="20" unbalanced="0"/>
    <cacheHierarchy uniqueName="[Cleaned_Data].[MonthlyRate]" caption="MonthlyRate" attribute="1" defaultMemberUniqueName="[Cleaned_Data].[MonthlyRate].[All]" allUniqueName="[Cleaned_Data].[MonthlyRate].[All]" dimensionUniqueName="[Cleaned_Data]" displayFolder="" count="0" memberValueDatatype="20" unbalanced="0"/>
    <cacheHierarchy uniqueName="[Cleaned_Data].[NumCompaniesWorked]" caption="NumCompaniesWorked" attribute="1" defaultMemberUniqueName="[Cleaned_Data].[NumCompaniesWorked].[All]" allUniqueName="[Cleaned_Data].[NumCompaniesWorked].[All]" dimensionUniqueName="[Cleaned_Data]" displayFolder="" count="0" memberValueDatatype="20" unbalanced="0"/>
    <cacheHierarchy uniqueName="[Cleaned_Data].[OverTime]" caption="OverTime" attribute="1" defaultMemberUniqueName="[Cleaned_Data].[OverTime].[All]" allUniqueName="[Cleaned_Data].[OverTime].[All]" dimensionUniqueName="[Cleaned_Data]" displayFolder="" count="0" memberValueDatatype="130" unbalanced="0"/>
    <cacheHierarchy uniqueName="[Cleaned_Data].[PercentSalaryHike]" caption="PercentSalaryHike" attribute="1" defaultMemberUniqueName="[Cleaned_Data].[PercentSalaryHike].[All]" allUniqueName="[Cleaned_Data].[PercentSalaryHike].[All]" dimensionUniqueName="[Cleaned_Data]" displayFolder="" count="0" memberValueDatatype="20" unbalanced="0"/>
    <cacheHierarchy uniqueName="[Cleaned_Data].[PerformanceRating]" caption="PerformanceRating" attribute="1" defaultMemberUniqueName="[Cleaned_Data].[PerformanceRating].[All]" allUniqueName="[Cleaned_Data].[PerformanceRating].[All]" dimensionUniqueName="[Cleaned_Data]" displayFolder="" count="0" memberValueDatatype="20" unbalanced="0"/>
    <cacheHierarchy uniqueName="[Cleaned_Data].[RelationshipSatisfaction]" caption="RelationshipSatisfaction" attribute="1" defaultMemberUniqueName="[Cleaned_Data].[RelationshipSatisfaction].[All]" allUniqueName="[Cleaned_Data].[RelationshipSatisfaction].[All]" dimensionUniqueName="[Cleaned_Data]" displayFolder="" count="0" memberValueDatatype="20" unbalanced="0"/>
    <cacheHierarchy uniqueName="[Cleaned_Data].[StockOptionLevel]" caption="StockOptionLevel" attribute="1" defaultMemberUniqueName="[Cleaned_Data].[StockOptionLevel].[All]" allUniqueName="[Cleaned_Data].[StockOptionLevel].[All]" dimensionUniqueName="[Cleaned_Data]" displayFolder="" count="0" memberValueDatatype="20" unbalanced="0"/>
    <cacheHierarchy uniqueName="[Cleaned_Data].[TotalWorkingYears]" caption="TotalWorkingYears" attribute="1" defaultMemberUniqueName="[Cleaned_Data].[TotalWorkingYears].[All]" allUniqueName="[Cleaned_Data].[TotalWorkingYears].[All]" dimensionUniqueName="[Cleaned_Data]" displayFolder="" count="0" memberValueDatatype="20" unbalanced="0"/>
    <cacheHierarchy uniqueName="[Cleaned_Data].[TrainingTimesLastYear]" caption="TrainingTimesLastYear" attribute="1" defaultMemberUniqueName="[Cleaned_Data].[TrainingTimesLastYear].[All]" allUniqueName="[Cleaned_Data].[TrainingTimesLastYear].[All]" dimensionUniqueName="[Cleaned_Data]" displayFolder="" count="0" memberValueDatatype="20" unbalanced="0"/>
    <cacheHierarchy uniqueName="[Cleaned_Data].[WorkLifeBalance]" caption="WorkLifeBalance" attribute="1" defaultMemberUniqueName="[Cleaned_Data].[WorkLifeBalance].[All]" allUniqueName="[Cleaned_Data].[WorkLifeBalance].[All]" dimensionUniqueName="[Cleaned_Data]" displayFolder="" count="0" memberValueDatatype="20" unbalanced="0"/>
    <cacheHierarchy uniqueName="[Cleaned_Data].[YearsAtCompany]" caption="YearsAtCompany" attribute="1" defaultMemberUniqueName="[Cleaned_Data].[YearsAtCompany].[All]" allUniqueName="[Cleaned_Data].[YearsAtCompany].[All]" dimensionUniqueName="[Cleaned_Data]" displayFolder="" count="0" memberValueDatatype="20" unbalanced="0"/>
    <cacheHierarchy uniqueName="[Cleaned_Data].[YearsInCurrentRole]" caption="YearsInCurrentRole" attribute="1" defaultMemberUniqueName="[Cleaned_Data].[YearsInCurrentRole].[All]" allUniqueName="[Cleaned_Data].[YearsInCurrentRole].[All]" dimensionUniqueName="[Cleaned_Data]" displayFolder="" count="0" memberValueDatatype="20" unbalanced="0"/>
    <cacheHierarchy uniqueName="[Cleaned_Data].[YearsSinceLastPromotion]" caption="YearsSinceLastPromotion" attribute="1" defaultMemberUniqueName="[Cleaned_Data].[YearsSinceLastPromotion].[All]" allUniqueName="[Cleaned_Data].[YearsSinceLastPromotion].[All]" dimensionUniqueName="[Cleaned_Data]" displayFolder="" count="0" memberValueDatatype="20" unbalanced="0"/>
    <cacheHierarchy uniqueName="[Cleaned_Data].[YearsWithCurrManager]" caption="YearsWithCurrManager" attribute="1" defaultMemberUniqueName="[Cleaned_Data].[YearsWithCurrManager].[All]" allUniqueName="[Cleaned_Data].[YearsWithCurrManager].[All]" dimensionUniqueName="[Cleaned_Data]" displayFolder="" count="0" memberValueDatatype="20" unbalanced="0"/>
    <cacheHierarchy uniqueName="[Cleaned_Data].[AttritionFlag]" caption="AttritionFlag" attribute="1" defaultMemberUniqueName="[Cleaned_Data].[AttritionFlag].[All]" allUniqueName="[Cleaned_Data].[AttritionFlag].[All]" dimensionUniqueName="[Cleaned_Data]" displayFolder="" count="0" memberValueDatatype="20" unbalanced="0"/>
    <cacheHierarchy uniqueName="[Cleaned_Data].[AgeGroup]" caption="AgeGroup" attribute="1" defaultMemberUniqueName="[Cleaned_Data].[AgeGroup].[All]" allUniqueName="[Cleaned_Data].[AgeGroup].[All]" dimensionUniqueName="[Cleaned_Data]" displayFolder="" count="0" memberValueDatatype="130" unbalanced="0"/>
    <cacheHierarchy uniqueName="[Cleaned_Data].[TenureBand]" caption="TenureBand" attribute="1" defaultMemberUniqueName="[Cleaned_Data].[TenureBand].[All]" allUniqueName="[Cleaned_Data].[TenureBand].[All]" dimensionUniqueName="[Cleaned_Data]" displayFolder="" count="0" memberValueDatatype="130" unbalanced="0"/>
    <cacheHierarchy uniqueName="[Cleaned_Data].[IncomeBand]" caption="IncomeBand" attribute="1" defaultMemberUniqueName="[Cleaned_Data].[IncomeBand].[All]" allUniqueName="[Cleaned_Data].[IncomeBand].[All]" dimensionUniqueName="[Cleaned_Data]" displayFolder="" count="0" memberValueDatatype="130" unbalanced="0"/>
    <cacheHierarchy uniqueName="[Cleaned_Data].[SatisfactionLabel]" caption="SatisfactionLabel" attribute="1" defaultMemberUniqueName="[Cleaned_Data].[SatisfactionLabel].[All]" allUniqueName="[Cleaned_Data].[SatisfactionLabel].[All]" dimensionUniqueName="[Cleaned_Data]" displayFolder="" count="2" memberValueDatatype="130" unbalanced="0"/>
    <cacheHierarchy uniqueName="[Cleaned_Data].[WorkLifeBalanceLabel]" caption="WorkLifeBalanceLabel" attribute="1" defaultMemberUniqueName="[Cleaned_Data].[WorkLifeBalanceLabel].[All]" allUniqueName="[Cleaned_Data].[WorkLifeBalanceLabel].[All]" dimensionUniqueName="[Cleaned_Data]" displayFolder="" count="2" memberValueDatatype="130" unbalanced="0">
      <fieldsUsage count="2">
        <fieldUsage x="-1"/>
        <fieldUsage x="0"/>
      </fieldsUsage>
    </cacheHierarchy>
    <cacheHierarchy uniqueName="[Measures].[__XL_Count Cleaned Data]" caption="__XL_Count Cleaned Data" measure="1" displayFolder="" measureGroup="Cleaned Data"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AttritionFlag]" caption="Sum of AttritionFlag" measure="1" displayFolder="" measureGroup="Cleaned Data" count="0" hidden="1">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Cleaned Data" count="0" hidden="1">
      <extLst>
        <ext xmlns:x15="http://schemas.microsoft.com/office/spreadsheetml/2010/11/main" uri="{B97F6D7D-B522-45F9-BDA1-12C45D357490}">
          <x15:cacheHierarchy aggregatedColumn="4"/>
        </ext>
      </extLst>
    </cacheHierarchy>
    <cacheHierarchy uniqueName="[Measures].[Count of JobRole]" caption="Count of JobRole" measure="1" displayFolder="" measureGroup="Cleaned Data" count="0" hidden="1">
      <extLst>
        <ext xmlns:x15="http://schemas.microsoft.com/office/spreadsheetml/2010/11/main" uri="{B97F6D7D-B522-45F9-BDA1-12C45D357490}">
          <x15:cacheHierarchy aggregatedColumn="14"/>
        </ext>
      </extLst>
    </cacheHierarchy>
    <cacheHierarchy uniqueName="[Measures].[Sum of AttritionFlag 2]" caption="Sum of AttritionFlag 2" measure="1" displayFolder="" measureGroup="Cleaned_Data" count="0" oneField="1" hidden="1">
      <fieldsUsage count="1">
        <fieldUsage x="1"/>
      </fieldsUsage>
      <extLst>
        <ext xmlns:x15="http://schemas.microsoft.com/office/spreadsheetml/2010/11/main" uri="{B97F6D7D-B522-45F9-BDA1-12C45D357490}">
          <x15:cacheHierarchy aggregatedColumn="67"/>
        </ext>
      </extLst>
    </cacheHierarchy>
    <cacheHierarchy uniqueName="[Measures].[Average of AttritionFlag]" caption="Average of AttritionFlag" measure="1" displayFolder="" measureGroup="Cleaned_Data" count="0" oneField="1" hidden="1">
      <fieldsUsage count="1">
        <fieldUsage x="2"/>
      </fieldsUsage>
      <extLst>
        <ext xmlns:x15="http://schemas.microsoft.com/office/spreadsheetml/2010/11/main" uri="{B97F6D7D-B522-45F9-BDA1-12C45D357490}">
          <x15:cacheHierarchy aggregatedColumn="67"/>
        </ext>
      </extLst>
    </cacheHierarchy>
    <cacheHierarchy uniqueName="[Measures].[Count of Attrition]" caption="Count of Attrition" measure="1" displayFolder="" measureGroup="Cleaned_Data" count="0" oneField="1" hidden="1">
      <fieldsUsage count="1">
        <fieldUsage x="3"/>
      </fieldsUsage>
      <extLst>
        <ext xmlns:x15="http://schemas.microsoft.com/office/spreadsheetml/2010/11/main" uri="{B97F6D7D-B522-45F9-BDA1-12C45D357490}">
          <x15:cacheHierarchy aggregatedColumn="36"/>
        </ext>
      </extLst>
    </cacheHierarchy>
    <cacheHierarchy uniqueName="[Measures].[Sum of MonthlyIncome]" caption="Sum of MonthlyIncome" measure="1" displayFolder="" measureGroup="Cleaned 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Cleaned Data" count="0" hidden="1">
      <extLst>
        <ext xmlns:x15="http://schemas.microsoft.com/office/spreadsheetml/2010/11/main" uri="{B97F6D7D-B522-45F9-BDA1-12C45D357490}">
          <x15:cacheHierarchy aggregatedColumn="17"/>
        </ext>
      </extLst>
    </cacheHierarchy>
    <cacheHierarchy uniqueName="[Measures].[Count of Attrition 2]" caption="Count of Attrition 2" measure="1" displayFolder="" measureGroup="Cleaned Data" count="0" hidden="1">
      <extLst>
        <ext xmlns:x15="http://schemas.microsoft.com/office/spreadsheetml/2010/11/main" uri="{B97F6D7D-B522-45F9-BDA1-12C45D357490}">
          <x15:cacheHierarchy aggregatedColumn="1"/>
        </ext>
      </extLst>
    </cacheHierarchy>
    <cacheHierarchy uniqueName="[Measures].[Average of AttritionFlag 2]" caption="Average of AttritionFlag 2" measure="1" displayFolder="" measureGroup="Cleaned Data" count="0" hidden="1">
      <extLst>
        <ext xmlns:x15="http://schemas.microsoft.com/office/spreadsheetml/2010/11/main" uri="{B97F6D7D-B522-45F9-BDA1-12C45D357490}">
          <x15:cacheHierarchy aggregatedColumn="32"/>
        </ext>
      </extLst>
    </cacheHierarchy>
  </cacheHierarchies>
  <kpis count="0"/>
  <dimensions count="3">
    <dimension name="Cleaned Data" uniqueName="[Cleaned Data]" caption="Cleaned Data"/>
    <dimension name="Cleaned_Data" uniqueName="[Cleaned_Data]" caption="Cleaned_Data"/>
    <dimension measure="1" name="Measures" uniqueName="[Measures]" caption="Measures"/>
  </dimensions>
  <measureGroups count="2">
    <measureGroup name="Cleaned Data" caption="Cleaned Data"/>
    <measureGroup name="Cleaned_Data" caption="Cleaned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wan Singh" refreshedDate="46306.447566435185" backgroundQuery="1" createdVersion="8" refreshedVersion="8" minRefreshableVersion="3" recordCount="0" supportSubquery="1" supportAdvancedDrill="1" xr:uid="{5DDF5EEC-34DD-4973-A349-4400730C7BA3}">
  <cacheSource type="external" connectionId="4"/>
  <cacheFields count="3">
    <cacheField name="[Cleaned Data].[Attrition].[Attrition]" caption="Attrition" numFmtId="0" hierarchy="1" level="1">
      <sharedItems count="2">
        <s v="No"/>
        <s v="Yes"/>
      </sharedItems>
    </cacheField>
    <cacheField name="[Measures].[Count of Attrition 2]" caption="Count of Attrition 2" numFmtId="0" hierarchy="84" level="32767"/>
    <cacheField name="[Cleaned Data].[OverTime].[OverTime]" caption="OverTime" numFmtId="0" hierarchy="20" level="1">
      <sharedItems count="2">
        <s v="No"/>
        <s v="Yes"/>
      </sharedItems>
    </cacheField>
  </cacheFields>
  <cacheHierarchies count="86">
    <cacheHierarchy uniqueName="[Cleaned Data].[Age]" caption="Age" attribute="1" defaultMemberUniqueName="[Cleaned Data].[Age].[All]" allUniqueName="[Cleaned Data].[Age].[All]" dimensionUniqueName="[Cleaned Data]" displayFolder="" count="0" memberValueDatatype="20" unbalanced="0"/>
    <cacheHierarchy uniqueName="[Cleaned Data].[Attrition]" caption="Attrition" attribute="1" defaultMemberUniqueName="[Cleaned Data].[Attrition].[All]" allUniqueName="[Cleaned Data].[Attrition].[All]" dimensionUniqueName="[Cleaned Data]" displayFolder="" count="2" memberValueDatatype="130" unbalanced="0">
      <fieldsUsage count="2">
        <fieldUsage x="-1"/>
        <fieldUsage x="0"/>
      </fieldsUsage>
    </cacheHierarchy>
    <cacheHierarchy uniqueName="[Cleaned Data].[BusinessTravel]" caption="BusinessTravel" attribute="1" defaultMemberUniqueName="[Cleaned Data].[BusinessTravel].[All]" allUniqueName="[Cleaned Data].[BusinessTravel].[All]" dimensionUniqueName="[Cleaned Data]" displayFolder="" count="0" memberValueDatatype="130" unbalanced="0"/>
    <cacheHierarchy uniqueName="[Cleaned Data].[DailyRate]" caption="DailyRate" attribute="1" defaultMemberUniqueName="[Cleaned Data].[DailyRate].[All]" allUniqueName="[Cleaned Data].[DailyRate].[All]" dimensionUniqueName="[Cleaned Data]" displayFolder="" count="0" memberValueDatatype="20" unbalanced="0"/>
    <cacheHierarchy uniqueName="[Cleaned Data].[Department]" caption="Department" attribute="1" defaultMemberUniqueName="[Cleaned Data].[Department].[All]" allUniqueName="[Cleaned Data].[Department].[All]" dimensionUniqueName="[Cleaned Data]" displayFolder="" count="2" memberValueDatatype="130" unbalanced="0"/>
    <cacheHierarchy uniqueName="[Cleaned Data].[DistanceFromHome]" caption="DistanceFromHome" attribute="1" defaultMemberUniqueName="[Cleaned Data].[DistanceFromHome].[All]" allUniqueName="[Cleaned Data].[DistanceFromHome].[All]" dimensionUniqueName="[Cleaned Data]" displayFolder="" count="0" memberValueDatatype="20" unbalanced="0"/>
    <cacheHierarchy uniqueName="[Cleaned Data].[Education]" caption="Education" attribute="1" defaultMemberUniqueName="[Cleaned Data].[Education].[All]" allUniqueName="[Cleaned Data].[Education].[All]" dimensionUniqueName="[Cleaned Data]" displayFolder="" count="0" memberValueDatatype="20" unbalanced="0"/>
    <cacheHierarchy uniqueName="[Cleaned Data].[EducationField]" caption="EducationField" attribute="1" defaultMemberUniqueName="[Cleaned Data].[EducationField].[All]" allUniqueName="[Cleaned Data].[EducationField].[All]" dimensionUniqueName="[Cleaned Data]" displayFolder="" count="0" memberValueDatatype="130" unbalanced="0"/>
    <cacheHierarchy uniqueName="[Cleaned Data].[EmployeeNumber]" caption="EmployeeNumber" attribute="1" defaultMemberUniqueName="[Cleaned Data].[EmployeeNumber].[All]" allUniqueName="[Cleaned Data].[EmployeeNumber].[All]" dimensionUniqueName="[Cleaned Data]" displayFolder="" count="0" memberValueDatatype="20" unbalanced="0"/>
    <cacheHierarchy uniqueName="[Cleaned Data].[EnvironmentSatisfaction]" caption="EnvironmentSatisfaction" attribute="1" defaultMemberUniqueName="[Cleaned Data].[EnvironmentSatisfaction].[All]" allUniqueName="[Cleaned Data].[EnvironmentSatisfaction].[All]" dimensionUniqueName="[Cleaned Data]" displayFolder="" count="0" memberValueDatatype="20" unbalanced="0"/>
    <cacheHierarchy uniqueName="[Cleaned Data].[Gender]" caption="Gender" attribute="1" defaultMemberUniqueName="[Cleaned Data].[Gender].[All]" allUniqueName="[Cleaned Data].[Gender].[All]" dimensionUniqueName="[Cleaned Data]" displayFolder="" count="0" memberValueDatatype="130" unbalanced="0"/>
    <cacheHierarchy uniqueName="[Cleaned Data].[HourlyRate]" caption="HourlyRate" attribute="1" defaultMemberUniqueName="[Cleaned Data].[HourlyRate].[All]" allUniqueName="[Cleaned Data].[HourlyRate].[All]" dimensionUniqueName="[Cleaned Data]" displayFolder="" count="0" memberValueDatatype="20" unbalanced="0"/>
    <cacheHierarchy uniqueName="[Cleaned Data].[JobInvolvement]" caption="JobInvolvement" attribute="1" defaultMemberUniqueName="[Cleaned Data].[JobInvolvement].[All]" allUniqueName="[Cleaned Data].[JobInvolvement].[All]" dimensionUniqueName="[Cleaned Data]" displayFolder="" count="0" memberValueDatatype="20" unbalanced="0"/>
    <cacheHierarchy uniqueName="[Cleaned Data].[JobLevel]" caption="JobLevel" attribute="1" defaultMemberUniqueName="[Cleaned Data].[JobLevel].[All]" allUniqueName="[Cleaned Data].[JobLevel].[All]" dimensionUniqueName="[Cleaned Data]" displayFolder="" count="0" memberValueDatatype="20" unbalanced="0"/>
    <cacheHierarchy uniqueName="[Cleaned Data].[JobRole]" caption="JobRole" attribute="1" defaultMemberUniqueName="[Cleaned Data].[JobRole].[All]" allUniqueName="[Cleaned Data].[JobRole].[All]" dimensionUniqueName="[Cleaned Data]" displayFolder="" count="0" memberValueDatatype="130" unbalanced="0"/>
    <cacheHierarchy uniqueName="[Cleaned Data].[JobSatisfaction]" caption="JobSatisfaction" attribute="1" defaultMemberUniqueName="[Cleaned Data].[JobSatisfaction].[All]" allUniqueName="[Cleaned Data].[JobSatisfaction].[All]" dimensionUniqueName="[Cleaned Data]" displayFolder="" count="0" memberValueDatatype="20" unbalanced="0"/>
    <cacheHierarchy uniqueName="[Cleaned Data].[MaritalStatus]" caption="MaritalStatus" attribute="1" defaultMemberUniqueName="[Cleaned Data].[MaritalStatus].[All]" allUniqueName="[Cleaned Data].[MaritalStatus].[All]" dimensionUniqueName="[Cleaned Data]" displayFolder="" count="0" memberValueDatatype="130" unbalanced="0"/>
    <cacheHierarchy uniqueName="[Cleaned Data].[MonthlyIncome]" caption="MonthlyIncome" attribute="1" defaultMemberUniqueName="[Cleaned Data].[MonthlyIncome].[All]" allUniqueName="[Cleaned Data].[MonthlyIncome].[All]" dimensionUniqueName="[Cleaned Data]" displayFolder="" count="0" memberValueDatatype="20" unbalanced="0"/>
    <cacheHierarchy uniqueName="[Cleaned Data].[MonthlyRate]" caption="MonthlyRate" attribute="1" defaultMemberUniqueName="[Cleaned Data].[MonthlyRate].[All]" allUniqueName="[Cleaned Data].[MonthlyRate].[All]" dimensionUniqueName="[Cleaned Data]" displayFolder="" count="0" memberValueDatatype="20" unbalanced="0"/>
    <cacheHierarchy uniqueName="[Cleaned Data].[NumCompaniesWorked]" caption="NumCompaniesWorked" attribute="1" defaultMemberUniqueName="[Cleaned Data].[NumCompaniesWorked].[All]" allUniqueName="[Cleaned Data].[NumCompaniesWorked].[All]" dimensionUniqueName="[Cleaned Data]" displayFolder="" count="0" memberValueDatatype="20" unbalanced="0"/>
    <cacheHierarchy uniqueName="[Cleaned Data].[OverTime]" caption="OverTime" attribute="1" defaultMemberUniqueName="[Cleaned Data].[OverTime].[All]" allUniqueName="[Cleaned Data].[OverTime].[All]" dimensionUniqueName="[Cleaned Data]" displayFolder="" count="2" memberValueDatatype="130" unbalanced="0">
      <fieldsUsage count="2">
        <fieldUsage x="-1"/>
        <fieldUsage x="2"/>
      </fieldsUsage>
    </cacheHierarchy>
    <cacheHierarchy uniqueName="[Cleaned Data].[PercentSalaryHike]" caption="PercentSalaryHike" attribute="1" defaultMemberUniqueName="[Cleaned Data].[PercentSalaryHike].[All]" allUniqueName="[Cleaned Data].[PercentSalaryHike].[All]" dimensionUniqueName="[Cleaned Data]" displayFolder="" count="0" memberValueDatatype="20" unbalanced="0"/>
    <cacheHierarchy uniqueName="[Cleaned Data].[PerformanceRating]" caption="PerformanceRating" attribute="1" defaultMemberUniqueName="[Cleaned Data].[PerformanceRating].[All]" allUniqueName="[Cleaned Data].[PerformanceRating].[All]" dimensionUniqueName="[Cleaned Data]" displayFolder="" count="0" memberValueDatatype="20" unbalanced="0"/>
    <cacheHierarchy uniqueName="[Cleaned Data].[RelationshipSatisfaction]" caption="RelationshipSatisfaction" attribute="1" defaultMemberUniqueName="[Cleaned Data].[RelationshipSatisfaction].[All]" allUniqueName="[Cleaned Data].[RelationshipSatisfaction].[All]" dimensionUniqueName="[Cleaned Data]" displayFolder="" count="0" memberValueDatatype="20" unbalanced="0"/>
    <cacheHierarchy uniqueName="[Cleaned Data].[StockOptionLevel]" caption="StockOptionLevel" attribute="1" defaultMemberUniqueName="[Cleaned Data].[StockOptionLevel].[All]" allUniqueName="[Cleaned Data].[StockOptionLevel].[All]" dimensionUniqueName="[Cleaned Data]" displayFolder="" count="0" memberValueDatatype="20" unbalanced="0"/>
    <cacheHierarchy uniqueName="[Cleaned Data].[TotalWorkingYears]" caption="TotalWorkingYears" attribute="1" defaultMemberUniqueName="[Cleaned Data].[TotalWorkingYears].[All]" allUniqueName="[Cleaned Data].[TotalWorkingYears].[All]" dimensionUniqueName="[Cleaned Data]" displayFolder="" count="0" memberValueDatatype="20" unbalanced="0"/>
    <cacheHierarchy uniqueName="[Cleaned Data].[TrainingTimesLastYear]" caption="TrainingTimesLastYear" attribute="1" defaultMemberUniqueName="[Cleaned Data].[TrainingTimesLastYear].[All]" allUniqueName="[Cleaned Data].[TrainingTimesLastYear].[All]" dimensionUniqueName="[Cleaned Data]" displayFolder="" count="0" memberValueDatatype="20" unbalanced="0"/>
    <cacheHierarchy uniqueName="[Cleaned Data].[WorkLifeBalance]" caption="WorkLifeBalance" attribute="1" defaultMemberUniqueName="[Cleaned Data].[WorkLifeBalance].[All]" allUniqueName="[Cleaned Data].[WorkLifeBalance].[All]" dimensionUniqueName="[Cleaned Data]" displayFolder="" count="0" memberValueDatatype="20" unbalanced="0"/>
    <cacheHierarchy uniqueName="[Cleaned Data].[YearsAtCompany]" caption="YearsAtCompany" attribute="1" defaultMemberUniqueName="[Cleaned Data].[YearsAtCompany].[All]" allUniqueName="[Cleaned Data].[YearsAtCompany].[All]" dimensionUniqueName="[Cleaned Data]" displayFolder="" count="0" memberValueDatatype="20" unbalanced="0"/>
    <cacheHierarchy uniqueName="[Cleaned Data].[YearsInCurrentRole]" caption="YearsInCurrentRole" attribute="1" defaultMemberUniqueName="[Cleaned Data].[YearsInCurrentRole].[All]" allUniqueName="[Cleaned Data].[YearsInCurrentRole].[All]" dimensionUniqueName="[Cleaned Data]" displayFolder="" count="0" memberValueDatatype="20" unbalanced="0"/>
    <cacheHierarchy uniqueName="[Cleaned Data].[YearsSinceLastPromotion]" caption="YearsSinceLastPromotion" attribute="1" defaultMemberUniqueName="[Cleaned Data].[YearsSinceLastPromotion].[All]" allUniqueName="[Cleaned Data].[YearsSinceLastPromotion].[All]" dimensionUniqueName="[Cleaned Data]" displayFolder="" count="0" memberValueDatatype="20" unbalanced="0"/>
    <cacheHierarchy uniqueName="[Cleaned Data].[YearsWithCurrManager]" caption="YearsWithCurrManager" attribute="1" defaultMemberUniqueName="[Cleaned Data].[YearsWithCurrManager].[All]" allUniqueName="[Cleaned Data].[YearsWithCurrManager].[All]" dimensionUniqueName="[Cleaned Data]" displayFolder="" count="0" memberValueDatatype="20" unbalanced="0"/>
    <cacheHierarchy uniqueName="[Cleaned Data].[AttritionFlag]" caption="AttritionFlag" attribute="1" defaultMemberUniqueName="[Cleaned Data].[AttritionFlag].[All]" allUniqueName="[Cleaned Data].[AttritionFlag].[All]" dimensionUniqueName="[Cleaned Data]" displayFolder="" count="0" memberValueDatatype="20" unbalanced="0"/>
    <cacheHierarchy uniqueName="[Cleaned Data].[AgeGroup]" caption="AgeGroup" attribute="1" defaultMemberUniqueName="[Cleaned Data].[AgeGroup].[All]" allUniqueName="[Cleaned Data].[AgeGroup].[All]" dimensionUniqueName="[Cleaned Data]" displayFolder="" count="0" memberValueDatatype="130" unbalanced="0"/>
    <cacheHierarchy uniqueName="[Cleaned Data].[TenureBand]" caption="TenureBand" attribute="1" defaultMemberUniqueName="[Cleaned Data].[TenureBand].[All]" allUniqueName="[Cleaned Data].[TenureBand].[All]" dimensionUniqueName="[Cleaned Data]" displayFolder="" count="0" memberValueDatatype="130" unbalanced="0"/>
    <cacheHierarchy uniqueName="[Cleaned_Data].[Age]" caption="Age" attribute="1" defaultMemberUniqueName="[Cleaned_Data].[Age].[All]" allUniqueName="[Cleaned_Data].[Age].[All]" dimensionUniqueName="[Cleaned_Data]" displayFolder="" count="0" memberValueDatatype="20" unbalanced="0"/>
    <cacheHierarchy uniqueName="[Cleaned_Data].[Attrition]" caption="Attrition" attribute="1" defaultMemberUniqueName="[Cleaned_Data].[Attrition].[All]" allUniqueName="[Cleaned_Data].[Attrition].[All]" dimensionUniqueName="[Cleaned_Data]" displayFolder="" count="0" memberValueDatatype="130" unbalanced="0"/>
    <cacheHierarchy uniqueName="[Cleaned_Data].[BusinessTravel]" caption="BusinessTravel" attribute="1" defaultMemberUniqueName="[Cleaned_Data].[BusinessTravel].[All]" allUniqueName="[Cleaned_Data].[BusinessTravel].[All]" dimensionUniqueName="[Cleaned_Data]" displayFolder="" count="0" memberValueDatatype="130" unbalanced="0"/>
    <cacheHierarchy uniqueName="[Cleaned_Data].[DailyRate]" caption="DailyRate" attribute="1" defaultMemberUniqueName="[Cleaned_Data].[DailyRate].[All]" allUniqueName="[Cleaned_Data].[DailyRate].[All]" dimensionUniqueName="[Cleaned_Data]" displayFolder="" count="0" memberValueDatatype="20" unbalanced="0"/>
    <cacheHierarchy uniqueName="[Cleaned_Data].[Department]" caption="Department" attribute="1" defaultMemberUniqueName="[Cleaned_Data].[Department].[All]" allUniqueName="[Cleaned_Data].[Department].[All]" dimensionUniqueName="[Cleaned_Data]" displayFolder="" count="0" memberValueDatatype="130" unbalanced="0"/>
    <cacheHierarchy uniqueName="[Cleaned_Data].[DistanceFromHome]" caption="DistanceFromHome" attribute="1" defaultMemberUniqueName="[Cleaned_Data].[DistanceFromHome].[All]" allUniqueName="[Cleaned_Data].[DistanceFromHome].[All]" dimensionUniqueName="[Cleaned_Data]" displayFolder="" count="0" memberValueDatatype="20" unbalanced="0"/>
    <cacheHierarchy uniqueName="[Cleaned_Data].[Education]" caption="Education" attribute="1" defaultMemberUniqueName="[Cleaned_Data].[Education].[All]" allUniqueName="[Cleaned_Data].[Education].[All]" dimensionUniqueName="[Cleaned_Data]" displayFolder="" count="0" memberValueDatatype="20" unbalanced="0"/>
    <cacheHierarchy uniqueName="[Cleaned_Data].[EducationField]" caption="EducationField" attribute="1" defaultMemberUniqueName="[Cleaned_Data].[EducationField].[All]" allUniqueName="[Cleaned_Data].[EducationField].[All]" dimensionUniqueName="[Cleaned_Data]" displayFolder="" count="0" memberValueDatatype="130" unbalanced="0"/>
    <cacheHierarchy uniqueName="[Cleaned_Data].[EmployeeNumber]" caption="EmployeeNumber" attribute="1" defaultMemberUniqueName="[Cleaned_Data].[EmployeeNumber].[All]" allUniqueName="[Cleaned_Data].[EmployeeNumber].[All]" dimensionUniqueName="[Cleaned_Data]" displayFolder="" count="0" memberValueDatatype="20" unbalanced="0"/>
    <cacheHierarchy uniqueName="[Cleaned_Data].[EnvironmentSatisfaction]" caption="EnvironmentSatisfaction" attribute="1" defaultMemberUniqueName="[Cleaned_Data].[EnvironmentSatisfaction].[All]" allUniqueName="[Cleaned_Data].[EnvironmentSatisfaction].[All]" dimensionUniqueName="[Cleaned_Data]" displayFolder="" count="0" memberValueDatatype="20" unbalanced="0"/>
    <cacheHierarchy uniqueName="[Cleaned_Data].[Gender]" caption="Gender" attribute="1" defaultMemberUniqueName="[Cleaned_Data].[Gender].[All]" allUniqueName="[Cleaned_Data].[Gender].[All]" dimensionUniqueName="[Cleaned_Data]" displayFolder="" count="0" memberValueDatatype="130" unbalanced="0"/>
    <cacheHierarchy uniqueName="[Cleaned_Data].[HourlyRate]" caption="HourlyRate" attribute="1" defaultMemberUniqueName="[Cleaned_Data].[HourlyRate].[All]" allUniqueName="[Cleaned_Data].[HourlyRate].[All]" dimensionUniqueName="[Cleaned_Data]" displayFolder="" count="0" memberValueDatatype="20" unbalanced="0"/>
    <cacheHierarchy uniqueName="[Cleaned_Data].[JobInvolvement]" caption="JobInvolvement" attribute="1" defaultMemberUniqueName="[Cleaned_Data].[JobInvolvement].[All]" allUniqueName="[Cleaned_Data].[JobInvolvement].[All]" dimensionUniqueName="[Cleaned_Data]" displayFolder="" count="0" memberValueDatatype="20" unbalanced="0"/>
    <cacheHierarchy uniqueName="[Cleaned_Data].[JobLevel]" caption="JobLevel" attribute="1" defaultMemberUniqueName="[Cleaned_Data].[JobLevel].[All]" allUniqueName="[Cleaned_Data].[JobLevel].[All]" dimensionUniqueName="[Cleaned_Data]" displayFolder="" count="0" memberValueDatatype="20" unbalanced="0"/>
    <cacheHierarchy uniqueName="[Cleaned_Data].[JobRole]" caption="JobRole" attribute="1" defaultMemberUniqueName="[Cleaned_Data].[JobRole].[All]" allUniqueName="[Cleaned_Data].[JobRole].[All]" dimensionUniqueName="[Cleaned_Data]" displayFolder="" count="0" memberValueDatatype="130" unbalanced="0"/>
    <cacheHierarchy uniqueName="[Cleaned_Data].[JobSatisfaction]" caption="JobSatisfaction" attribute="1" defaultMemberUniqueName="[Cleaned_Data].[JobSatisfaction].[All]" allUniqueName="[Cleaned_Data].[JobSatisfaction].[All]" dimensionUniqueName="[Cleaned_Data]" displayFolder="" count="0" memberValueDatatype="20" unbalanced="0"/>
    <cacheHierarchy uniqueName="[Cleaned_Data].[MaritalStatus]" caption="MaritalStatus" attribute="1" defaultMemberUniqueName="[Cleaned_Data].[MaritalStatus].[All]" allUniqueName="[Cleaned_Data].[MaritalStatus].[All]" dimensionUniqueName="[Cleaned_Data]" displayFolder="" count="0" memberValueDatatype="130" unbalanced="0"/>
    <cacheHierarchy uniqueName="[Cleaned_Data].[MonthlyIncome]" caption="MonthlyIncome" attribute="1" defaultMemberUniqueName="[Cleaned_Data].[MonthlyIncome].[All]" allUniqueName="[Cleaned_Data].[MonthlyIncome].[All]" dimensionUniqueName="[Cleaned_Data]" displayFolder="" count="0" memberValueDatatype="20" unbalanced="0"/>
    <cacheHierarchy uniqueName="[Cleaned_Data].[MonthlyRate]" caption="MonthlyRate" attribute="1" defaultMemberUniqueName="[Cleaned_Data].[MonthlyRate].[All]" allUniqueName="[Cleaned_Data].[MonthlyRate].[All]" dimensionUniqueName="[Cleaned_Data]" displayFolder="" count="0" memberValueDatatype="20" unbalanced="0"/>
    <cacheHierarchy uniqueName="[Cleaned_Data].[NumCompaniesWorked]" caption="NumCompaniesWorked" attribute="1" defaultMemberUniqueName="[Cleaned_Data].[NumCompaniesWorked].[All]" allUniqueName="[Cleaned_Data].[NumCompaniesWorked].[All]" dimensionUniqueName="[Cleaned_Data]" displayFolder="" count="0" memberValueDatatype="20" unbalanced="0"/>
    <cacheHierarchy uniqueName="[Cleaned_Data].[OverTime]" caption="OverTime" attribute="1" defaultMemberUniqueName="[Cleaned_Data].[OverTime].[All]" allUniqueName="[Cleaned_Data].[OverTime].[All]" dimensionUniqueName="[Cleaned_Data]" displayFolder="" count="0" memberValueDatatype="130" unbalanced="0"/>
    <cacheHierarchy uniqueName="[Cleaned_Data].[PercentSalaryHike]" caption="PercentSalaryHike" attribute="1" defaultMemberUniqueName="[Cleaned_Data].[PercentSalaryHike].[All]" allUniqueName="[Cleaned_Data].[PercentSalaryHike].[All]" dimensionUniqueName="[Cleaned_Data]" displayFolder="" count="0" memberValueDatatype="20" unbalanced="0"/>
    <cacheHierarchy uniqueName="[Cleaned_Data].[PerformanceRating]" caption="PerformanceRating" attribute="1" defaultMemberUniqueName="[Cleaned_Data].[PerformanceRating].[All]" allUniqueName="[Cleaned_Data].[PerformanceRating].[All]" dimensionUniqueName="[Cleaned_Data]" displayFolder="" count="0" memberValueDatatype="20" unbalanced="0"/>
    <cacheHierarchy uniqueName="[Cleaned_Data].[RelationshipSatisfaction]" caption="RelationshipSatisfaction" attribute="1" defaultMemberUniqueName="[Cleaned_Data].[RelationshipSatisfaction].[All]" allUniqueName="[Cleaned_Data].[RelationshipSatisfaction].[All]" dimensionUniqueName="[Cleaned_Data]" displayFolder="" count="0" memberValueDatatype="20" unbalanced="0"/>
    <cacheHierarchy uniqueName="[Cleaned_Data].[StockOptionLevel]" caption="StockOptionLevel" attribute="1" defaultMemberUniqueName="[Cleaned_Data].[StockOptionLevel].[All]" allUniqueName="[Cleaned_Data].[StockOptionLevel].[All]" dimensionUniqueName="[Cleaned_Data]" displayFolder="" count="0" memberValueDatatype="20" unbalanced="0"/>
    <cacheHierarchy uniqueName="[Cleaned_Data].[TotalWorkingYears]" caption="TotalWorkingYears" attribute="1" defaultMemberUniqueName="[Cleaned_Data].[TotalWorkingYears].[All]" allUniqueName="[Cleaned_Data].[TotalWorkingYears].[All]" dimensionUniqueName="[Cleaned_Data]" displayFolder="" count="0" memberValueDatatype="20" unbalanced="0"/>
    <cacheHierarchy uniqueName="[Cleaned_Data].[TrainingTimesLastYear]" caption="TrainingTimesLastYear" attribute="1" defaultMemberUniqueName="[Cleaned_Data].[TrainingTimesLastYear].[All]" allUniqueName="[Cleaned_Data].[TrainingTimesLastYear].[All]" dimensionUniqueName="[Cleaned_Data]" displayFolder="" count="0" memberValueDatatype="20" unbalanced="0"/>
    <cacheHierarchy uniqueName="[Cleaned_Data].[WorkLifeBalance]" caption="WorkLifeBalance" attribute="1" defaultMemberUniqueName="[Cleaned_Data].[WorkLifeBalance].[All]" allUniqueName="[Cleaned_Data].[WorkLifeBalance].[All]" dimensionUniqueName="[Cleaned_Data]" displayFolder="" count="0" memberValueDatatype="20" unbalanced="0"/>
    <cacheHierarchy uniqueName="[Cleaned_Data].[YearsAtCompany]" caption="YearsAtCompany" attribute="1" defaultMemberUniqueName="[Cleaned_Data].[YearsAtCompany].[All]" allUniqueName="[Cleaned_Data].[YearsAtCompany].[All]" dimensionUniqueName="[Cleaned_Data]" displayFolder="" count="0" memberValueDatatype="20" unbalanced="0"/>
    <cacheHierarchy uniqueName="[Cleaned_Data].[YearsInCurrentRole]" caption="YearsInCurrentRole" attribute="1" defaultMemberUniqueName="[Cleaned_Data].[YearsInCurrentRole].[All]" allUniqueName="[Cleaned_Data].[YearsInCurrentRole].[All]" dimensionUniqueName="[Cleaned_Data]" displayFolder="" count="0" memberValueDatatype="20" unbalanced="0"/>
    <cacheHierarchy uniqueName="[Cleaned_Data].[YearsSinceLastPromotion]" caption="YearsSinceLastPromotion" attribute="1" defaultMemberUniqueName="[Cleaned_Data].[YearsSinceLastPromotion].[All]" allUniqueName="[Cleaned_Data].[YearsSinceLastPromotion].[All]" dimensionUniqueName="[Cleaned_Data]" displayFolder="" count="0" memberValueDatatype="20" unbalanced="0"/>
    <cacheHierarchy uniqueName="[Cleaned_Data].[YearsWithCurrManager]" caption="YearsWithCurrManager" attribute="1" defaultMemberUniqueName="[Cleaned_Data].[YearsWithCurrManager].[All]" allUniqueName="[Cleaned_Data].[YearsWithCurrManager].[All]" dimensionUniqueName="[Cleaned_Data]" displayFolder="" count="0" memberValueDatatype="20" unbalanced="0"/>
    <cacheHierarchy uniqueName="[Cleaned_Data].[AttritionFlag]" caption="AttritionFlag" attribute="1" defaultMemberUniqueName="[Cleaned_Data].[AttritionFlag].[All]" allUniqueName="[Cleaned_Data].[AttritionFlag].[All]" dimensionUniqueName="[Cleaned_Data]" displayFolder="" count="0" memberValueDatatype="20" unbalanced="0"/>
    <cacheHierarchy uniqueName="[Cleaned_Data].[AgeGroup]" caption="AgeGroup" attribute="1" defaultMemberUniqueName="[Cleaned_Data].[AgeGroup].[All]" allUniqueName="[Cleaned_Data].[AgeGroup].[All]" dimensionUniqueName="[Cleaned_Data]" displayFolder="" count="0" memberValueDatatype="130" unbalanced="0"/>
    <cacheHierarchy uniqueName="[Cleaned_Data].[TenureBand]" caption="TenureBand" attribute="1" defaultMemberUniqueName="[Cleaned_Data].[TenureBand].[All]" allUniqueName="[Cleaned_Data].[TenureBand].[All]" dimensionUniqueName="[Cleaned_Data]" displayFolder="" count="0" memberValueDatatype="130" unbalanced="0"/>
    <cacheHierarchy uniqueName="[Cleaned_Data].[IncomeBand]" caption="IncomeBand" attribute="1" defaultMemberUniqueName="[Cleaned_Data].[IncomeBand].[All]" allUniqueName="[Cleaned_Data].[IncomeBand].[All]" dimensionUniqueName="[Cleaned_Data]" displayFolder="" count="0" memberValueDatatype="130" unbalanced="0"/>
    <cacheHierarchy uniqueName="[Cleaned_Data].[SatisfactionLabel]" caption="SatisfactionLabel" attribute="1" defaultMemberUniqueName="[Cleaned_Data].[SatisfactionLabel].[All]" allUniqueName="[Cleaned_Data].[SatisfactionLabel].[All]" dimensionUniqueName="[Cleaned_Data]" displayFolder="" count="0" memberValueDatatype="130" unbalanced="0"/>
    <cacheHierarchy uniqueName="[Cleaned_Data].[WorkLifeBalanceLabel]" caption="WorkLifeBalanceLabel" attribute="1" defaultMemberUniqueName="[Cleaned_Data].[WorkLifeBalanceLabel].[All]" allUniqueName="[Cleaned_Data].[WorkLifeBalanceLabel].[All]" dimensionUniqueName="[Cleaned_Data]" displayFolder="" count="0" memberValueDatatype="130" unbalanced="0"/>
    <cacheHierarchy uniqueName="[Measures].[__XL_Count Cleaned Data]" caption="__XL_Count Cleaned Data" measure="1" displayFolder="" measureGroup="Cleaned Data"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AttritionFlag]" caption="Sum of AttritionFlag" measure="1" displayFolder="" measureGroup="Cleaned Data" count="0" hidden="1">
      <extLst>
        <ext xmlns:x15="http://schemas.microsoft.com/office/spreadsheetml/2010/11/main" uri="{B97F6D7D-B522-45F9-BDA1-12C45D357490}">
          <x15:cacheHierarchy aggregatedColumn="32"/>
        </ext>
      </extLst>
    </cacheHierarchy>
    <cacheHierarchy uniqueName="[Measures].[Count of Department]" caption="Count of Department" measure="1" displayFolder="" measureGroup="Cleaned Data" count="0" hidden="1">
      <extLst>
        <ext xmlns:x15="http://schemas.microsoft.com/office/spreadsheetml/2010/11/main" uri="{B97F6D7D-B522-45F9-BDA1-12C45D357490}">
          <x15:cacheHierarchy aggregatedColumn="4"/>
        </ext>
      </extLst>
    </cacheHierarchy>
    <cacheHierarchy uniqueName="[Measures].[Count of JobRole]" caption="Count of JobRole" measure="1" displayFolder="" measureGroup="Cleaned Data" count="0" hidden="1">
      <extLst>
        <ext xmlns:x15="http://schemas.microsoft.com/office/spreadsheetml/2010/11/main" uri="{B97F6D7D-B522-45F9-BDA1-12C45D357490}">
          <x15:cacheHierarchy aggregatedColumn="14"/>
        </ext>
      </extLst>
    </cacheHierarchy>
    <cacheHierarchy uniqueName="[Measures].[Sum of AttritionFlag 2]" caption="Sum of AttritionFlag 2" measure="1" displayFolder="" measureGroup="Cleaned_Data" count="0" hidden="1">
      <extLst>
        <ext xmlns:x15="http://schemas.microsoft.com/office/spreadsheetml/2010/11/main" uri="{B97F6D7D-B522-45F9-BDA1-12C45D357490}">
          <x15:cacheHierarchy aggregatedColumn="67"/>
        </ext>
      </extLst>
    </cacheHierarchy>
    <cacheHierarchy uniqueName="[Measures].[Average of AttritionFlag]" caption="Average of AttritionFlag" measure="1" displayFolder="" measureGroup="Cleaned_Data" count="0" hidden="1">
      <extLst>
        <ext xmlns:x15="http://schemas.microsoft.com/office/spreadsheetml/2010/11/main" uri="{B97F6D7D-B522-45F9-BDA1-12C45D357490}">
          <x15:cacheHierarchy aggregatedColumn="67"/>
        </ext>
      </extLst>
    </cacheHierarchy>
    <cacheHierarchy uniqueName="[Measures].[Count of Attrition]" caption="Count of Attrition" measure="1" displayFolder="" measureGroup="Cleaned_Data" count="0" hidden="1">
      <extLst>
        <ext xmlns:x15="http://schemas.microsoft.com/office/spreadsheetml/2010/11/main" uri="{B97F6D7D-B522-45F9-BDA1-12C45D357490}">
          <x15:cacheHierarchy aggregatedColumn="36"/>
        </ext>
      </extLst>
    </cacheHierarchy>
    <cacheHierarchy uniqueName="[Measures].[Sum of MonthlyIncome]" caption="Sum of MonthlyIncome" measure="1" displayFolder="" measureGroup="Cleaned Data"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Cleaned Data" count="0" hidden="1">
      <extLst>
        <ext xmlns:x15="http://schemas.microsoft.com/office/spreadsheetml/2010/11/main" uri="{B97F6D7D-B522-45F9-BDA1-12C45D357490}">
          <x15:cacheHierarchy aggregatedColumn="17"/>
        </ext>
      </extLst>
    </cacheHierarchy>
    <cacheHierarchy uniqueName="[Measures].[Count of Attrition 2]" caption="Count of Attrition 2" measure="1" displayFolder="" measureGroup="Cleaned Data" count="0" oneField="1" hidden="1">
      <fieldsUsage count="1">
        <fieldUsage x="1"/>
      </fieldsUsage>
      <extLst>
        <ext xmlns:x15="http://schemas.microsoft.com/office/spreadsheetml/2010/11/main" uri="{B97F6D7D-B522-45F9-BDA1-12C45D357490}">
          <x15:cacheHierarchy aggregatedColumn="1"/>
        </ext>
      </extLst>
    </cacheHierarchy>
    <cacheHierarchy uniqueName="[Measures].[Average of AttritionFlag 2]" caption="Average of AttritionFlag 2" measure="1" displayFolder="" measureGroup="Cleaned Data" count="0" hidden="1">
      <extLst>
        <ext xmlns:x15="http://schemas.microsoft.com/office/spreadsheetml/2010/11/main" uri="{B97F6D7D-B522-45F9-BDA1-12C45D357490}">
          <x15:cacheHierarchy aggregatedColumn="32"/>
        </ext>
      </extLst>
    </cacheHierarchy>
  </cacheHierarchies>
  <kpis count="0"/>
  <dimensions count="3">
    <dimension name="Cleaned Data" uniqueName="[Cleaned Data]" caption="Cleaned Data"/>
    <dimension name="Cleaned_Data" uniqueName="[Cleaned_Data]" caption="Cleaned_Data"/>
    <dimension measure="1" name="Measures" uniqueName="[Measures]" caption="Measures"/>
  </dimensions>
  <measureGroups count="2">
    <measureGroup name="Cleaned Data" caption="Cleaned Data"/>
    <measureGroup name="Cleaned_Data" caption="Cleaned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wan Singh" refreshedDate="46306.493694791665" createdVersion="8" refreshedVersion="8" minRefreshableVersion="3" recordCount="1470" xr:uid="{D30E9055-E0A8-4CA0-983A-33E9C18BF91E}">
  <cacheSource type="worksheet">
    <worksheetSource name="Cleaned_Data"/>
  </cacheSource>
  <cacheFields count="40">
    <cacheField name="Age" numFmtId="0">
      <sharedItems containsSemiMixedTypes="0" containsString="0" containsNumber="1" containsInteger="1" minValue="18" maxValue="60"/>
    </cacheField>
    <cacheField name="Attrition" numFmtId="0">
      <sharedItems count="2">
        <s v="No"/>
        <s v="Yes"/>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ount="29">
        <n v="3"/>
        <n v="24"/>
        <n v="16"/>
        <n v="5"/>
        <n v="4"/>
        <n v="2"/>
        <n v="19"/>
        <n v="1"/>
        <n v="7"/>
        <n v="9"/>
        <n v="6"/>
        <n v="29"/>
        <n v="10"/>
        <n v="18"/>
        <n v="23"/>
        <n v="12"/>
        <n v="8"/>
        <n v="20"/>
        <n v="17"/>
        <n v="21"/>
        <n v="11"/>
        <n v="15"/>
        <n v="25"/>
        <n v="26"/>
        <n v="13"/>
        <n v="22"/>
        <n v="27"/>
        <n v="14"/>
        <n v="28"/>
      </sharedItems>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1"/>
        <n v="2"/>
        <n v="3"/>
        <n v="4"/>
        <n v="5"/>
      </sharedItems>
    </cacheField>
    <cacheField name="JobRole" numFmtId="0">
      <sharedItems count="9">
        <s v="Laboratory Technician"/>
        <s v="Sales Representative"/>
        <s v="Research Scientist"/>
        <s v="Healthcare Representative"/>
        <s v="Manufacturing Director"/>
        <s v="Manager"/>
        <s v="Sales Execu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Flag" numFmtId="0">
      <sharedItems containsSemiMixedTypes="0" containsString="0" containsNumber="1" containsInteger="1" minValue="0" maxValue="1"/>
    </cacheField>
    <cacheField name="AgeGroup" numFmtId="0">
      <sharedItems/>
    </cacheField>
    <cacheField name="TenureBand" numFmtId="0">
      <sharedItems/>
    </cacheField>
    <cacheField name="IncomeBand" numFmtId="0">
      <sharedItems/>
    </cacheField>
    <cacheField name="SatisfactionLabel" numFmtId="0">
      <sharedItems/>
    </cacheField>
    <cacheField name="WorkLifeBalanceLabel" numFmtId="0">
      <sharedItems/>
    </cacheField>
    <cacheField name="Risk Score" numFmtId="0">
      <sharedItems containsSemiMixedTypes="0" containsString="0" containsNumber="1" containsInteger="1" minValue="0" maxValue="9"/>
    </cacheField>
    <cacheField name="Risk Tier" numFmtId="0">
      <sharedItems count="3">
        <s v="3 - High Risk"/>
        <s v="2 - Medium Risk"/>
        <s v="1 - Low Risk"/>
      </sharedItems>
    </cacheField>
  </cacheFields>
  <extLst>
    <ext xmlns:x14="http://schemas.microsoft.com/office/spreadsheetml/2009/9/main" uri="{725AE2AE-9491-48be-B2B4-4EB974FC3084}">
      <x14:pivotCacheDefinition pivotCacheId="12684202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59"/>
    <x v="0"/>
    <s v="Travel_Rarely"/>
    <n v="1324"/>
    <x v="0"/>
    <x v="0"/>
    <n v="3"/>
    <s v="Medical"/>
    <n v="10"/>
    <n v="3"/>
    <s v="Female"/>
    <n v="81"/>
    <n v="4"/>
    <x v="0"/>
    <x v="0"/>
    <n v="1"/>
    <s v="Married"/>
    <n v="2670"/>
    <n v="9964"/>
    <n v="4"/>
    <x v="0"/>
    <n v="20"/>
    <n v="4"/>
    <n v="1"/>
    <n v="3"/>
    <n v="12"/>
    <n v="3"/>
    <n v="2"/>
    <n v="1"/>
    <n v="0"/>
    <n v="0"/>
    <n v="0"/>
    <n v="0"/>
    <s v="55 and over"/>
    <s v="0 to 1 year"/>
    <s v="Low (Q1)"/>
    <s v="Low"/>
    <s v="Medium"/>
    <n v="7"/>
    <x v="0"/>
  </r>
  <r>
    <n v="30"/>
    <x v="0"/>
    <s v="Travel_Rarely"/>
    <n v="1358"/>
    <x v="0"/>
    <x v="1"/>
    <n v="1"/>
    <s v="Life Sciences"/>
    <n v="11"/>
    <n v="4"/>
    <s v="Male"/>
    <n v="67"/>
    <n v="3"/>
    <x v="0"/>
    <x v="0"/>
    <n v="3"/>
    <s v="Divorced"/>
    <n v="2693"/>
    <n v="13335"/>
    <n v="1"/>
    <x v="1"/>
    <n v="22"/>
    <n v="4"/>
    <n v="2"/>
    <n v="1"/>
    <n v="1"/>
    <n v="2"/>
    <n v="3"/>
    <n v="1"/>
    <n v="0"/>
    <n v="0"/>
    <n v="0"/>
    <n v="0"/>
    <s v="25 to 34"/>
    <s v="0 to 1 year"/>
    <s v="Low (Q1)"/>
    <s v="High"/>
    <s v="High"/>
    <n v="3"/>
    <x v="1"/>
  </r>
  <r>
    <n v="22"/>
    <x v="0"/>
    <s v="Non-Travel"/>
    <n v="1123"/>
    <x v="0"/>
    <x v="2"/>
    <n v="2"/>
    <s v="Medical"/>
    <n v="22"/>
    <n v="4"/>
    <s v="Male"/>
    <n v="96"/>
    <n v="4"/>
    <x v="0"/>
    <x v="0"/>
    <n v="4"/>
    <s v="Divorced"/>
    <n v="2935"/>
    <n v="7324"/>
    <n v="1"/>
    <x v="0"/>
    <n v="13"/>
    <n v="3"/>
    <n v="2"/>
    <n v="2"/>
    <n v="1"/>
    <n v="2"/>
    <n v="2"/>
    <n v="1"/>
    <n v="0"/>
    <n v="0"/>
    <n v="0"/>
    <n v="0"/>
    <s v="Under 25"/>
    <s v="0 to 1 year"/>
    <s v="Lower-Mid (Q2)"/>
    <s v="Very High"/>
    <s v="Medium"/>
    <n v="6"/>
    <x v="0"/>
  </r>
  <r>
    <n v="39"/>
    <x v="1"/>
    <s v="Travel_Rarely"/>
    <n v="895"/>
    <x v="1"/>
    <x v="3"/>
    <n v="3"/>
    <s v="Technical Degree"/>
    <n v="42"/>
    <n v="4"/>
    <s v="Male"/>
    <n v="56"/>
    <n v="3"/>
    <x v="1"/>
    <x v="1"/>
    <n v="4"/>
    <s v="Married"/>
    <n v="2086"/>
    <n v="3335"/>
    <n v="3"/>
    <x v="1"/>
    <n v="14"/>
    <n v="3"/>
    <n v="3"/>
    <n v="1"/>
    <n v="19"/>
    <n v="6"/>
    <n v="4"/>
    <n v="1"/>
    <n v="0"/>
    <n v="0"/>
    <n v="0"/>
    <n v="1"/>
    <s v="35 to 44"/>
    <s v="0 to 1 year"/>
    <s v="Low (Q1)"/>
    <s v="Very High"/>
    <s v="Very High"/>
    <n v="0"/>
    <x v="2"/>
  </r>
  <r>
    <n v="35"/>
    <x v="0"/>
    <s v="Travel_Rarely"/>
    <n v="464"/>
    <x v="0"/>
    <x v="4"/>
    <n v="2"/>
    <s v="Other"/>
    <n v="53"/>
    <n v="3"/>
    <s v="Male"/>
    <n v="75"/>
    <n v="3"/>
    <x v="0"/>
    <x v="0"/>
    <n v="4"/>
    <s v="Divorced"/>
    <n v="1951"/>
    <n v="10910"/>
    <n v="1"/>
    <x v="1"/>
    <n v="12"/>
    <n v="3"/>
    <n v="3"/>
    <n v="1"/>
    <n v="1"/>
    <n v="3"/>
    <n v="3"/>
    <n v="1"/>
    <n v="0"/>
    <n v="0"/>
    <n v="0"/>
    <n v="0"/>
    <s v="35 to 44"/>
    <s v="0 to 1 year"/>
    <s v="Low (Q1)"/>
    <s v="Very High"/>
    <s v="High"/>
    <n v="2"/>
    <x v="2"/>
  </r>
  <r>
    <n v="27"/>
    <x v="0"/>
    <s v="Travel_Rarely"/>
    <n v="1240"/>
    <x v="0"/>
    <x v="5"/>
    <n v="4"/>
    <s v="Life Sciences"/>
    <n v="54"/>
    <n v="4"/>
    <s v="Female"/>
    <n v="33"/>
    <n v="3"/>
    <x v="0"/>
    <x v="0"/>
    <n v="1"/>
    <s v="Divorced"/>
    <n v="2341"/>
    <n v="19715"/>
    <n v="1"/>
    <x v="1"/>
    <n v="13"/>
    <n v="3"/>
    <n v="4"/>
    <n v="1"/>
    <n v="1"/>
    <n v="6"/>
    <n v="3"/>
    <n v="1"/>
    <n v="0"/>
    <n v="0"/>
    <n v="0"/>
    <n v="0"/>
    <s v="25 to 34"/>
    <s v="0 to 1 year"/>
    <s v="Low (Q1)"/>
    <s v="Low"/>
    <s v="High"/>
    <n v="4"/>
    <x v="1"/>
  </r>
  <r>
    <n v="37"/>
    <x v="0"/>
    <s v="Travel_Rarely"/>
    <n v="408"/>
    <x v="0"/>
    <x v="6"/>
    <n v="2"/>
    <s v="Life Sciences"/>
    <n v="61"/>
    <n v="2"/>
    <s v="Male"/>
    <n v="73"/>
    <n v="3"/>
    <x v="0"/>
    <x v="2"/>
    <n v="2"/>
    <s v="Married"/>
    <n v="3022"/>
    <n v="10227"/>
    <n v="4"/>
    <x v="1"/>
    <n v="21"/>
    <n v="4"/>
    <n v="1"/>
    <n v="0"/>
    <n v="8"/>
    <n v="1"/>
    <n v="3"/>
    <n v="1"/>
    <n v="0"/>
    <n v="0"/>
    <n v="0"/>
    <n v="0"/>
    <s v="35 to 44"/>
    <s v="0 to 1 year"/>
    <s v="Lower-Mid (Q2)"/>
    <s v="Medium"/>
    <s v="High"/>
    <n v="5"/>
    <x v="0"/>
  </r>
  <r>
    <n v="48"/>
    <x v="1"/>
    <s v="Travel_Rarely"/>
    <n v="626"/>
    <x v="0"/>
    <x v="7"/>
    <n v="2"/>
    <s v="Life Sciences"/>
    <n v="64"/>
    <n v="1"/>
    <s v="Male"/>
    <n v="98"/>
    <n v="2"/>
    <x v="2"/>
    <x v="0"/>
    <n v="3"/>
    <s v="Single"/>
    <n v="5381"/>
    <n v="19294"/>
    <n v="9"/>
    <x v="0"/>
    <n v="13"/>
    <n v="3"/>
    <n v="4"/>
    <n v="0"/>
    <n v="23"/>
    <n v="2"/>
    <n v="3"/>
    <n v="1"/>
    <n v="0"/>
    <n v="0"/>
    <n v="0"/>
    <n v="1"/>
    <s v="45 to 54"/>
    <s v="0 to 1 year"/>
    <s v="Upper-Mid (Q3)"/>
    <s v="High"/>
    <s v="High"/>
    <n v="3"/>
    <x v="1"/>
  </r>
  <r>
    <n v="45"/>
    <x v="0"/>
    <s v="Travel_Rarely"/>
    <n v="1339"/>
    <x v="0"/>
    <x v="8"/>
    <n v="3"/>
    <s v="Life Sciences"/>
    <n v="86"/>
    <n v="2"/>
    <s v="Male"/>
    <n v="59"/>
    <n v="3"/>
    <x v="2"/>
    <x v="2"/>
    <n v="1"/>
    <s v="Divorced"/>
    <n v="9724"/>
    <n v="18787"/>
    <n v="2"/>
    <x v="1"/>
    <n v="17"/>
    <n v="3"/>
    <n v="3"/>
    <n v="1"/>
    <n v="25"/>
    <n v="2"/>
    <n v="3"/>
    <n v="1"/>
    <n v="0"/>
    <n v="0"/>
    <n v="0"/>
    <n v="0"/>
    <s v="45 to 54"/>
    <s v="0 to 1 year"/>
    <s v="High (Q4)"/>
    <s v="Low"/>
    <s v="High"/>
    <n v="2"/>
    <x v="2"/>
  </r>
  <r>
    <n v="36"/>
    <x v="1"/>
    <s v="Travel_Rarely"/>
    <n v="318"/>
    <x v="0"/>
    <x v="9"/>
    <n v="3"/>
    <s v="Medical"/>
    <n v="90"/>
    <n v="4"/>
    <s v="Male"/>
    <n v="79"/>
    <n v="2"/>
    <x v="0"/>
    <x v="2"/>
    <n v="3"/>
    <s v="Married"/>
    <n v="3388"/>
    <n v="21777"/>
    <n v="0"/>
    <x v="0"/>
    <n v="17"/>
    <n v="3"/>
    <n v="1"/>
    <n v="1"/>
    <n v="2"/>
    <n v="0"/>
    <n v="2"/>
    <n v="1"/>
    <n v="0"/>
    <n v="0"/>
    <n v="0"/>
    <n v="1"/>
    <s v="35 to 44"/>
    <s v="0 to 1 year"/>
    <s v="Lower-Mid (Q2)"/>
    <s v="High"/>
    <s v="Medium"/>
    <n v="5"/>
    <x v="0"/>
  </r>
  <r>
    <n v="36"/>
    <x v="0"/>
    <s v="Travel_Rarely"/>
    <n v="132"/>
    <x v="0"/>
    <x v="10"/>
    <n v="3"/>
    <s v="Life Sciences"/>
    <n v="97"/>
    <n v="2"/>
    <s v="Female"/>
    <n v="55"/>
    <n v="4"/>
    <x v="0"/>
    <x v="0"/>
    <n v="4"/>
    <s v="Married"/>
    <n v="3038"/>
    <n v="22002"/>
    <n v="3"/>
    <x v="1"/>
    <n v="12"/>
    <n v="3"/>
    <n v="2"/>
    <n v="0"/>
    <n v="5"/>
    <n v="3"/>
    <n v="3"/>
    <n v="1"/>
    <n v="0"/>
    <n v="0"/>
    <n v="0"/>
    <n v="0"/>
    <s v="35 to 44"/>
    <s v="0 to 1 year"/>
    <s v="Lower-Mid (Q2)"/>
    <s v="Very High"/>
    <s v="High"/>
    <n v="2"/>
    <x v="2"/>
  </r>
  <r>
    <n v="32"/>
    <x v="0"/>
    <s v="Travel_Rarely"/>
    <n v="827"/>
    <x v="0"/>
    <x v="7"/>
    <n v="1"/>
    <s v="Life Sciences"/>
    <n v="134"/>
    <n v="4"/>
    <s v="Male"/>
    <n v="71"/>
    <n v="3"/>
    <x v="0"/>
    <x v="2"/>
    <n v="1"/>
    <s v="Single"/>
    <n v="2956"/>
    <n v="15178"/>
    <n v="1"/>
    <x v="1"/>
    <n v="13"/>
    <n v="3"/>
    <n v="4"/>
    <n v="0"/>
    <n v="1"/>
    <n v="2"/>
    <n v="3"/>
    <n v="1"/>
    <n v="0"/>
    <n v="0"/>
    <n v="0"/>
    <n v="0"/>
    <s v="25 to 34"/>
    <s v="0 to 1 year"/>
    <s v="Lower-Mid (Q2)"/>
    <s v="Low"/>
    <s v="High"/>
    <n v="4"/>
    <x v="1"/>
  </r>
  <r>
    <n v="37"/>
    <x v="0"/>
    <s v="Non-Travel"/>
    <n v="1040"/>
    <x v="0"/>
    <x v="5"/>
    <n v="2"/>
    <s v="Life Sciences"/>
    <n v="139"/>
    <n v="3"/>
    <s v="Male"/>
    <n v="100"/>
    <n v="2"/>
    <x v="1"/>
    <x v="3"/>
    <n v="4"/>
    <s v="Divorced"/>
    <n v="5163"/>
    <n v="15850"/>
    <n v="5"/>
    <x v="1"/>
    <n v="14"/>
    <n v="3"/>
    <n v="4"/>
    <n v="1"/>
    <n v="17"/>
    <n v="2"/>
    <n v="4"/>
    <n v="1"/>
    <n v="0"/>
    <n v="0"/>
    <n v="0"/>
    <n v="0"/>
    <s v="35 to 44"/>
    <s v="0 to 1 year"/>
    <s v="Upper-Mid (Q3)"/>
    <s v="Very High"/>
    <s v="Very High"/>
    <n v="0"/>
    <x v="2"/>
  </r>
  <r>
    <n v="34"/>
    <x v="0"/>
    <s v="Travel_Rarely"/>
    <n v="1031"/>
    <x v="0"/>
    <x v="10"/>
    <n v="4"/>
    <s v="Life Sciences"/>
    <n v="151"/>
    <n v="3"/>
    <s v="Female"/>
    <n v="45"/>
    <n v="2"/>
    <x v="1"/>
    <x v="2"/>
    <n v="2"/>
    <s v="Divorced"/>
    <n v="4505"/>
    <n v="15000"/>
    <n v="6"/>
    <x v="1"/>
    <n v="15"/>
    <n v="3"/>
    <n v="3"/>
    <n v="1"/>
    <n v="12"/>
    <n v="3"/>
    <n v="3"/>
    <n v="1"/>
    <n v="0"/>
    <n v="0"/>
    <n v="0"/>
    <n v="0"/>
    <s v="25 to 34"/>
    <s v="0 to 1 year"/>
    <s v="Lower-Mid (Q2)"/>
    <s v="Medium"/>
    <s v="High"/>
    <n v="2"/>
    <x v="2"/>
  </r>
  <r>
    <n v="36"/>
    <x v="0"/>
    <s v="Travel_Rarely"/>
    <n v="922"/>
    <x v="0"/>
    <x v="0"/>
    <n v="2"/>
    <s v="Life Sciences"/>
    <n v="155"/>
    <n v="1"/>
    <s v="Female"/>
    <n v="39"/>
    <n v="3"/>
    <x v="0"/>
    <x v="0"/>
    <n v="4"/>
    <s v="Divorced"/>
    <n v="2835"/>
    <n v="2561"/>
    <n v="5"/>
    <x v="1"/>
    <n v="22"/>
    <n v="4"/>
    <n v="1"/>
    <n v="1"/>
    <n v="7"/>
    <n v="2"/>
    <n v="3"/>
    <n v="1"/>
    <n v="0"/>
    <n v="0"/>
    <n v="0"/>
    <n v="0"/>
    <s v="35 to 44"/>
    <s v="0 to 1 year"/>
    <s v="Low (Q1)"/>
    <s v="Very High"/>
    <s v="High"/>
    <n v="2"/>
    <x v="2"/>
  </r>
  <r>
    <n v="19"/>
    <x v="0"/>
    <s v="Travel_Rarely"/>
    <n v="1181"/>
    <x v="0"/>
    <x v="0"/>
    <n v="1"/>
    <s v="Medical"/>
    <n v="201"/>
    <n v="2"/>
    <s v="Female"/>
    <n v="79"/>
    <n v="3"/>
    <x v="0"/>
    <x v="0"/>
    <n v="2"/>
    <s v="Single"/>
    <n v="1483"/>
    <n v="16102"/>
    <n v="1"/>
    <x v="1"/>
    <n v="14"/>
    <n v="3"/>
    <n v="4"/>
    <n v="0"/>
    <n v="1"/>
    <n v="3"/>
    <n v="3"/>
    <n v="1"/>
    <n v="0"/>
    <n v="0"/>
    <n v="0"/>
    <n v="0"/>
    <s v="Under 25"/>
    <s v="0 to 1 year"/>
    <s v="Low (Q1)"/>
    <s v="Medium"/>
    <s v="High"/>
    <n v="4"/>
    <x v="1"/>
  </r>
  <r>
    <n v="51"/>
    <x v="0"/>
    <s v="Travel_Rarely"/>
    <n v="1169"/>
    <x v="0"/>
    <x v="8"/>
    <n v="4"/>
    <s v="Medical"/>
    <n v="211"/>
    <n v="2"/>
    <s v="Male"/>
    <n v="34"/>
    <n v="2"/>
    <x v="1"/>
    <x v="4"/>
    <n v="3"/>
    <s v="Married"/>
    <n v="6132"/>
    <n v="13983"/>
    <n v="2"/>
    <x v="1"/>
    <n v="17"/>
    <n v="3"/>
    <n v="3"/>
    <n v="0"/>
    <n v="10"/>
    <n v="2"/>
    <n v="3"/>
    <n v="1"/>
    <n v="0"/>
    <n v="0"/>
    <n v="0"/>
    <n v="0"/>
    <s v="45 to 54"/>
    <s v="0 to 1 year"/>
    <s v="Upper-Mid (Q3)"/>
    <s v="High"/>
    <s v="High"/>
    <n v="0"/>
    <x v="2"/>
  </r>
  <r>
    <n v="58"/>
    <x v="0"/>
    <s v="Travel_Rarely"/>
    <n v="1145"/>
    <x v="0"/>
    <x v="9"/>
    <n v="3"/>
    <s v="Medical"/>
    <n v="214"/>
    <n v="2"/>
    <s v="Female"/>
    <n v="75"/>
    <n v="2"/>
    <x v="0"/>
    <x v="2"/>
    <n v="2"/>
    <s v="Married"/>
    <n v="3346"/>
    <n v="11873"/>
    <n v="4"/>
    <x v="0"/>
    <n v="20"/>
    <n v="4"/>
    <n v="2"/>
    <n v="1"/>
    <n v="9"/>
    <n v="3"/>
    <n v="2"/>
    <n v="1"/>
    <n v="0"/>
    <n v="0"/>
    <n v="0"/>
    <n v="0"/>
    <s v="55 and over"/>
    <s v="0 to 1 year"/>
    <s v="Lower-Mid (Q2)"/>
    <s v="Medium"/>
    <s v="Medium"/>
    <n v="7"/>
    <x v="0"/>
  </r>
  <r>
    <n v="38"/>
    <x v="0"/>
    <s v="Travel_Rarely"/>
    <n v="1261"/>
    <x v="0"/>
    <x v="5"/>
    <n v="4"/>
    <s v="Life Sciences"/>
    <n v="271"/>
    <n v="4"/>
    <s v="Male"/>
    <n v="88"/>
    <n v="3"/>
    <x v="1"/>
    <x v="4"/>
    <n v="3"/>
    <s v="Married"/>
    <n v="6553"/>
    <n v="7259"/>
    <n v="9"/>
    <x v="1"/>
    <n v="14"/>
    <n v="3"/>
    <n v="2"/>
    <n v="0"/>
    <n v="14"/>
    <n v="3"/>
    <n v="3"/>
    <n v="1"/>
    <n v="0"/>
    <n v="0"/>
    <n v="0"/>
    <n v="0"/>
    <s v="35 to 44"/>
    <s v="0 to 1 year"/>
    <s v="Upper-Mid (Q3)"/>
    <s v="High"/>
    <s v="High"/>
    <n v="0"/>
    <x v="2"/>
  </r>
  <r>
    <n v="38"/>
    <x v="1"/>
    <s v="Travel_Rarely"/>
    <n v="1180"/>
    <x v="0"/>
    <x v="11"/>
    <n v="1"/>
    <s v="Medical"/>
    <n v="282"/>
    <n v="2"/>
    <s v="Male"/>
    <n v="70"/>
    <n v="3"/>
    <x v="1"/>
    <x v="3"/>
    <n v="1"/>
    <s v="Married"/>
    <n v="6673"/>
    <n v="11354"/>
    <n v="7"/>
    <x v="0"/>
    <n v="19"/>
    <n v="3"/>
    <n v="2"/>
    <n v="0"/>
    <n v="17"/>
    <n v="2"/>
    <n v="3"/>
    <n v="1"/>
    <n v="0"/>
    <n v="0"/>
    <n v="0"/>
    <n v="1"/>
    <s v="35 to 44"/>
    <s v="0 to 1 year"/>
    <s v="Upper-Mid (Q3)"/>
    <s v="Low"/>
    <s v="High"/>
    <n v="6"/>
    <x v="0"/>
  </r>
  <r>
    <n v="41"/>
    <x v="0"/>
    <s v="Travel_Rarely"/>
    <n v="896"/>
    <x v="1"/>
    <x v="10"/>
    <n v="3"/>
    <s v="Life Sciences"/>
    <n v="298"/>
    <n v="4"/>
    <s v="Female"/>
    <n v="75"/>
    <n v="3"/>
    <x v="2"/>
    <x v="5"/>
    <n v="4"/>
    <s v="Single"/>
    <n v="13591"/>
    <n v="14674"/>
    <n v="3"/>
    <x v="0"/>
    <n v="18"/>
    <n v="3"/>
    <n v="3"/>
    <n v="0"/>
    <n v="16"/>
    <n v="3"/>
    <n v="3"/>
    <n v="1"/>
    <n v="0"/>
    <n v="0"/>
    <n v="0"/>
    <n v="0"/>
    <s v="35 to 44"/>
    <s v="0 to 1 year"/>
    <s v="High (Q4)"/>
    <s v="Very High"/>
    <s v="High"/>
    <n v="3"/>
    <x v="1"/>
  </r>
  <r>
    <n v="59"/>
    <x v="0"/>
    <s v="Travel_Rarely"/>
    <n v="142"/>
    <x v="0"/>
    <x v="0"/>
    <n v="3"/>
    <s v="Life Sciences"/>
    <n v="309"/>
    <n v="3"/>
    <s v="Male"/>
    <n v="70"/>
    <n v="2"/>
    <x v="0"/>
    <x v="2"/>
    <n v="4"/>
    <s v="Married"/>
    <n v="2177"/>
    <n v="8456"/>
    <n v="3"/>
    <x v="1"/>
    <n v="17"/>
    <n v="3"/>
    <n v="1"/>
    <n v="1"/>
    <n v="7"/>
    <n v="6"/>
    <n v="3"/>
    <n v="1"/>
    <n v="0"/>
    <n v="0"/>
    <n v="0"/>
    <n v="0"/>
    <s v="55 and over"/>
    <s v="0 to 1 year"/>
    <s v="Low (Q1)"/>
    <s v="Very High"/>
    <s v="High"/>
    <n v="2"/>
    <x v="2"/>
  </r>
  <r>
    <n v="41"/>
    <x v="0"/>
    <s v="Travel_Rarely"/>
    <n v="1411"/>
    <x v="0"/>
    <x v="6"/>
    <n v="2"/>
    <s v="Life Sciences"/>
    <n v="334"/>
    <n v="3"/>
    <s v="Male"/>
    <n v="36"/>
    <n v="3"/>
    <x v="1"/>
    <x v="2"/>
    <n v="1"/>
    <s v="Divorced"/>
    <n v="3072"/>
    <n v="19877"/>
    <n v="2"/>
    <x v="1"/>
    <n v="16"/>
    <n v="3"/>
    <n v="1"/>
    <n v="2"/>
    <n v="17"/>
    <n v="2"/>
    <n v="2"/>
    <n v="1"/>
    <n v="0"/>
    <n v="0"/>
    <n v="0"/>
    <n v="0"/>
    <s v="35 to 44"/>
    <s v="0 to 1 year"/>
    <s v="Lower-Mid (Q2)"/>
    <s v="Low"/>
    <s v="Medium"/>
    <n v="3"/>
    <x v="1"/>
  </r>
  <r>
    <n v="37"/>
    <x v="1"/>
    <s v="Travel_Frequently"/>
    <n v="504"/>
    <x v="0"/>
    <x v="12"/>
    <n v="3"/>
    <s v="Medical"/>
    <n v="342"/>
    <n v="1"/>
    <s v="Male"/>
    <n v="61"/>
    <n v="3"/>
    <x v="2"/>
    <x v="4"/>
    <n v="3"/>
    <s v="Divorced"/>
    <n v="10048"/>
    <n v="22573"/>
    <n v="6"/>
    <x v="1"/>
    <n v="11"/>
    <n v="3"/>
    <n v="2"/>
    <n v="2"/>
    <n v="17"/>
    <n v="5"/>
    <n v="3"/>
    <n v="1"/>
    <n v="0"/>
    <n v="0"/>
    <n v="0"/>
    <n v="1"/>
    <s v="35 to 44"/>
    <s v="0 to 1 year"/>
    <s v="High (Q4)"/>
    <s v="High"/>
    <s v="High"/>
    <n v="0"/>
    <x v="2"/>
  </r>
  <r>
    <n v="51"/>
    <x v="0"/>
    <s v="Travel_Rarely"/>
    <n v="833"/>
    <x v="0"/>
    <x v="7"/>
    <n v="3"/>
    <s v="Life Sciences"/>
    <n v="353"/>
    <n v="3"/>
    <s v="Male"/>
    <n v="96"/>
    <n v="3"/>
    <x v="0"/>
    <x v="2"/>
    <n v="4"/>
    <s v="Married"/>
    <n v="2723"/>
    <n v="23231"/>
    <n v="1"/>
    <x v="1"/>
    <n v="11"/>
    <n v="3"/>
    <n v="2"/>
    <n v="0"/>
    <n v="1"/>
    <n v="0"/>
    <n v="2"/>
    <n v="1"/>
    <n v="0"/>
    <n v="0"/>
    <n v="0"/>
    <n v="0"/>
    <s v="45 to 54"/>
    <s v="0 to 1 year"/>
    <s v="Low (Q1)"/>
    <s v="Very High"/>
    <s v="Medium"/>
    <n v="2"/>
    <x v="2"/>
  </r>
  <r>
    <n v="44"/>
    <x v="1"/>
    <s v="Travel_Frequently"/>
    <n v="920"/>
    <x v="0"/>
    <x v="1"/>
    <n v="3"/>
    <s v="Life Sciences"/>
    <n v="392"/>
    <n v="4"/>
    <s v="Male"/>
    <n v="43"/>
    <n v="3"/>
    <x v="0"/>
    <x v="0"/>
    <n v="3"/>
    <s v="Divorced"/>
    <n v="3161"/>
    <n v="19920"/>
    <n v="3"/>
    <x v="0"/>
    <n v="22"/>
    <n v="4"/>
    <n v="4"/>
    <n v="1"/>
    <n v="19"/>
    <n v="0"/>
    <n v="1"/>
    <n v="1"/>
    <n v="0"/>
    <n v="0"/>
    <n v="0"/>
    <n v="1"/>
    <s v="35 to 44"/>
    <s v="0 to 1 year"/>
    <s v="Lower-Mid (Q2)"/>
    <s v="High"/>
    <s v="Low"/>
    <n v="7"/>
    <x v="0"/>
  </r>
  <r>
    <n v="36"/>
    <x v="0"/>
    <s v="Travel_Frequently"/>
    <n v="566"/>
    <x v="0"/>
    <x v="13"/>
    <n v="4"/>
    <s v="Life Sciences"/>
    <n v="407"/>
    <n v="3"/>
    <s v="Male"/>
    <n v="81"/>
    <n v="4"/>
    <x v="0"/>
    <x v="0"/>
    <n v="4"/>
    <s v="Married"/>
    <n v="3688"/>
    <n v="7122"/>
    <n v="4"/>
    <x v="1"/>
    <n v="18"/>
    <n v="3"/>
    <n v="4"/>
    <n v="2"/>
    <n v="4"/>
    <n v="2"/>
    <n v="3"/>
    <n v="1"/>
    <n v="0"/>
    <n v="0"/>
    <n v="0"/>
    <n v="0"/>
    <s v="35 to 44"/>
    <s v="0 to 1 year"/>
    <s v="Lower-Mid (Q2)"/>
    <s v="Very High"/>
    <s v="High"/>
    <n v="1"/>
    <x v="2"/>
  </r>
  <r>
    <n v="39"/>
    <x v="1"/>
    <s v="Travel_Rarely"/>
    <n v="1162"/>
    <x v="1"/>
    <x v="0"/>
    <n v="2"/>
    <s v="Medical"/>
    <n v="445"/>
    <n v="4"/>
    <s v="Female"/>
    <n v="41"/>
    <n v="3"/>
    <x v="1"/>
    <x v="6"/>
    <n v="3"/>
    <s v="Married"/>
    <n v="5238"/>
    <n v="17778"/>
    <n v="4"/>
    <x v="0"/>
    <n v="18"/>
    <n v="3"/>
    <n v="1"/>
    <n v="0"/>
    <n v="12"/>
    <n v="3"/>
    <n v="2"/>
    <n v="1"/>
    <n v="0"/>
    <n v="0"/>
    <n v="0"/>
    <n v="1"/>
    <s v="35 to 44"/>
    <s v="0 to 1 year"/>
    <s v="Upper-Mid (Q3)"/>
    <s v="High"/>
    <s v="Medium"/>
    <n v="3"/>
    <x v="1"/>
  </r>
  <r>
    <n v="43"/>
    <x v="0"/>
    <s v="Travel_Rarely"/>
    <n v="1001"/>
    <x v="0"/>
    <x v="8"/>
    <n v="3"/>
    <s v="Life Sciences"/>
    <n v="451"/>
    <n v="3"/>
    <s v="Female"/>
    <n v="43"/>
    <n v="3"/>
    <x v="2"/>
    <x v="3"/>
    <n v="1"/>
    <s v="Married"/>
    <n v="9985"/>
    <n v="9262"/>
    <n v="8"/>
    <x v="1"/>
    <n v="16"/>
    <n v="3"/>
    <n v="1"/>
    <n v="1"/>
    <n v="10"/>
    <n v="1"/>
    <n v="2"/>
    <n v="1"/>
    <n v="0"/>
    <n v="0"/>
    <n v="0"/>
    <n v="0"/>
    <s v="35 to 44"/>
    <s v="0 to 1 year"/>
    <s v="High (Q4)"/>
    <s v="Low"/>
    <s v="Medium"/>
    <n v="2"/>
    <x v="2"/>
  </r>
  <r>
    <n v="42"/>
    <x v="0"/>
    <s v="Travel_Rarely"/>
    <n v="810"/>
    <x v="0"/>
    <x v="14"/>
    <n v="5"/>
    <s v="Life Sciences"/>
    <n v="468"/>
    <n v="1"/>
    <s v="Female"/>
    <n v="44"/>
    <n v="3"/>
    <x v="3"/>
    <x v="7"/>
    <n v="4"/>
    <s v="Single"/>
    <n v="15992"/>
    <n v="15901"/>
    <n v="2"/>
    <x v="1"/>
    <n v="14"/>
    <n v="3"/>
    <n v="2"/>
    <n v="0"/>
    <n v="16"/>
    <n v="2"/>
    <n v="3"/>
    <n v="1"/>
    <n v="0"/>
    <n v="0"/>
    <n v="0"/>
    <n v="0"/>
    <s v="35 to 44"/>
    <s v="0 to 1 year"/>
    <s v="High (Q4)"/>
    <s v="Very High"/>
    <s v="High"/>
    <n v="1"/>
    <x v="2"/>
  </r>
  <r>
    <n v="42"/>
    <x v="0"/>
    <s v="Travel_Rarely"/>
    <n v="1332"/>
    <x v="0"/>
    <x v="5"/>
    <n v="4"/>
    <s v="Other"/>
    <n v="477"/>
    <n v="1"/>
    <s v="Male"/>
    <n v="98"/>
    <n v="2"/>
    <x v="1"/>
    <x v="3"/>
    <n v="4"/>
    <s v="Single"/>
    <n v="6781"/>
    <n v="17078"/>
    <n v="3"/>
    <x v="1"/>
    <n v="23"/>
    <n v="4"/>
    <n v="2"/>
    <n v="0"/>
    <n v="14"/>
    <n v="6"/>
    <n v="3"/>
    <n v="1"/>
    <n v="0"/>
    <n v="0"/>
    <n v="0"/>
    <n v="0"/>
    <s v="35 to 44"/>
    <s v="0 to 1 year"/>
    <s v="Upper-Mid (Q3)"/>
    <s v="Very High"/>
    <s v="High"/>
    <n v="0"/>
    <x v="2"/>
  </r>
  <r>
    <n v="36"/>
    <x v="0"/>
    <s v="Non-Travel"/>
    <n v="845"/>
    <x v="1"/>
    <x v="7"/>
    <n v="5"/>
    <s v="Medical"/>
    <n v="479"/>
    <n v="4"/>
    <s v="Female"/>
    <n v="45"/>
    <n v="3"/>
    <x v="1"/>
    <x v="6"/>
    <n v="4"/>
    <s v="Single"/>
    <n v="6653"/>
    <n v="15276"/>
    <n v="4"/>
    <x v="1"/>
    <n v="15"/>
    <n v="3"/>
    <n v="2"/>
    <n v="0"/>
    <n v="7"/>
    <n v="6"/>
    <n v="3"/>
    <n v="1"/>
    <n v="0"/>
    <n v="0"/>
    <n v="0"/>
    <n v="0"/>
    <s v="35 to 44"/>
    <s v="0 to 1 year"/>
    <s v="Upper-Mid (Q3)"/>
    <s v="Very High"/>
    <s v="High"/>
    <n v="0"/>
    <x v="2"/>
  </r>
  <r>
    <n v="33"/>
    <x v="1"/>
    <s v="Travel_Rarely"/>
    <n v="350"/>
    <x v="1"/>
    <x v="3"/>
    <n v="3"/>
    <s v="Marketing"/>
    <n v="485"/>
    <n v="4"/>
    <s v="Female"/>
    <n v="34"/>
    <n v="3"/>
    <x v="0"/>
    <x v="1"/>
    <n v="3"/>
    <s v="Single"/>
    <n v="2851"/>
    <n v="9150"/>
    <n v="1"/>
    <x v="0"/>
    <n v="13"/>
    <n v="3"/>
    <n v="2"/>
    <n v="0"/>
    <n v="1"/>
    <n v="2"/>
    <n v="3"/>
    <n v="1"/>
    <n v="0"/>
    <n v="0"/>
    <n v="0"/>
    <n v="1"/>
    <s v="25 to 34"/>
    <s v="0 to 1 year"/>
    <s v="Low (Q1)"/>
    <s v="High"/>
    <s v="High"/>
    <n v="5"/>
    <x v="0"/>
  </r>
  <r>
    <n v="46"/>
    <x v="0"/>
    <s v="Non-Travel"/>
    <n v="1144"/>
    <x v="0"/>
    <x v="8"/>
    <n v="4"/>
    <s v="Medical"/>
    <n v="487"/>
    <n v="3"/>
    <s v="Female"/>
    <n v="30"/>
    <n v="3"/>
    <x v="1"/>
    <x v="4"/>
    <n v="3"/>
    <s v="Married"/>
    <n v="5258"/>
    <n v="16044"/>
    <n v="2"/>
    <x v="1"/>
    <n v="14"/>
    <n v="3"/>
    <n v="3"/>
    <n v="0"/>
    <n v="7"/>
    <n v="2"/>
    <n v="4"/>
    <n v="1"/>
    <n v="0"/>
    <n v="0"/>
    <n v="0"/>
    <n v="0"/>
    <s v="45 to 54"/>
    <s v="0 to 1 year"/>
    <s v="Upper-Mid (Q3)"/>
    <s v="High"/>
    <s v="Very High"/>
    <n v="0"/>
    <x v="2"/>
  </r>
  <r>
    <n v="21"/>
    <x v="1"/>
    <s v="Travel_Rarely"/>
    <n v="156"/>
    <x v="1"/>
    <x v="15"/>
    <n v="3"/>
    <s v="Life Sciences"/>
    <n v="494"/>
    <n v="3"/>
    <s v="Female"/>
    <n v="90"/>
    <n v="4"/>
    <x v="0"/>
    <x v="1"/>
    <n v="2"/>
    <s v="Single"/>
    <n v="2716"/>
    <n v="25422"/>
    <n v="1"/>
    <x v="1"/>
    <n v="15"/>
    <n v="3"/>
    <n v="4"/>
    <n v="0"/>
    <n v="1"/>
    <n v="0"/>
    <n v="3"/>
    <n v="1"/>
    <n v="0"/>
    <n v="0"/>
    <n v="0"/>
    <n v="1"/>
    <s v="Under 25"/>
    <s v="0 to 1 year"/>
    <s v="Low (Q1)"/>
    <s v="Medium"/>
    <s v="High"/>
    <n v="4"/>
    <x v="1"/>
  </r>
  <r>
    <n v="30"/>
    <x v="0"/>
    <s v="Travel_Rarely"/>
    <n v="202"/>
    <x v="1"/>
    <x v="5"/>
    <n v="1"/>
    <s v="Technical Degree"/>
    <n v="508"/>
    <n v="3"/>
    <s v="Male"/>
    <n v="72"/>
    <n v="3"/>
    <x v="0"/>
    <x v="1"/>
    <n v="2"/>
    <s v="Married"/>
    <n v="2476"/>
    <n v="17434"/>
    <n v="1"/>
    <x v="1"/>
    <n v="18"/>
    <n v="3"/>
    <n v="1"/>
    <n v="1"/>
    <n v="1"/>
    <n v="3"/>
    <n v="3"/>
    <n v="1"/>
    <n v="0"/>
    <n v="0"/>
    <n v="0"/>
    <n v="0"/>
    <s v="25 to 34"/>
    <s v="0 to 1 year"/>
    <s v="Low (Q1)"/>
    <s v="Medium"/>
    <s v="High"/>
    <n v="4"/>
    <x v="1"/>
  </r>
  <r>
    <n v="30"/>
    <x v="1"/>
    <s v="Travel_Frequently"/>
    <n v="464"/>
    <x v="0"/>
    <x v="4"/>
    <n v="3"/>
    <s v="Technical Degree"/>
    <n v="514"/>
    <n v="3"/>
    <s v="Male"/>
    <n v="40"/>
    <n v="3"/>
    <x v="0"/>
    <x v="2"/>
    <n v="4"/>
    <s v="Single"/>
    <n v="2285"/>
    <n v="3427"/>
    <n v="9"/>
    <x v="0"/>
    <n v="23"/>
    <n v="4"/>
    <n v="3"/>
    <n v="0"/>
    <n v="3"/>
    <n v="4"/>
    <n v="3"/>
    <n v="1"/>
    <n v="0"/>
    <n v="0"/>
    <n v="0"/>
    <n v="1"/>
    <s v="25 to 34"/>
    <s v="0 to 1 year"/>
    <s v="Low (Q1)"/>
    <s v="Very High"/>
    <s v="High"/>
    <n v="5"/>
    <x v="0"/>
  </r>
  <r>
    <n v="40"/>
    <x v="0"/>
    <s v="Travel_Rarely"/>
    <n v="555"/>
    <x v="0"/>
    <x v="5"/>
    <n v="3"/>
    <s v="Medical"/>
    <n v="521"/>
    <n v="2"/>
    <s v="Female"/>
    <n v="78"/>
    <n v="2"/>
    <x v="1"/>
    <x v="0"/>
    <n v="3"/>
    <s v="Married"/>
    <n v="3448"/>
    <n v="13436"/>
    <n v="6"/>
    <x v="1"/>
    <n v="22"/>
    <n v="4"/>
    <n v="2"/>
    <n v="1"/>
    <n v="20"/>
    <n v="3"/>
    <n v="3"/>
    <n v="1"/>
    <n v="0"/>
    <n v="0"/>
    <n v="0"/>
    <n v="0"/>
    <s v="35 to 44"/>
    <s v="0 to 1 year"/>
    <s v="Lower-Mid (Q2)"/>
    <s v="High"/>
    <s v="High"/>
    <n v="0"/>
    <x v="2"/>
  </r>
  <r>
    <n v="38"/>
    <x v="0"/>
    <s v="Travel_Frequently"/>
    <n v="1490"/>
    <x v="0"/>
    <x v="5"/>
    <n v="2"/>
    <s v="Life Sciences"/>
    <n v="556"/>
    <n v="4"/>
    <s v="Male"/>
    <n v="42"/>
    <n v="3"/>
    <x v="0"/>
    <x v="0"/>
    <n v="4"/>
    <s v="Married"/>
    <n v="1702"/>
    <n v="12106"/>
    <n v="1"/>
    <x v="0"/>
    <n v="23"/>
    <n v="4"/>
    <n v="3"/>
    <n v="1"/>
    <n v="1"/>
    <n v="3"/>
    <n v="3"/>
    <n v="1"/>
    <n v="0"/>
    <n v="0"/>
    <n v="0"/>
    <n v="0"/>
    <s v="35 to 44"/>
    <s v="0 to 1 year"/>
    <s v="Low (Q1)"/>
    <s v="Very High"/>
    <s v="High"/>
    <n v="5"/>
    <x v="0"/>
  </r>
  <r>
    <n v="19"/>
    <x v="1"/>
    <s v="Travel_Rarely"/>
    <n v="489"/>
    <x v="2"/>
    <x v="5"/>
    <n v="2"/>
    <s v="Technical Degree"/>
    <n v="566"/>
    <n v="1"/>
    <s v="Male"/>
    <n v="52"/>
    <n v="2"/>
    <x v="0"/>
    <x v="8"/>
    <n v="4"/>
    <s v="Single"/>
    <n v="2564"/>
    <n v="18437"/>
    <n v="1"/>
    <x v="1"/>
    <n v="12"/>
    <n v="3"/>
    <n v="3"/>
    <n v="0"/>
    <n v="1"/>
    <n v="3"/>
    <n v="4"/>
    <n v="1"/>
    <n v="0"/>
    <n v="0"/>
    <n v="0"/>
    <n v="1"/>
    <s v="Under 25"/>
    <s v="0 to 1 year"/>
    <s v="Low (Q1)"/>
    <s v="Very High"/>
    <s v="Very High"/>
    <n v="2"/>
    <x v="2"/>
  </r>
  <r>
    <n v="57"/>
    <x v="0"/>
    <s v="Travel_Rarely"/>
    <n v="210"/>
    <x v="1"/>
    <x v="11"/>
    <n v="3"/>
    <s v="Marketing"/>
    <n v="568"/>
    <n v="1"/>
    <s v="Male"/>
    <n v="56"/>
    <n v="2"/>
    <x v="3"/>
    <x v="5"/>
    <n v="4"/>
    <s v="Divorced"/>
    <n v="14118"/>
    <n v="22102"/>
    <n v="3"/>
    <x v="1"/>
    <n v="12"/>
    <n v="3"/>
    <n v="3"/>
    <n v="1"/>
    <n v="32"/>
    <n v="3"/>
    <n v="2"/>
    <n v="1"/>
    <n v="0"/>
    <n v="0"/>
    <n v="0"/>
    <n v="0"/>
    <s v="55 and over"/>
    <s v="0 to 1 year"/>
    <s v="High (Q4)"/>
    <s v="Very High"/>
    <s v="Medium"/>
    <n v="1"/>
    <x v="2"/>
  </r>
  <r>
    <n v="54"/>
    <x v="0"/>
    <s v="Travel_Rarely"/>
    <n v="548"/>
    <x v="0"/>
    <x v="16"/>
    <n v="4"/>
    <s v="Life Sciences"/>
    <n v="578"/>
    <n v="3"/>
    <s v="Female"/>
    <n v="42"/>
    <n v="3"/>
    <x v="1"/>
    <x v="0"/>
    <n v="3"/>
    <s v="Single"/>
    <n v="3780"/>
    <n v="23428"/>
    <n v="7"/>
    <x v="1"/>
    <n v="11"/>
    <n v="3"/>
    <n v="3"/>
    <n v="0"/>
    <n v="19"/>
    <n v="3"/>
    <n v="3"/>
    <n v="1"/>
    <n v="0"/>
    <n v="0"/>
    <n v="0"/>
    <n v="0"/>
    <s v="45 to 54"/>
    <s v="0 to 1 year"/>
    <s v="Lower-Mid (Q2)"/>
    <s v="High"/>
    <s v="High"/>
    <n v="0"/>
    <x v="2"/>
  </r>
  <r>
    <n v="31"/>
    <x v="1"/>
    <s v="Travel_Frequently"/>
    <n v="534"/>
    <x v="0"/>
    <x v="17"/>
    <n v="3"/>
    <s v="Life Sciences"/>
    <n v="587"/>
    <n v="1"/>
    <s v="Male"/>
    <n v="66"/>
    <n v="3"/>
    <x v="2"/>
    <x v="3"/>
    <n v="3"/>
    <s v="Married"/>
    <n v="9824"/>
    <n v="22908"/>
    <n v="3"/>
    <x v="1"/>
    <n v="12"/>
    <n v="3"/>
    <n v="1"/>
    <n v="0"/>
    <n v="12"/>
    <n v="2"/>
    <n v="3"/>
    <n v="1"/>
    <n v="0"/>
    <n v="0"/>
    <n v="0"/>
    <n v="1"/>
    <s v="25 to 34"/>
    <s v="0 to 1 year"/>
    <s v="High (Q4)"/>
    <s v="High"/>
    <s v="High"/>
    <n v="1"/>
    <x v="2"/>
  </r>
  <r>
    <n v="26"/>
    <x v="1"/>
    <s v="Travel_Rarely"/>
    <n v="471"/>
    <x v="0"/>
    <x v="1"/>
    <n v="3"/>
    <s v="Technical Degree"/>
    <n v="622"/>
    <n v="3"/>
    <s v="Male"/>
    <n v="66"/>
    <n v="1"/>
    <x v="0"/>
    <x v="0"/>
    <n v="4"/>
    <s v="Single"/>
    <n v="2340"/>
    <n v="23213"/>
    <n v="1"/>
    <x v="0"/>
    <n v="18"/>
    <n v="3"/>
    <n v="2"/>
    <n v="0"/>
    <n v="1"/>
    <n v="3"/>
    <n v="1"/>
    <n v="1"/>
    <n v="0"/>
    <n v="0"/>
    <n v="0"/>
    <n v="1"/>
    <s v="25 to 34"/>
    <s v="0 to 1 year"/>
    <s v="Low (Q1)"/>
    <s v="Very High"/>
    <s v="Low"/>
    <n v="7"/>
    <x v="0"/>
  </r>
  <r>
    <n v="38"/>
    <x v="0"/>
    <s v="Travel_Rarely"/>
    <n v="1495"/>
    <x v="0"/>
    <x v="12"/>
    <n v="3"/>
    <s v="Medical"/>
    <n v="634"/>
    <n v="3"/>
    <s v="Female"/>
    <n v="76"/>
    <n v="3"/>
    <x v="1"/>
    <x v="3"/>
    <n v="3"/>
    <s v="Married"/>
    <n v="9824"/>
    <n v="22174"/>
    <n v="3"/>
    <x v="1"/>
    <n v="19"/>
    <n v="3"/>
    <n v="3"/>
    <n v="1"/>
    <n v="18"/>
    <n v="4"/>
    <n v="3"/>
    <n v="1"/>
    <n v="0"/>
    <n v="0"/>
    <n v="0"/>
    <n v="0"/>
    <s v="35 to 44"/>
    <s v="0 to 1 year"/>
    <s v="High (Q4)"/>
    <s v="High"/>
    <s v="High"/>
    <n v="0"/>
    <x v="2"/>
  </r>
  <r>
    <n v="24"/>
    <x v="0"/>
    <s v="Travel_Rarely"/>
    <n v="823"/>
    <x v="0"/>
    <x v="18"/>
    <n v="2"/>
    <s v="Other"/>
    <n v="643"/>
    <n v="4"/>
    <s v="Male"/>
    <n v="94"/>
    <n v="2"/>
    <x v="0"/>
    <x v="0"/>
    <n v="2"/>
    <s v="Married"/>
    <n v="2127"/>
    <n v="9100"/>
    <n v="1"/>
    <x v="1"/>
    <n v="21"/>
    <n v="4"/>
    <n v="4"/>
    <n v="1"/>
    <n v="1"/>
    <n v="2"/>
    <n v="3"/>
    <n v="1"/>
    <n v="0"/>
    <n v="0"/>
    <n v="0"/>
    <n v="0"/>
    <s v="Under 25"/>
    <s v="0 to 1 year"/>
    <s v="Low (Q1)"/>
    <s v="Medium"/>
    <s v="High"/>
    <n v="5"/>
    <x v="0"/>
  </r>
  <r>
    <n v="30"/>
    <x v="1"/>
    <s v="Travel_Frequently"/>
    <n v="448"/>
    <x v="1"/>
    <x v="15"/>
    <n v="4"/>
    <s v="Life Sciences"/>
    <n v="648"/>
    <n v="2"/>
    <s v="Male"/>
    <n v="74"/>
    <n v="2"/>
    <x v="0"/>
    <x v="1"/>
    <n v="1"/>
    <s v="Married"/>
    <n v="2033"/>
    <n v="14470"/>
    <n v="1"/>
    <x v="1"/>
    <n v="18"/>
    <n v="3"/>
    <n v="3"/>
    <n v="1"/>
    <n v="1"/>
    <n v="2"/>
    <n v="4"/>
    <n v="1"/>
    <n v="0"/>
    <n v="0"/>
    <n v="0"/>
    <n v="1"/>
    <s v="25 to 34"/>
    <s v="0 to 1 year"/>
    <s v="Low (Q1)"/>
    <s v="Low"/>
    <s v="Very High"/>
    <n v="4"/>
    <x v="1"/>
  </r>
  <r>
    <n v="20"/>
    <x v="0"/>
    <s v="Travel_Rarely"/>
    <n v="959"/>
    <x v="0"/>
    <x v="7"/>
    <n v="3"/>
    <s v="Life Sciences"/>
    <n v="657"/>
    <n v="4"/>
    <s v="Female"/>
    <n v="83"/>
    <n v="2"/>
    <x v="0"/>
    <x v="2"/>
    <n v="2"/>
    <s v="Single"/>
    <n v="2836"/>
    <n v="11757"/>
    <n v="1"/>
    <x v="1"/>
    <n v="13"/>
    <n v="3"/>
    <n v="4"/>
    <n v="0"/>
    <n v="1"/>
    <n v="0"/>
    <n v="4"/>
    <n v="1"/>
    <n v="0"/>
    <n v="0"/>
    <n v="0"/>
    <n v="0"/>
    <s v="Under 25"/>
    <s v="0 to 1 year"/>
    <s v="Low (Q1)"/>
    <s v="Medium"/>
    <s v="Very High"/>
    <n v="4"/>
    <x v="1"/>
  </r>
  <r>
    <n v="43"/>
    <x v="0"/>
    <s v="Travel_Rarely"/>
    <n v="782"/>
    <x v="0"/>
    <x v="10"/>
    <n v="4"/>
    <s v="Other"/>
    <n v="661"/>
    <n v="2"/>
    <s v="Male"/>
    <n v="50"/>
    <n v="2"/>
    <x v="3"/>
    <x v="7"/>
    <n v="4"/>
    <s v="Divorced"/>
    <n v="16627"/>
    <n v="2671"/>
    <n v="4"/>
    <x v="0"/>
    <n v="14"/>
    <n v="3"/>
    <n v="3"/>
    <n v="1"/>
    <n v="21"/>
    <n v="3"/>
    <n v="2"/>
    <n v="1"/>
    <n v="0"/>
    <n v="0"/>
    <n v="0"/>
    <n v="0"/>
    <s v="35 to 44"/>
    <s v="0 to 1 year"/>
    <s v="High (Q4)"/>
    <s v="Very High"/>
    <s v="Medium"/>
    <n v="3"/>
    <x v="1"/>
  </r>
  <r>
    <n v="30"/>
    <x v="0"/>
    <s v="Travel_Frequently"/>
    <n v="160"/>
    <x v="0"/>
    <x v="0"/>
    <n v="3"/>
    <s v="Medical"/>
    <n v="680"/>
    <n v="3"/>
    <s v="Female"/>
    <n v="71"/>
    <n v="3"/>
    <x v="0"/>
    <x v="2"/>
    <n v="3"/>
    <s v="Divorced"/>
    <n v="2083"/>
    <n v="22653"/>
    <n v="1"/>
    <x v="1"/>
    <n v="20"/>
    <n v="4"/>
    <n v="3"/>
    <n v="1"/>
    <n v="1"/>
    <n v="2"/>
    <n v="3"/>
    <n v="1"/>
    <n v="0"/>
    <n v="0"/>
    <n v="0"/>
    <n v="0"/>
    <s v="25 to 34"/>
    <s v="0 to 1 year"/>
    <s v="Low (Q1)"/>
    <s v="High"/>
    <s v="High"/>
    <n v="2"/>
    <x v="2"/>
  </r>
  <r>
    <n v="35"/>
    <x v="0"/>
    <s v="Non-Travel"/>
    <n v="727"/>
    <x v="0"/>
    <x v="0"/>
    <n v="3"/>
    <s v="Life Sciences"/>
    <n v="704"/>
    <n v="3"/>
    <s v="Male"/>
    <n v="41"/>
    <n v="2"/>
    <x v="0"/>
    <x v="0"/>
    <n v="3"/>
    <s v="Married"/>
    <n v="1281"/>
    <n v="16900"/>
    <n v="1"/>
    <x v="1"/>
    <n v="18"/>
    <n v="3"/>
    <n v="3"/>
    <n v="2"/>
    <n v="1"/>
    <n v="3"/>
    <n v="3"/>
    <n v="1"/>
    <n v="0"/>
    <n v="0"/>
    <n v="0"/>
    <n v="0"/>
    <s v="35 to 44"/>
    <s v="0 to 1 year"/>
    <s v="Low (Q1)"/>
    <s v="High"/>
    <s v="High"/>
    <n v="2"/>
    <x v="2"/>
  </r>
  <r>
    <n v="37"/>
    <x v="0"/>
    <s v="Travel_Rarely"/>
    <n v="1225"/>
    <x v="0"/>
    <x v="12"/>
    <n v="2"/>
    <s v="Life Sciences"/>
    <n v="715"/>
    <n v="4"/>
    <s v="Male"/>
    <n v="80"/>
    <n v="4"/>
    <x v="0"/>
    <x v="2"/>
    <n v="4"/>
    <s v="Single"/>
    <n v="4680"/>
    <n v="15232"/>
    <n v="3"/>
    <x v="1"/>
    <n v="17"/>
    <n v="3"/>
    <n v="1"/>
    <n v="0"/>
    <n v="4"/>
    <n v="2"/>
    <n v="3"/>
    <n v="1"/>
    <n v="0"/>
    <n v="0"/>
    <n v="0"/>
    <n v="0"/>
    <s v="35 to 44"/>
    <s v="0 to 1 year"/>
    <s v="Lower-Mid (Q2)"/>
    <s v="Very High"/>
    <s v="High"/>
    <n v="0"/>
    <x v="2"/>
  </r>
  <r>
    <n v="38"/>
    <x v="0"/>
    <s v="Travel_Rarely"/>
    <n v="168"/>
    <x v="0"/>
    <x v="7"/>
    <n v="3"/>
    <s v="Life Sciences"/>
    <n v="743"/>
    <n v="3"/>
    <s v="Female"/>
    <n v="81"/>
    <n v="3"/>
    <x v="2"/>
    <x v="4"/>
    <n v="3"/>
    <s v="Single"/>
    <n v="7861"/>
    <n v="15397"/>
    <n v="4"/>
    <x v="0"/>
    <n v="14"/>
    <n v="3"/>
    <n v="4"/>
    <n v="0"/>
    <n v="10"/>
    <n v="4"/>
    <n v="4"/>
    <n v="1"/>
    <n v="0"/>
    <n v="0"/>
    <n v="0"/>
    <n v="0"/>
    <s v="35 to 44"/>
    <s v="0 to 1 year"/>
    <s v="Upper-Mid (Q3)"/>
    <s v="High"/>
    <s v="Very High"/>
    <n v="3"/>
    <x v="1"/>
  </r>
  <r>
    <n v="29"/>
    <x v="0"/>
    <s v="Travel_Rarely"/>
    <n v="1396"/>
    <x v="1"/>
    <x v="12"/>
    <n v="3"/>
    <s v="Life Sciences"/>
    <n v="749"/>
    <n v="3"/>
    <s v="Male"/>
    <n v="99"/>
    <n v="3"/>
    <x v="0"/>
    <x v="1"/>
    <n v="3"/>
    <s v="Single"/>
    <n v="2642"/>
    <n v="2755"/>
    <n v="1"/>
    <x v="1"/>
    <n v="11"/>
    <n v="3"/>
    <n v="3"/>
    <n v="0"/>
    <n v="1"/>
    <n v="6"/>
    <n v="3"/>
    <n v="1"/>
    <n v="0"/>
    <n v="0"/>
    <n v="0"/>
    <n v="0"/>
    <s v="25 to 34"/>
    <s v="0 to 1 year"/>
    <s v="Low (Q1)"/>
    <s v="High"/>
    <s v="High"/>
    <n v="2"/>
    <x v="2"/>
  </r>
  <r>
    <n v="35"/>
    <x v="0"/>
    <s v="Non-Travel"/>
    <n v="1225"/>
    <x v="0"/>
    <x v="5"/>
    <n v="4"/>
    <s v="Life Sciences"/>
    <n v="771"/>
    <n v="4"/>
    <s v="Female"/>
    <n v="61"/>
    <n v="3"/>
    <x v="1"/>
    <x v="3"/>
    <n v="1"/>
    <s v="Divorced"/>
    <n v="5093"/>
    <n v="4761"/>
    <n v="2"/>
    <x v="1"/>
    <n v="11"/>
    <n v="3"/>
    <n v="1"/>
    <n v="1"/>
    <n v="16"/>
    <n v="2"/>
    <n v="4"/>
    <n v="1"/>
    <n v="0"/>
    <n v="0"/>
    <n v="0"/>
    <n v="0"/>
    <s v="35 to 44"/>
    <s v="0 to 1 year"/>
    <s v="Upper-Mid (Q3)"/>
    <s v="Low"/>
    <s v="Very High"/>
    <n v="2"/>
    <x v="2"/>
  </r>
  <r>
    <n v="24"/>
    <x v="0"/>
    <s v="Non-Travel"/>
    <n v="1092"/>
    <x v="0"/>
    <x v="9"/>
    <n v="3"/>
    <s v="Life Sciences"/>
    <n v="812"/>
    <n v="3"/>
    <s v="Male"/>
    <n v="60"/>
    <n v="2"/>
    <x v="0"/>
    <x v="0"/>
    <n v="2"/>
    <s v="Divorced"/>
    <n v="2694"/>
    <n v="26551"/>
    <n v="1"/>
    <x v="1"/>
    <n v="11"/>
    <n v="3"/>
    <n v="3"/>
    <n v="3"/>
    <n v="1"/>
    <n v="4"/>
    <n v="3"/>
    <n v="1"/>
    <n v="0"/>
    <n v="0"/>
    <n v="0"/>
    <n v="0"/>
    <s v="Under 25"/>
    <s v="0 to 1 year"/>
    <s v="Low (Q1)"/>
    <s v="Medium"/>
    <s v="High"/>
    <n v="4"/>
    <x v="1"/>
  </r>
  <r>
    <n v="29"/>
    <x v="1"/>
    <s v="Travel_Rarely"/>
    <n v="805"/>
    <x v="0"/>
    <x v="7"/>
    <n v="2"/>
    <s v="Life Sciences"/>
    <n v="816"/>
    <n v="2"/>
    <s v="Female"/>
    <n v="36"/>
    <n v="2"/>
    <x v="0"/>
    <x v="0"/>
    <n v="1"/>
    <s v="Married"/>
    <n v="2319"/>
    <n v="6689"/>
    <n v="1"/>
    <x v="0"/>
    <n v="11"/>
    <n v="3"/>
    <n v="4"/>
    <n v="1"/>
    <n v="1"/>
    <n v="1"/>
    <n v="3"/>
    <n v="1"/>
    <n v="0"/>
    <n v="0"/>
    <n v="0"/>
    <n v="1"/>
    <s v="25 to 34"/>
    <s v="0 to 1 year"/>
    <s v="Low (Q1)"/>
    <s v="Low"/>
    <s v="High"/>
    <n v="7"/>
    <x v="0"/>
  </r>
  <r>
    <n v="40"/>
    <x v="0"/>
    <s v="Travel_Frequently"/>
    <n v="720"/>
    <x v="0"/>
    <x v="2"/>
    <n v="4"/>
    <s v="Medical"/>
    <n v="832"/>
    <n v="1"/>
    <s v="Male"/>
    <n v="51"/>
    <n v="2"/>
    <x v="1"/>
    <x v="0"/>
    <n v="3"/>
    <s v="Single"/>
    <n v="5094"/>
    <n v="11983"/>
    <n v="6"/>
    <x v="1"/>
    <n v="14"/>
    <n v="3"/>
    <n v="4"/>
    <n v="0"/>
    <n v="10"/>
    <n v="6"/>
    <n v="3"/>
    <n v="1"/>
    <n v="0"/>
    <n v="0"/>
    <n v="0"/>
    <n v="0"/>
    <s v="35 to 44"/>
    <s v="0 to 1 year"/>
    <s v="Upper-Mid (Q3)"/>
    <s v="High"/>
    <s v="High"/>
    <n v="1"/>
    <x v="2"/>
  </r>
  <r>
    <n v="45"/>
    <x v="0"/>
    <s v="Travel_Rarely"/>
    <n v="252"/>
    <x v="0"/>
    <x v="5"/>
    <n v="3"/>
    <s v="Life Sciences"/>
    <n v="834"/>
    <n v="2"/>
    <s v="Female"/>
    <n v="95"/>
    <n v="2"/>
    <x v="0"/>
    <x v="2"/>
    <n v="3"/>
    <s v="Single"/>
    <n v="2274"/>
    <n v="6153"/>
    <n v="1"/>
    <x v="1"/>
    <n v="14"/>
    <n v="3"/>
    <n v="4"/>
    <n v="0"/>
    <n v="1"/>
    <n v="3"/>
    <n v="3"/>
    <n v="1"/>
    <n v="0"/>
    <n v="0"/>
    <n v="0"/>
    <n v="0"/>
    <s v="45 to 54"/>
    <s v="0 to 1 year"/>
    <s v="Low (Q1)"/>
    <s v="High"/>
    <s v="High"/>
    <n v="2"/>
    <x v="2"/>
  </r>
  <r>
    <n v="37"/>
    <x v="0"/>
    <s v="Travel_Rarely"/>
    <n v="342"/>
    <x v="1"/>
    <x v="2"/>
    <n v="4"/>
    <s v="Marketing"/>
    <n v="868"/>
    <n v="4"/>
    <s v="Male"/>
    <n v="66"/>
    <n v="2"/>
    <x v="1"/>
    <x v="6"/>
    <n v="3"/>
    <s v="Divorced"/>
    <n v="6334"/>
    <n v="24558"/>
    <n v="4"/>
    <x v="1"/>
    <n v="19"/>
    <n v="3"/>
    <n v="4"/>
    <n v="2"/>
    <n v="9"/>
    <n v="2"/>
    <n v="3"/>
    <n v="1"/>
    <n v="0"/>
    <n v="0"/>
    <n v="0"/>
    <n v="0"/>
    <s v="35 to 44"/>
    <s v="0 to 1 year"/>
    <s v="Upper-Mid (Q3)"/>
    <s v="High"/>
    <s v="High"/>
    <n v="1"/>
    <x v="2"/>
  </r>
  <r>
    <n v="58"/>
    <x v="1"/>
    <s v="Travel_Frequently"/>
    <n v="781"/>
    <x v="0"/>
    <x v="5"/>
    <n v="1"/>
    <s v="Life Sciences"/>
    <n v="918"/>
    <n v="4"/>
    <s v="Male"/>
    <n v="57"/>
    <n v="2"/>
    <x v="0"/>
    <x v="0"/>
    <n v="4"/>
    <s v="Divorced"/>
    <n v="2380"/>
    <n v="13384"/>
    <n v="9"/>
    <x v="0"/>
    <n v="14"/>
    <n v="3"/>
    <n v="4"/>
    <n v="1"/>
    <n v="3"/>
    <n v="3"/>
    <n v="2"/>
    <n v="1"/>
    <n v="0"/>
    <n v="0"/>
    <n v="0"/>
    <n v="1"/>
    <s v="55 and over"/>
    <s v="0 to 1 year"/>
    <s v="Low (Q1)"/>
    <s v="Very High"/>
    <s v="Medium"/>
    <n v="5"/>
    <x v="0"/>
  </r>
  <r>
    <n v="43"/>
    <x v="0"/>
    <s v="Travel_Rarely"/>
    <n v="177"/>
    <x v="0"/>
    <x v="16"/>
    <n v="3"/>
    <s v="Life Sciences"/>
    <n v="920"/>
    <n v="1"/>
    <s v="Female"/>
    <n v="55"/>
    <n v="3"/>
    <x v="1"/>
    <x v="4"/>
    <n v="2"/>
    <s v="Divorced"/>
    <n v="4765"/>
    <n v="23814"/>
    <n v="4"/>
    <x v="1"/>
    <n v="21"/>
    <n v="4"/>
    <n v="3"/>
    <n v="1"/>
    <n v="4"/>
    <n v="2"/>
    <n v="4"/>
    <n v="1"/>
    <n v="0"/>
    <n v="0"/>
    <n v="0"/>
    <n v="0"/>
    <s v="35 to 44"/>
    <s v="0 to 1 year"/>
    <s v="Lower-Mid (Q2)"/>
    <s v="Medium"/>
    <s v="Very High"/>
    <n v="2"/>
    <x v="2"/>
  </r>
  <r>
    <n v="21"/>
    <x v="1"/>
    <s v="Travel_Rarely"/>
    <n v="1427"/>
    <x v="0"/>
    <x v="13"/>
    <n v="1"/>
    <s v="Other"/>
    <n v="923"/>
    <n v="4"/>
    <s v="Female"/>
    <n v="65"/>
    <n v="3"/>
    <x v="0"/>
    <x v="2"/>
    <n v="4"/>
    <s v="Single"/>
    <n v="2693"/>
    <n v="8870"/>
    <n v="1"/>
    <x v="1"/>
    <n v="19"/>
    <n v="3"/>
    <n v="1"/>
    <n v="0"/>
    <n v="1"/>
    <n v="3"/>
    <n v="2"/>
    <n v="1"/>
    <n v="0"/>
    <n v="0"/>
    <n v="0"/>
    <n v="1"/>
    <s v="Under 25"/>
    <s v="0 to 1 year"/>
    <s v="Low (Q1)"/>
    <s v="Very High"/>
    <s v="Medium"/>
    <n v="3"/>
    <x v="1"/>
  </r>
  <r>
    <n v="25"/>
    <x v="1"/>
    <s v="Travel_Rarely"/>
    <n v="867"/>
    <x v="1"/>
    <x v="6"/>
    <n v="2"/>
    <s v="Marketing"/>
    <n v="952"/>
    <n v="3"/>
    <s v="Male"/>
    <n v="36"/>
    <n v="2"/>
    <x v="0"/>
    <x v="1"/>
    <n v="2"/>
    <s v="Married"/>
    <n v="2413"/>
    <n v="18798"/>
    <n v="1"/>
    <x v="0"/>
    <n v="18"/>
    <n v="3"/>
    <n v="3"/>
    <n v="3"/>
    <n v="1"/>
    <n v="2"/>
    <n v="3"/>
    <n v="1"/>
    <n v="0"/>
    <n v="0"/>
    <n v="0"/>
    <n v="1"/>
    <s v="25 to 34"/>
    <s v="0 to 1 year"/>
    <s v="Low (Q1)"/>
    <s v="Medium"/>
    <s v="High"/>
    <n v="8"/>
    <x v="0"/>
  </r>
  <r>
    <n v="40"/>
    <x v="0"/>
    <s v="Travel_Rarely"/>
    <n v="658"/>
    <x v="1"/>
    <x v="12"/>
    <n v="4"/>
    <s v="Marketing"/>
    <n v="954"/>
    <n v="1"/>
    <s v="Male"/>
    <n v="67"/>
    <n v="2"/>
    <x v="2"/>
    <x v="6"/>
    <n v="2"/>
    <s v="Divorced"/>
    <n v="9705"/>
    <n v="20652"/>
    <n v="2"/>
    <x v="1"/>
    <n v="12"/>
    <n v="3"/>
    <n v="2"/>
    <n v="1"/>
    <n v="11"/>
    <n v="2"/>
    <n v="2"/>
    <n v="1"/>
    <n v="0"/>
    <n v="0"/>
    <n v="0"/>
    <n v="0"/>
    <s v="35 to 44"/>
    <s v="0 to 1 year"/>
    <s v="High (Q4)"/>
    <s v="Medium"/>
    <s v="Medium"/>
    <n v="2"/>
    <x v="2"/>
  </r>
  <r>
    <n v="19"/>
    <x v="1"/>
    <s v="Travel_Rarely"/>
    <n v="419"/>
    <x v="1"/>
    <x v="19"/>
    <n v="3"/>
    <s v="Other"/>
    <n v="959"/>
    <n v="4"/>
    <s v="Male"/>
    <n v="37"/>
    <n v="2"/>
    <x v="0"/>
    <x v="1"/>
    <n v="2"/>
    <s v="Single"/>
    <n v="2121"/>
    <n v="9947"/>
    <n v="1"/>
    <x v="0"/>
    <n v="13"/>
    <n v="3"/>
    <n v="2"/>
    <n v="0"/>
    <n v="1"/>
    <n v="3"/>
    <n v="4"/>
    <n v="1"/>
    <n v="0"/>
    <n v="0"/>
    <n v="0"/>
    <n v="1"/>
    <s v="Under 25"/>
    <s v="0 to 1 year"/>
    <s v="Low (Q1)"/>
    <s v="Medium"/>
    <s v="Very High"/>
    <n v="8"/>
    <x v="0"/>
  </r>
  <r>
    <n v="20"/>
    <x v="1"/>
    <s v="Travel_Rarely"/>
    <n v="129"/>
    <x v="0"/>
    <x v="4"/>
    <n v="3"/>
    <s v="Technical Degree"/>
    <n v="960"/>
    <n v="1"/>
    <s v="Male"/>
    <n v="84"/>
    <n v="3"/>
    <x v="0"/>
    <x v="0"/>
    <n v="1"/>
    <s v="Single"/>
    <n v="2973"/>
    <n v="13008"/>
    <n v="1"/>
    <x v="1"/>
    <n v="19"/>
    <n v="3"/>
    <n v="2"/>
    <n v="0"/>
    <n v="1"/>
    <n v="2"/>
    <n v="3"/>
    <n v="1"/>
    <n v="0"/>
    <n v="0"/>
    <n v="0"/>
    <n v="1"/>
    <s v="Under 25"/>
    <s v="0 to 1 year"/>
    <s v="Lower-Mid (Q2)"/>
    <s v="Low"/>
    <s v="High"/>
    <n v="4"/>
    <x v="1"/>
  </r>
  <r>
    <n v="58"/>
    <x v="1"/>
    <s v="Travel_Rarely"/>
    <n v="289"/>
    <x v="0"/>
    <x v="5"/>
    <n v="3"/>
    <s v="Technical Degree"/>
    <n v="977"/>
    <n v="4"/>
    <s v="Male"/>
    <n v="51"/>
    <n v="3"/>
    <x v="0"/>
    <x v="2"/>
    <n v="3"/>
    <s v="Single"/>
    <n v="2479"/>
    <n v="26227"/>
    <n v="4"/>
    <x v="1"/>
    <n v="24"/>
    <n v="4"/>
    <n v="1"/>
    <n v="0"/>
    <n v="7"/>
    <n v="4"/>
    <n v="3"/>
    <n v="1"/>
    <n v="0"/>
    <n v="0"/>
    <n v="0"/>
    <n v="1"/>
    <s v="55 and over"/>
    <s v="0 to 1 year"/>
    <s v="Low (Q1)"/>
    <s v="High"/>
    <s v="High"/>
    <n v="2"/>
    <x v="2"/>
  </r>
  <r>
    <n v="40"/>
    <x v="1"/>
    <s v="Non-Travel"/>
    <n v="1479"/>
    <x v="1"/>
    <x v="1"/>
    <n v="3"/>
    <s v="Life Sciences"/>
    <n v="986"/>
    <n v="2"/>
    <s v="Female"/>
    <n v="100"/>
    <n v="4"/>
    <x v="3"/>
    <x v="6"/>
    <n v="2"/>
    <s v="Single"/>
    <n v="13194"/>
    <n v="17071"/>
    <n v="4"/>
    <x v="0"/>
    <n v="16"/>
    <n v="3"/>
    <n v="4"/>
    <n v="0"/>
    <n v="22"/>
    <n v="2"/>
    <n v="2"/>
    <n v="1"/>
    <n v="0"/>
    <n v="0"/>
    <n v="0"/>
    <n v="1"/>
    <s v="35 to 44"/>
    <s v="0 to 1 year"/>
    <s v="High (Q4)"/>
    <s v="Medium"/>
    <s v="Medium"/>
    <n v="6"/>
    <x v="0"/>
  </r>
  <r>
    <n v="20"/>
    <x v="1"/>
    <s v="Travel_Rarely"/>
    <n v="1097"/>
    <x v="0"/>
    <x v="20"/>
    <n v="3"/>
    <s v="Medical"/>
    <n v="1016"/>
    <n v="4"/>
    <s v="Female"/>
    <n v="98"/>
    <n v="2"/>
    <x v="0"/>
    <x v="2"/>
    <n v="1"/>
    <s v="Single"/>
    <n v="2600"/>
    <n v="18275"/>
    <n v="1"/>
    <x v="0"/>
    <n v="15"/>
    <n v="3"/>
    <n v="1"/>
    <n v="0"/>
    <n v="1"/>
    <n v="2"/>
    <n v="3"/>
    <n v="1"/>
    <n v="0"/>
    <n v="0"/>
    <n v="0"/>
    <n v="1"/>
    <s v="Under 25"/>
    <s v="0 to 1 year"/>
    <s v="Low (Q1)"/>
    <s v="Low"/>
    <s v="High"/>
    <n v="7"/>
    <x v="0"/>
  </r>
  <r>
    <n v="42"/>
    <x v="0"/>
    <s v="Travel_Rarely"/>
    <n v="265"/>
    <x v="1"/>
    <x v="3"/>
    <n v="2"/>
    <s v="Marketing"/>
    <n v="1029"/>
    <n v="4"/>
    <s v="Male"/>
    <n v="90"/>
    <n v="3"/>
    <x v="4"/>
    <x v="5"/>
    <n v="3"/>
    <s v="Married"/>
    <n v="18303"/>
    <n v="7770"/>
    <n v="6"/>
    <x v="1"/>
    <n v="13"/>
    <n v="3"/>
    <n v="2"/>
    <n v="0"/>
    <n v="21"/>
    <n v="3"/>
    <n v="4"/>
    <n v="1"/>
    <n v="0"/>
    <n v="0"/>
    <n v="0"/>
    <n v="0"/>
    <s v="35 to 44"/>
    <s v="0 to 1 year"/>
    <s v="High (Q4)"/>
    <s v="High"/>
    <s v="Very High"/>
    <n v="0"/>
    <x v="2"/>
  </r>
  <r>
    <n v="50"/>
    <x v="0"/>
    <s v="Travel_Rarely"/>
    <n v="804"/>
    <x v="0"/>
    <x v="9"/>
    <n v="3"/>
    <s v="Life Sciences"/>
    <n v="1030"/>
    <n v="1"/>
    <s v="Male"/>
    <n v="64"/>
    <n v="3"/>
    <x v="0"/>
    <x v="0"/>
    <n v="4"/>
    <s v="Married"/>
    <n v="2380"/>
    <n v="20165"/>
    <n v="4"/>
    <x v="1"/>
    <n v="18"/>
    <n v="3"/>
    <n v="2"/>
    <n v="0"/>
    <n v="8"/>
    <n v="5"/>
    <n v="3"/>
    <n v="1"/>
    <n v="0"/>
    <n v="0"/>
    <n v="0"/>
    <n v="0"/>
    <s v="45 to 54"/>
    <s v="0 to 1 year"/>
    <s v="Low (Q1)"/>
    <s v="Very High"/>
    <s v="High"/>
    <n v="2"/>
    <x v="2"/>
  </r>
  <r>
    <n v="37"/>
    <x v="1"/>
    <s v="Travel_Rarely"/>
    <n v="1141"/>
    <x v="0"/>
    <x v="20"/>
    <n v="2"/>
    <s v="Medical"/>
    <n v="1033"/>
    <n v="1"/>
    <s v="Female"/>
    <n v="61"/>
    <n v="1"/>
    <x v="1"/>
    <x v="3"/>
    <n v="2"/>
    <s v="Married"/>
    <n v="4777"/>
    <n v="14382"/>
    <n v="5"/>
    <x v="1"/>
    <n v="15"/>
    <n v="3"/>
    <n v="1"/>
    <n v="0"/>
    <n v="15"/>
    <n v="2"/>
    <n v="1"/>
    <n v="1"/>
    <n v="0"/>
    <n v="0"/>
    <n v="0"/>
    <n v="1"/>
    <s v="35 to 44"/>
    <s v="0 to 1 year"/>
    <s v="Lower-Mid (Q2)"/>
    <s v="Medium"/>
    <s v="Low"/>
    <n v="3"/>
    <x v="1"/>
  </r>
  <r>
    <n v="38"/>
    <x v="0"/>
    <s v="Travel_Rarely"/>
    <n v="1035"/>
    <x v="1"/>
    <x v="0"/>
    <n v="4"/>
    <s v="Life Sciences"/>
    <n v="1036"/>
    <n v="2"/>
    <s v="Male"/>
    <n v="42"/>
    <n v="3"/>
    <x v="1"/>
    <x v="6"/>
    <n v="4"/>
    <s v="Single"/>
    <n v="6861"/>
    <n v="4981"/>
    <n v="8"/>
    <x v="0"/>
    <n v="12"/>
    <n v="3"/>
    <n v="3"/>
    <n v="0"/>
    <n v="19"/>
    <n v="1"/>
    <n v="3"/>
    <n v="1"/>
    <n v="0"/>
    <n v="0"/>
    <n v="0"/>
    <n v="0"/>
    <s v="35 to 44"/>
    <s v="0 to 1 year"/>
    <s v="Upper-Mid (Q3)"/>
    <s v="Very High"/>
    <s v="High"/>
    <n v="3"/>
    <x v="1"/>
  </r>
  <r>
    <n v="36"/>
    <x v="1"/>
    <s v="Travel_Rarely"/>
    <n v="660"/>
    <x v="0"/>
    <x v="21"/>
    <n v="3"/>
    <s v="Other"/>
    <n v="1052"/>
    <n v="1"/>
    <s v="Male"/>
    <n v="81"/>
    <n v="3"/>
    <x v="1"/>
    <x v="0"/>
    <n v="3"/>
    <s v="Divorced"/>
    <n v="4834"/>
    <n v="7858"/>
    <n v="7"/>
    <x v="1"/>
    <n v="14"/>
    <n v="3"/>
    <n v="2"/>
    <n v="1"/>
    <n v="9"/>
    <n v="3"/>
    <n v="2"/>
    <n v="1"/>
    <n v="0"/>
    <n v="0"/>
    <n v="0"/>
    <n v="1"/>
    <s v="35 to 44"/>
    <s v="0 to 1 year"/>
    <s v="Lower-Mid (Q2)"/>
    <s v="High"/>
    <s v="Medium"/>
    <n v="1"/>
    <x v="2"/>
  </r>
  <r>
    <n v="28"/>
    <x v="0"/>
    <s v="Travel_Rarely"/>
    <n v="1144"/>
    <x v="1"/>
    <x v="12"/>
    <n v="1"/>
    <s v="Medical"/>
    <n v="1056"/>
    <n v="4"/>
    <s v="Male"/>
    <n v="74"/>
    <n v="3"/>
    <x v="0"/>
    <x v="1"/>
    <n v="2"/>
    <s v="Married"/>
    <n v="1052"/>
    <n v="23384"/>
    <n v="1"/>
    <x v="1"/>
    <n v="22"/>
    <n v="4"/>
    <n v="2"/>
    <n v="0"/>
    <n v="1"/>
    <n v="5"/>
    <n v="3"/>
    <n v="1"/>
    <n v="0"/>
    <n v="0"/>
    <n v="0"/>
    <n v="0"/>
    <s v="25 to 34"/>
    <s v="0 to 1 year"/>
    <s v="Low (Q1)"/>
    <s v="Medium"/>
    <s v="High"/>
    <n v="4"/>
    <x v="1"/>
  </r>
  <r>
    <n v="43"/>
    <x v="0"/>
    <s v="Travel_Rarely"/>
    <n v="415"/>
    <x v="1"/>
    <x v="22"/>
    <n v="3"/>
    <s v="Medical"/>
    <n v="1076"/>
    <n v="3"/>
    <s v="Male"/>
    <n v="79"/>
    <n v="2"/>
    <x v="2"/>
    <x v="6"/>
    <n v="4"/>
    <s v="Divorced"/>
    <n v="10798"/>
    <n v="5268"/>
    <n v="5"/>
    <x v="1"/>
    <n v="13"/>
    <n v="3"/>
    <n v="3"/>
    <n v="1"/>
    <n v="18"/>
    <n v="5"/>
    <n v="3"/>
    <n v="1"/>
    <n v="0"/>
    <n v="0"/>
    <n v="0"/>
    <n v="0"/>
    <s v="35 to 44"/>
    <s v="0 to 1 year"/>
    <s v="High (Q4)"/>
    <s v="Very High"/>
    <s v="High"/>
    <n v="1"/>
    <x v="2"/>
  </r>
  <r>
    <n v="37"/>
    <x v="0"/>
    <s v="Travel_Rarely"/>
    <n v="309"/>
    <x v="1"/>
    <x v="12"/>
    <n v="4"/>
    <s v="Life Sciences"/>
    <n v="1105"/>
    <n v="4"/>
    <s v="Female"/>
    <n v="88"/>
    <n v="2"/>
    <x v="1"/>
    <x v="6"/>
    <n v="4"/>
    <s v="Divorced"/>
    <n v="6694"/>
    <n v="24223"/>
    <n v="2"/>
    <x v="0"/>
    <n v="14"/>
    <n v="3"/>
    <n v="3"/>
    <n v="3"/>
    <n v="8"/>
    <n v="5"/>
    <n v="3"/>
    <n v="1"/>
    <n v="0"/>
    <n v="0"/>
    <n v="0"/>
    <n v="0"/>
    <s v="35 to 44"/>
    <s v="0 to 1 year"/>
    <s v="Upper-Mid (Q3)"/>
    <s v="Very High"/>
    <s v="High"/>
    <n v="3"/>
    <x v="1"/>
  </r>
  <r>
    <n v="28"/>
    <x v="1"/>
    <s v="Travel_Frequently"/>
    <n v="1009"/>
    <x v="0"/>
    <x v="7"/>
    <n v="3"/>
    <s v="Medical"/>
    <n v="1111"/>
    <n v="1"/>
    <s v="Male"/>
    <n v="45"/>
    <n v="2"/>
    <x v="0"/>
    <x v="0"/>
    <n v="2"/>
    <s v="Divorced"/>
    <n v="2596"/>
    <n v="7160"/>
    <n v="1"/>
    <x v="1"/>
    <n v="15"/>
    <n v="3"/>
    <n v="1"/>
    <n v="2"/>
    <n v="1"/>
    <n v="2"/>
    <n v="3"/>
    <n v="1"/>
    <n v="0"/>
    <n v="0"/>
    <n v="0"/>
    <n v="1"/>
    <s v="25 to 34"/>
    <s v="0 to 1 year"/>
    <s v="Low (Q1)"/>
    <s v="Medium"/>
    <s v="High"/>
    <n v="4"/>
    <x v="1"/>
  </r>
  <r>
    <n v="38"/>
    <x v="0"/>
    <s v="Travel_Rarely"/>
    <n v="130"/>
    <x v="1"/>
    <x v="5"/>
    <n v="2"/>
    <s v="Marketing"/>
    <n v="1125"/>
    <n v="4"/>
    <s v="Male"/>
    <n v="32"/>
    <n v="3"/>
    <x v="2"/>
    <x v="6"/>
    <n v="2"/>
    <s v="Single"/>
    <n v="7351"/>
    <n v="20619"/>
    <n v="7"/>
    <x v="1"/>
    <n v="16"/>
    <n v="3"/>
    <n v="3"/>
    <n v="0"/>
    <n v="10"/>
    <n v="2"/>
    <n v="3"/>
    <n v="1"/>
    <n v="0"/>
    <n v="0"/>
    <n v="0"/>
    <n v="0"/>
    <s v="35 to 44"/>
    <s v="0 to 1 year"/>
    <s v="Upper-Mid (Q3)"/>
    <s v="Medium"/>
    <s v="High"/>
    <n v="2"/>
    <x v="2"/>
  </r>
  <r>
    <n v="42"/>
    <x v="0"/>
    <s v="Travel_Rarely"/>
    <n v="188"/>
    <x v="0"/>
    <x v="11"/>
    <n v="3"/>
    <s v="Medical"/>
    <n v="1148"/>
    <n v="2"/>
    <s v="Male"/>
    <n v="56"/>
    <n v="1"/>
    <x v="1"/>
    <x v="0"/>
    <n v="4"/>
    <s v="Single"/>
    <n v="4272"/>
    <n v="9558"/>
    <n v="4"/>
    <x v="1"/>
    <n v="19"/>
    <n v="3"/>
    <n v="1"/>
    <n v="0"/>
    <n v="16"/>
    <n v="3"/>
    <n v="3"/>
    <n v="1"/>
    <n v="0"/>
    <n v="0"/>
    <n v="0"/>
    <n v="0"/>
    <s v="35 to 44"/>
    <s v="0 to 1 year"/>
    <s v="Lower-Mid (Q2)"/>
    <s v="Very High"/>
    <s v="High"/>
    <n v="1"/>
    <x v="2"/>
  </r>
  <r>
    <n v="41"/>
    <x v="0"/>
    <s v="Travel_Rarely"/>
    <n v="167"/>
    <x v="0"/>
    <x v="15"/>
    <n v="4"/>
    <s v="Life Sciences"/>
    <n v="1158"/>
    <n v="2"/>
    <s v="Male"/>
    <n v="46"/>
    <n v="3"/>
    <x v="0"/>
    <x v="0"/>
    <n v="4"/>
    <s v="Married"/>
    <n v="4766"/>
    <n v="9051"/>
    <n v="3"/>
    <x v="0"/>
    <n v="11"/>
    <n v="3"/>
    <n v="1"/>
    <n v="1"/>
    <n v="6"/>
    <n v="4"/>
    <n v="3"/>
    <n v="1"/>
    <n v="0"/>
    <n v="0"/>
    <n v="0"/>
    <n v="0"/>
    <s v="35 to 44"/>
    <s v="0 to 1 year"/>
    <s v="Lower-Mid (Q2)"/>
    <s v="Very High"/>
    <s v="High"/>
    <n v="3"/>
    <x v="1"/>
  </r>
  <r>
    <n v="32"/>
    <x v="0"/>
    <s v="Non-Travel"/>
    <n v="862"/>
    <x v="1"/>
    <x v="5"/>
    <n v="1"/>
    <s v="Life Sciences"/>
    <n v="1190"/>
    <n v="3"/>
    <s v="Female"/>
    <n v="76"/>
    <n v="3"/>
    <x v="0"/>
    <x v="1"/>
    <n v="1"/>
    <s v="Divorced"/>
    <n v="2827"/>
    <n v="14947"/>
    <n v="1"/>
    <x v="1"/>
    <n v="12"/>
    <n v="3"/>
    <n v="3"/>
    <n v="3"/>
    <n v="1"/>
    <n v="3"/>
    <n v="3"/>
    <n v="1"/>
    <n v="0"/>
    <n v="0"/>
    <n v="0"/>
    <n v="0"/>
    <s v="25 to 34"/>
    <s v="0 to 1 year"/>
    <s v="Low (Q1)"/>
    <s v="Low"/>
    <s v="High"/>
    <n v="4"/>
    <x v="1"/>
  </r>
  <r>
    <n v="41"/>
    <x v="1"/>
    <s v="Non-Travel"/>
    <n v="906"/>
    <x v="0"/>
    <x v="3"/>
    <n v="2"/>
    <s v="Life Sciences"/>
    <n v="1210"/>
    <n v="1"/>
    <s v="Male"/>
    <n v="95"/>
    <n v="2"/>
    <x v="0"/>
    <x v="2"/>
    <n v="1"/>
    <s v="Divorced"/>
    <n v="2107"/>
    <n v="20293"/>
    <n v="6"/>
    <x v="1"/>
    <n v="17"/>
    <n v="3"/>
    <n v="1"/>
    <n v="1"/>
    <n v="5"/>
    <n v="2"/>
    <n v="1"/>
    <n v="1"/>
    <n v="0"/>
    <n v="0"/>
    <n v="0"/>
    <n v="1"/>
    <s v="35 to 44"/>
    <s v="0 to 1 year"/>
    <s v="Low (Q1)"/>
    <s v="Low"/>
    <s v="Low"/>
    <n v="5"/>
    <x v="0"/>
  </r>
  <r>
    <n v="24"/>
    <x v="1"/>
    <s v="Travel_Rarely"/>
    <n v="984"/>
    <x v="0"/>
    <x v="18"/>
    <n v="2"/>
    <s v="Life Sciences"/>
    <n v="1219"/>
    <n v="4"/>
    <s v="Female"/>
    <n v="97"/>
    <n v="3"/>
    <x v="0"/>
    <x v="0"/>
    <n v="2"/>
    <s v="Married"/>
    <n v="2210"/>
    <n v="3372"/>
    <n v="1"/>
    <x v="1"/>
    <n v="13"/>
    <n v="3"/>
    <n v="1"/>
    <n v="1"/>
    <n v="1"/>
    <n v="3"/>
    <n v="1"/>
    <n v="1"/>
    <n v="0"/>
    <n v="0"/>
    <n v="0"/>
    <n v="1"/>
    <s v="Under 25"/>
    <s v="0 to 1 year"/>
    <s v="Low (Q1)"/>
    <s v="Medium"/>
    <s v="Low"/>
    <n v="6"/>
    <x v="0"/>
  </r>
  <r>
    <n v="42"/>
    <x v="0"/>
    <s v="Travel_Frequently"/>
    <n v="458"/>
    <x v="0"/>
    <x v="23"/>
    <n v="5"/>
    <s v="Medical"/>
    <n v="1242"/>
    <n v="1"/>
    <s v="Female"/>
    <n v="60"/>
    <n v="3"/>
    <x v="2"/>
    <x v="7"/>
    <n v="1"/>
    <s v="Married"/>
    <n v="13191"/>
    <n v="23281"/>
    <n v="3"/>
    <x v="0"/>
    <n v="17"/>
    <n v="3"/>
    <n v="3"/>
    <n v="0"/>
    <n v="20"/>
    <n v="6"/>
    <n v="3"/>
    <n v="1"/>
    <n v="0"/>
    <n v="0"/>
    <n v="0"/>
    <n v="0"/>
    <s v="35 to 44"/>
    <s v="0 to 1 year"/>
    <s v="High (Q4)"/>
    <s v="Low"/>
    <s v="High"/>
    <n v="6"/>
    <x v="0"/>
  </r>
  <r>
    <n v="49"/>
    <x v="0"/>
    <s v="Travel_Rarely"/>
    <n v="1098"/>
    <x v="0"/>
    <x v="4"/>
    <n v="2"/>
    <s v="Medical"/>
    <n v="1256"/>
    <n v="1"/>
    <s v="Male"/>
    <n v="85"/>
    <n v="2"/>
    <x v="4"/>
    <x v="5"/>
    <n v="3"/>
    <s v="Married"/>
    <n v="18711"/>
    <n v="12124"/>
    <n v="2"/>
    <x v="1"/>
    <n v="13"/>
    <n v="3"/>
    <n v="3"/>
    <n v="1"/>
    <n v="23"/>
    <n v="2"/>
    <n v="4"/>
    <n v="1"/>
    <n v="0"/>
    <n v="0"/>
    <n v="0"/>
    <n v="0"/>
    <s v="45 to 54"/>
    <s v="0 to 1 year"/>
    <s v="High (Q4)"/>
    <s v="High"/>
    <s v="Very High"/>
    <n v="0"/>
    <x v="2"/>
  </r>
  <r>
    <n v="48"/>
    <x v="0"/>
    <s v="Travel_Rarely"/>
    <n v="969"/>
    <x v="0"/>
    <x v="5"/>
    <n v="2"/>
    <s v="Technical Degree"/>
    <n v="1258"/>
    <n v="4"/>
    <s v="Male"/>
    <n v="76"/>
    <n v="4"/>
    <x v="0"/>
    <x v="0"/>
    <n v="2"/>
    <s v="Single"/>
    <n v="2559"/>
    <n v="16620"/>
    <n v="5"/>
    <x v="1"/>
    <n v="11"/>
    <n v="3"/>
    <n v="3"/>
    <n v="0"/>
    <n v="7"/>
    <n v="4"/>
    <n v="2"/>
    <n v="1"/>
    <n v="0"/>
    <n v="0"/>
    <n v="0"/>
    <n v="0"/>
    <s v="45 to 54"/>
    <s v="0 to 1 year"/>
    <s v="Low (Q1)"/>
    <s v="Medium"/>
    <s v="Medium"/>
    <n v="4"/>
    <x v="1"/>
  </r>
  <r>
    <n v="48"/>
    <x v="0"/>
    <s v="Travel_Rarely"/>
    <n v="715"/>
    <x v="0"/>
    <x v="7"/>
    <n v="3"/>
    <s v="Life Sciences"/>
    <n v="1263"/>
    <n v="4"/>
    <s v="Male"/>
    <n v="76"/>
    <n v="2"/>
    <x v="4"/>
    <x v="7"/>
    <n v="4"/>
    <s v="Single"/>
    <n v="18265"/>
    <n v="8733"/>
    <n v="6"/>
    <x v="1"/>
    <n v="12"/>
    <n v="3"/>
    <n v="3"/>
    <n v="0"/>
    <n v="25"/>
    <n v="3"/>
    <n v="4"/>
    <n v="1"/>
    <n v="0"/>
    <n v="0"/>
    <n v="0"/>
    <n v="0"/>
    <s v="45 to 54"/>
    <s v="0 to 1 year"/>
    <s v="High (Q4)"/>
    <s v="Very High"/>
    <s v="Very High"/>
    <n v="0"/>
    <x v="2"/>
  </r>
  <r>
    <n v="34"/>
    <x v="0"/>
    <s v="Travel_Rarely"/>
    <n v="1320"/>
    <x v="0"/>
    <x v="17"/>
    <n v="3"/>
    <s v="Technical Degree"/>
    <n v="1265"/>
    <n v="3"/>
    <s v="Female"/>
    <n v="89"/>
    <n v="4"/>
    <x v="0"/>
    <x v="2"/>
    <n v="3"/>
    <s v="Married"/>
    <n v="2585"/>
    <n v="21643"/>
    <n v="0"/>
    <x v="1"/>
    <n v="17"/>
    <n v="3"/>
    <n v="4"/>
    <n v="0"/>
    <n v="2"/>
    <n v="5"/>
    <n v="2"/>
    <n v="1"/>
    <n v="0"/>
    <n v="0"/>
    <n v="0"/>
    <n v="0"/>
    <s v="25 to 34"/>
    <s v="0 to 1 year"/>
    <s v="Low (Q1)"/>
    <s v="High"/>
    <s v="Medium"/>
    <n v="3"/>
    <x v="1"/>
  </r>
  <r>
    <n v="42"/>
    <x v="0"/>
    <s v="Travel_Rarely"/>
    <n v="603"/>
    <x v="0"/>
    <x v="8"/>
    <n v="4"/>
    <s v="Medical"/>
    <n v="1292"/>
    <n v="2"/>
    <s v="Female"/>
    <n v="78"/>
    <n v="4"/>
    <x v="1"/>
    <x v="2"/>
    <n v="2"/>
    <s v="Married"/>
    <n v="2372"/>
    <n v="5628"/>
    <n v="6"/>
    <x v="0"/>
    <n v="16"/>
    <n v="3"/>
    <n v="4"/>
    <n v="0"/>
    <n v="18"/>
    <n v="2"/>
    <n v="3"/>
    <n v="1"/>
    <n v="0"/>
    <n v="0"/>
    <n v="0"/>
    <n v="0"/>
    <s v="35 to 44"/>
    <s v="0 to 1 year"/>
    <s v="Low (Q1)"/>
    <s v="Medium"/>
    <s v="High"/>
    <n v="5"/>
    <x v="0"/>
  </r>
  <r>
    <n v="27"/>
    <x v="0"/>
    <s v="Travel_Rarely"/>
    <n v="1291"/>
    <x v="1"/>
    <x v="20"/>
    <n v="3"/>
    <s v="Medical"/>
    <n v="1364"/>
    <n v="3"/>
    <s v="Female"/>
    <n v="98"/>
    <n v="4"/>
    <x v="0"/>
    <x v="1"/>
    <n v="4"/>
    <s v="Married"/>
    <n v="2534"/>
    <n v="6527"/>
    <n v="8"/>
    <x v="1"/>
    <n v="14"/>
    <n v="3"/>
    <n v="2"/>
    <n v="1"/>
    <n v="5"/>
    <n v="4"/>
    <n v="3"/>
    <n v="1"/>
    <n v="0"/>
    <n v="0"/>
    <n v="0"/>
    <n v="0"/>
    <s v="25 to 34"/>
    <s v="0 to 1 year"/>
    <s v="Low (Q1)"/>
    <s v="Very High"/>
    <s v="High"/>
    <n v="2"/>
    <x v="2"/>
  </r>
  <r>
    <n v="31"/>
    <x v="1"/>
    <s v="Travel_Frequently"/>
    <n v="703"/>
    <x v="1"/>
    <x v="5"/>
    <n v="3"/>
    <s v="Life Sciences"/>
    <n v="1379"/>
    <n v="3"/>
    <s v="Female"/>
    <n v="90"/>
    <n v="2"/>
    <x v="0"/>
    <x v="1"/>
    <n v="4"/>
    <s v="Single"/>
    <n v="2785"/>
    <n v="11882"/>
    <n v="7"/>
    <x v="1"/>
    <n v="14"/>
    <n v="3"/>
    <n v="3"/>
    <n v="0"/>
    <n v="3"/>
    <n v="3"/>
    <n v="4"/>
    <n v="1"/>
    <n v="0"/>
    <n v="0"/>
    <n v="0"/>
    <n v="1"/>
    <s v="25 to 34"/>
    <s v="0 to 1 year"/>
    <s v="Low (Q1)"/>
    <s v="Very High"/>
    <s v="Very High"/>
    <n v="2"/>
    <x v="2"/>
  </r>
  <r>
    <n v="31"/>
    <x v="1"/>
    <s v="Travel_Frequently"/>
    <n v="667"/>
    <x v="1"/>
    <x v="7"/>
    <n v="4"/>
    <s v="Life Sciences"/>
    <n v="1427"/>
    <n v="2"/>
    <s v="Female"/>
    <n v="50"/>
    <n v="1"/>
    <x v="0"/>
    <x v="1"/>
    <n v="3"/>
    <s v="Single"/>
    <n v="1359"/>
    <n v="16154"/>
    <n v="1"/>
    <x v="1"/>
    <n v="12"/>
    <n v="3"/>
    <n v="2"/>
    <n v="0"/>
    <n v="1"/>
    <n v="3"/>
    <n v="3"/>
    <n v="1"/>
    <n v="0"/>
    <n v="0"/>
    <n v="0"/>
    <n v="1"/>
    <s v="25 to 34"/>
    <s v="0 to 1 year"/>
    <s v="Low (Q1)"/>
    <s v="High"/>
    <s v="High"/>
    <n v="2"/>
    <x v="2"/>
  </r>
  <r>
    <n v="31"/>
    <x v="1"/>
    <s v="Travel_Rarely"/>
    <n v="202"/>
    <x v="0"/>
    <x v="16"/>
    <n v="3"/>
    <s v="Life Sciences"/>
    <n v="1433"/>
    <n v="1"/>
    <s v="Female"/>
    <n v="34"/>
    <n v="2"/>
    <x v="0"/>
    <x v="2"/>
    <n v="2"/>
    <s v="Single"/>
    <n v="1261"/>
    <n v="22262"/>
    <n v="1"/>
    <x v="1"/>
    <n v="12"/>
    <n v="3"/>
    <n v="3"/>
    <n v="0"/>
    <n v="1"/>
    <n v="3"/>
    <n v="4"/>
    <n v="1"/>
    <n v="0"/>
    <n v="0"/>
    <n v="0"/>
    <n v="1"/>
    <s v="25 to 34"/>
    <s v="0 to 1 year"/>
    <s v="Low (Q1)"/>
    <s v="Medium"/>
    <s v="Very High"/>
    <n v="4"/>
    <x v="1"/>
  </r>
  <r>
    <n v="39"/>
    <x v="1"/>
    <s v="Non-Travel"/>
    <n v="592"/>
    <x v="0"/>
    <x v="5"/>
    <n v="3"/>
    <s v="Life Sciences"/>
    <n v="1458"/>
    <n v="1"/>
    <s v="Female"/>
    <n v="54"/>
    <n v="2"/>
    <x v="0"/>
    <x v="0"/>
    <n v="1"/>
    <s v="Single"/>
    <n v="3646"/>
    <n v="17181"/>
    <n v="2"/>
    <x v="0"/>
    <n v="23"/>
    <n v="4"/>
    <n v="2"/>
    <n v="0"/>
    <n v="11"/>
    <n v="2"/>
    <n v="4"/>
    <n v="1"/>
    <n v="0"/>
    <n v="0"/>
    <n v="0"/>
    <n v="1"/>
    <s v="35 to 44"/>
    <s v="0 to 1 year"/>
    <s v="Lower-Mid (Q2)"/>
    <s v="Low"/>
    <s v="Very High"/>
    <n v="5"/>
    <x v="0"/>
  </r>
  <r>
    <n v="44"/>
    <x v="0"/>
    <s v="Travel_Frequently"/>
    <n v="383"/>
    <x v="1"/>
    <x v="7"/>
    <n v="5"/>
    <s v="Marketing"/>
    <n v="1481"/>
    <n v="1"/>
    <s v="Female"/>
    <n v="79"/>
    <n v="3"/>
    <x v="1"/>
    <x v="6"/>
    <n v="3"/>
    <s v="Married"/>
    <n v="4768"/>
    <n v="9282"/>
    <n v="7"/>
    <x v="1"/>
    <n v="12"/>
    <n v="3"/>
    <n v="3"/>
    <n v="1"/>
    <n v="11"/>
    <n v="4"/>
    <n v="2"/>
    <n v="1"/>
    <n v="0"/>
    <n v="0"/>
    <n v="0"/>
    <n v="0"/>
    <s v="35 to 44"/>
    <s v="0 to 1 year"/>
    <s v="Lower-Mid (Q2)"/>
    <s v="High"/>
    <s v="Medium"/>
    <n v="0"/>
    <x v="2"/>
  </r>
  <r>
    <n v="30"/>
    <x v="0"/>
    <s v="Non-Travel"/>
    <n v="990"/>
    <x v="0"/>
    <x v="8"/>
    <n v="3"/>
    <s v="Technical Degree"/>
    <n v="1482"/>
    <n v="3"/>
    <s v="Male"/>
    <n v="64"/>
    <n v="3"/>
    <x v="0"/>
    <x v="2"/>
    <n v="3"/>
    <s v="Divorced"/>
    <n v="1274"/>
    <n v="7152"/>
    <n v="1"/>
    <x v="1"/>
    <n v="13"/>
    <n v="3"/>
    <n v="2"/>
    <n v="2"/>
    <n v="1"/>
    <n v="2"/>
    <n v="2"/>
    <n v="1"/>
    <n v="0"/>
    <n v="0"/>
    <n v="0"/>
    <n v="0"/>
    <s v="25 to 34"/>
    <s v="0 to 1 year"/>
    <s v="Low (Q1)"/>
    <s v="High"/>
    <s v="Medium"/>
    <n v="2"/>
    <x v="2"/>
  </r>
  <r>
    <n v="35"/>
    <x v="0"/>
    <s v="Travel_Rarely"/>
    <n v="660"/>
    <x v="1"/>
    <x v="8"/>
    <n v="1"/>
    <s v="Life Sciences"/>
    <n v="1492"/>
    <n v="4"/>
    <s v="Male"/>
    <n v="76"/>
    <n v="3"/>
    <x v="0"/>
    <x v="1"/>
    <n v="3"/>
    <s v="Married"/>
    <n v="2404"/>
    <n v="16192"/>
    <n v="1"/>
    <x v="1"/>
    <n v="13"/>
    <n v="3"/>
    <n v="1"/>
    <n v="1"/>
    <n v="1"/>
    <n v="3"/>
    <n v="3"/>
    <n v="1"/>
    <n v="0"/>
    <n v="0"/>
    <n v="0"/>
    <n v="0"/>
    <s v="35 to 44"/>
    <s v="0 to 1 year"/>
    <s v="Low (Q1)"/>
    <s v="High"/>
    <s v="High"/>
    <n v="2"/>
    <x v="2"/>
  </r>
  <r>
    <n v="24"/>
    <x v="0"/>
    <s v="Non-Travel"/>
    <n v="830"/>
    <x v="1"/>
    <x v="24"/>
    <n v="2"/>
    <s v="Life Sciences"/>
    <n v="1495"/>
    <n v="4"/>
    <s v="Female"/>
    <n v="78"/>
    <n v="3"/>
    <x v="0"/>
    <x v="1"/>
    <n v="2"/>
    <s v="Married"/>
    <n v="2033"/>
    <n v="7103"/>
    <n v="1"/>
    <x v="1"/>
    <n v="13"/>
    <n v="3"/>
    <n v="3"/>
    <n v="1"/>
    <n v="1"/>
    <n v="2"/>
    <n v="3"/>
    <n v="1"/>
    <n v="0"/>
    <n v="0"/>
    <n v="0"/>
    <n v="0"/>
    <s v="Under 25"/>
    <s v="0 to 1 year"/>
    <s v="Low (Q1)"/>
    <s v="Medium"/>
    <s v="High"/>
    <n v="4"/>
    <x v="1"/>
  </r>
  <r>
    <n v="28"/>
    <x v="0"/>
    <s v="Travel_Rarely"/>
    <n v="1423"/>
    <x v="0"/>
    <x v="7"/>
    <n v="3"/>
    <s v="Life Sciences"/>
    <n v="1506"/>
    <n v="1"/>
    <s v="Male"/>
    <n v="72"/>
    <n v="2"/>
    <x v="0"/>
    <x v="2"/>
    <n v="3"/>
    <s v="Divorced"/>
    <n v="1563"/>
    <n v="12530"/>
    <n v="1"/>
    <x v="1"/>
    <n v="14"/>
    <n v="3"/>
    <n v="4"/>
    <n v="1"/>
    <n v="1"/>
    <n v="2"/>
    <n v="1"/>
    <n v="1"/>
    <n v="0"/>
    <n v="0"/>
    <n v="0"/>
    <n v="0"/>
    <s v="25 to 34"/>
    <s v="0 to 1 year"/>
    <s v="Low (Q1)"/>
    <s v="High"/>
    <s v="Low"/>
    <n v="3"/>
    <x v="1"/>
  </r>
  <r>
    <n v="42"/>
    <x v="0"/>
    <s v="Travel_Rarely"/>
    <n v="1210"/>
    <x v="0"/>
    <x v="5"/>
    <n v="3"/>
    <s v="Medical"/>
    <n v="1542"/>
    <n v="3"/>
    <s v="Male"/>
    <n v="68"/>
    <n v="2"/>
    <x v="0"/>
    <x v="0"/>
    <n v="2"/>
    <s v="Married"/>
    <n v="4841"/>
    <n v="24052"/>
    <n v="4"/>
    <x v="1"/>
    <n v="14"/>
    <n v="3"/>
    <n v="2"/>
    <n v="1"/>
    <n v="4"/>
    <n v="3"/>
    <n v="3"/>
    <n v="1"/>
    <n v="0"/>
    <n v="0"/>
    <n v="0"/>
    <n v="0"/>
    <s v="35 to 44"/>
    <s v="0 to 1 year"/>
    <s v="Lower-Mid (Q2)"/>
    <s v="Medium"/>
    <s v="High"/>
    <n v="2"/>
    <x v="2"/>
  </r>
  <r>
    <n v="29"/>
    <x v="0"/>
    <s v="Travel_Rarely"/>
    <n v="598"/>
    <x v="0"/>
    <x v="9"/>
    <n v="3"/>
    <s v="Life Sciences"/>
    <n v="1558"/>
    <n v="3"/>
    <s v="Male"/>
    <n v="91"/>
    <n v="4"/>
    <x v="0"/>
    <x v="2"/>
    <n v="3"/>
    <s v="Married"/>
    <n v="2451"/>
    <n v="22376"/>
    <n v="6"/>
    <x v="1"/>
    <n v="18"/>
    <n v="3"/>
    <n v="1"/>
    <n v="2"/>
    <n v="5"/>
    <n v="2"/>
    <n v="2"/>
    <n v="1"/>
    <n v="0"/>
    <n v="0"/>
    <n v="0"/>
    <n v="0"/>
    <s v="25 to 34"/>
    <s v="0 to 1 year"/>
    <s v="Low (Q1)"/>
    <s v="High"/>
    <s v="Medium"/>
    <n v="2"/>
    <x v="2"/>
  </r>
  <r>
    <n v="35"/>
    <x v="1"/>
    <s v="Travel_Rarely"/>
    <n v="104"/>
    <x v="0"/>
    <x v="5"/>
    <n v="3"/>
    <s v="Life Sciences"/>
    <n v="1569"/>
    <n v="1"/>
    <s v="Female"/>
    <n v="69"/>
    <n v="3"/>
    <x v="0"/>
    <x v="0"/>
    <n v="1"/>
    <s v="Divorced"/>
    <n v="2074"/>
    <n v="26619"/>
    <n v="1"/>
    <x v="0"/>
    <n v="12"/>
    <n v="3"/>
    <n v="4"/>
    <n v="1"/>
    <n v="1"/>
    <n v="2"/>
    <n v="3"/>
    <n v="1"/>
    <n v="0"/>
    <n v="0"/>
    <n v="0"/>
    <n v="1"/>
    <s v="35 to 44"/>
    <s v="0 to 1 year"/>
    <s v="Low (Q1)"/>
    <s v="Low"/>
    <s v="High"/>
    <n v="7"/>
    <x v="0"/>
  </r>
  <r>
    <n v="34"/>
    <x v="0"/>
    <s v="Travel_Rarely"/>
    <n v="479"/>
    <x v="0"/>
    <x v="8"/>
    <n v="4"/>
    <s v="Medical"/>
    <n v="1577"/>
    <n v="1"/>
    <s v="Male"/>
    <n v="35"/>
    <n v="3"/>
    <x v="0"/>
    <x v="2"/>
    <n v="4"/>
    <s v="Single"/>
    <n v="2972"/>
    <n v="22061"/>
    <n v="1"/>
    <x v="1"/>
    <n v="13"/>
    <n v="3"/>
    <n v="3"/>
    <n v="0"/>
    <n v="1"/>
    <n v="4"/>
    <n v="1"/>
    <n v="1"/>
    <n v="0"/>
    <n v="0"/>
    <n v="0"/>
    <n v="0"/>
    <s v="25 to 34"/>
    <s v="0 to 1 year"/>
    <s v="Lower-Mid (Q2)"/>
    <s v="Very High"/>
    <s v="Low"/>
    <n v="3"/>
    <x v="1"/>
  </r>
  <r>
    <n v="26"/>
    <x v="0"/>
    <s v="Travel_Rarely"/>
    <n v="474"/>
    <x v="0"/>
    <x v="0"/>
    <n v="3"/>
    <s v="Life Sciences"/>
    <n v="1581"/>
    <n v="1"/>
    <s v="Female"/>
    <n v="89"/>
    <n v="3"/>
    <x v="0"/>
    <x v="2"/>
    <n v="4"/>
    <s v="Married"/>
    <n v="2061"/>
    <n v="11133"/>
    <n v="1"/>
    <x v="1"/>
    <n v="21"/>
    <n v="4"/>
    <n v="1"/>
    <n v="0"/>
    <n v="1"/>
    <n v="5"/>
    <n v="3"/>
    <n v="1"/>
    <n v="0"/>
    <n v="0"/>
    <n v="0"/>
    <n v="0"/>
    <s v="25 to 34"/>
    <s v="0 to 1 year"/>
    <s v="Low (Q1)"/>
    <s v="Very High"/>
    <s v="High"/>
    <n v="2"/>
    <x v="2"/>
  </r>
  <r>
    <n v="36"/>
    <x v="0"/>
    <s v="Travel_Rarely"/>
    <n v="884"/>
    <x v="1"/>
    <x v="7"/>
    <n v="4"/>
    <s v="Life Sciences"/>
    <n v="1585"/>
    <n v="2"/>
    <s v="Female"/>
    <n v="73"/>
    <n v="3"/>
    <x v="1"/>
    <x v="6"/>
    <n v="3"/>
    <s v="Single"/>
    <n v="6815"/>
    <n v="21447"/>
    <n v="6"/>
    <x v="1"/>
    <n v="13"/>
    <n v="3"/>
    <n v="1"/>
    <n v="0"/>
    <n v="15"/>
    <n v="5"/>
    <n v="3"/>
    <n v="1"/>
    <n v="0"/>
    <n v="0"/>
    <n v="0"/>
    <n v="0"/>
    <s v="35 to 44"/>
    <s v="0 to 1 year"/>
    <s v="Upper-Mid (Q3)"/>
    <s v="High"/>
    <s v="High"/>
    <n v="0"/>
    <x v="2"/>
  </r>
  <r>
    <n v="50"/>
    <x v="0"/>
    <s v="Travel_Rarely"/>
    <n v="264"/>
    <x v="1"/>
    <x v="9"/>
    <n v="3"/>
    <s v="Marketing"/>
    <n v="1591"/>
    <n v="3"/>
    <s v="Male"/>
    <n v="59"/>
    <n v="3"/>
    <x v="4"/>
    <x v="5"/>
    <n v="3"/>
    <s v="Married"/>
    <n v="19331"/>
    <n v="19519"/>
    <n v="4"/>
    <x v="0"/>
    <n v="16"/>
    <n v="3"/>
    <n v="3"/>
    <n v="1"/>
    <n v="27"/>
    <n v="2"/>
    <n v="3"/>
    <n v="1"/>
    <n v="0"/>
    <n v="0"/>
    <n v="0"/>
    <n v="0"/>
    <s v="45 to 54"/>
    <s v="0 to 1 year"/>
    <s v="High (Q4)"/>
    <s v="High"/>
    <s v="High"/>
    <n v="3"/>
    <x v="1"/>
  </r>
  <r>
    <n v="32"/>
    <x v="1"/>
    <s v="Travel_Rarely"/>
    <n v="1259"/>
    <x v="0"/>
    <x v="5"/>
    <n v="4"/>
    <s v="Life Sciences"/>
    <n v="1692"/>
    <n v="4"/>
    <s v="Male"/>
    <n v="95"/>
    <n v="3"/>
    <x v="0"/>
    <x v="0"/>
    <n v="2"/>
    <s v="Single"/>
    <n v="1393"/>
    <n v="24852"/>
    <n v="1"/>
    <x v="1"/>
    <n v="12"/>
    <n v="3"/>
    <n v="1"/>
    <n v="0"/>
    <n v="1"/>
    <n v="2"/>
    <n v="3"/>
    <n v="1"/>
    <n v="0"/>
    <n v="0"/>
    <n v="0"/>
    <n v="1"/>
    <s v="25 to 34"/>
    <s v="0 to 1 year"/>
    <s v="Low (Q1)"/>
    <s v="Medium"/>
    <s v="High"/>
    <n v="4"/>
    <x v="1"/>
  </r>
  <r>
    <n v="60"/>
    <x v="0"/>
    <s v="Travel_Rarely"/>
    <n v="370"/>
    <x v="0"/>
    <x v="7"/>
    <n v="4"/>
    <s v="Medical"/>
    <n v="1697"/>
    <n v="3"/>
    <s v="Male"/>
    <n v="92"/>
    <n v="1"/>
    <x v="2"/>
    <x v="3"/>
    <n v="4"/>
    <s v="Divorced"/>
    <n v="10883"/>
    <n v="20467"/>
    <n v="3"/>
    <x v="1"/>
    <n v="20"/>
    <n v="4"/>
    <n v="3"/>
    <n v="1"/>
    <n v="19"/>
    <n v="2"/>
    <n v="4"/>
    <n v="1"/>
    <n v="0"/>
    <n v="0"/>
    <n v="0"/>
    <n v="0"/>
    <s v="55 and over"/>
    <s v="0 to 1 year"/>
    <s v="High (Q4)"/>
    <s v="Very High"/>
    <s v="Very High"/>
    <n v="0"/>
    <x v="2"/>
  </r>
  <r>
    <n v="24"/>
    <x v="1"/>
    <s v="Travel_Rarely"/>
    <n v="240"/>
    <x v="2"/>
    <x v="25"/>
    <n v="1"/>
    <s v="Human Resources"/>
    <n v="1714"/>
    <n v="4"/>
    <s v="Male"/>
    <n v="58"/>
    <n v="1"/>
    <x v="0"/>
    <x v="8"/>
    <n v="3"/>
    <s v="Married"/>
    <n v="1555"/>
    <n v="11585"/>
    <n v="1"/>
    <x v="1"/>
    <n v="11"/>
    <n v="3"/>
    <n v="3"/>
    <n v="1"/>
    <n v="1"/>
    <n v="2"/>
    <n v="3"/>
    <n v="1"/>
    <n v="0"/>
    <n v="0"/>
    <n v="0"/>
    <n v="1"/>
    <s v="Under 25"/>
    <s v="0 to 1 year"/>
    <s v="Low (Q1)"/>
    <s v="High"/>
    <s v="High"/>
    <n v="3"/>
    <x v="1"/>
  </r>
  <r>
    <n v="40"/>
    <x v="0"/>
    <s v="Travel_Rarely"/>
    <n v="369"/>
    <x v="0"/>
    <x v="16"/>
    <n v="2"/>
    <s v="Life Sciences"/>
    <n v="1724"/>
    <n v="2"/>
    <s v="Female"/>
    <n v="92"/>
    <n v="3"/>
    <x v="1"/>
    <x v="4"/>
    <n v="1"/>
    <s v="Married"/>
    <n v="6516"/>
    <n v="5041"/>
    <n v="2"/>
    <x v="0"/>
    <n v="16"/>
    <n v="3"/>
    <n v="2"/>
    <n v="1"/>
    <n v="18"/>
    <n v="3"/>
    <n v="3"/>
    <n v="1"/>
    <n v="0"/>
    <n v="0"/>
    <n v="0"/>
    <n v="0"/>
    <s v="35 to 44"/>
    <s v="0 to 1 year"/>
    <s v="Upper-Mid (Q3)"/>
    <s v="Low"/>
    <s v="High"/>
    <n v="5"/>
    <x v="0"/>
  </r>
  <r>
    <n v="47"/>
    <x v="0"/>
    <s v="Non-Travel"/>
    <n v="543"/>
    <x v="1"/>
    <x v="5"/>
    <n v="4"/>
    <s v="Marketing"/>
    <n v="1731"/>
    <n v="3"/>
    <s v="Male"/>
    <n v="87"/>
    <n v="3"/>
    <x v="1"/>
    <x v="6"/>
    <n v="2"/>
    <s v="Married"/>
    <n v="4978"/>
    <n v="3536"/>
    <n v="7"/>
    <x v="1"/>
    <n v="11"/>
    <n v="3"/>
    <n v="4"/>
    <n v="1"/>
    <n v="4"/>
    <n v="3"/>
    <n v="1"/>
    <n v="1"/>
    <n v="0"/>
    <n v="0"/>
    <n v="0"/>
    <n v="0"/>
    <s v="45 to 54"/>
    <s v="0 to 1 year"/>
    <s v="Upper-Mid (Q3)"/>
    <s v="Medium"/>
    <s v="Low"/>
    <n v="3"/>
    <x v="1"/>
  </r>
  <r>
    <n v="31"/>
    <x v="1"/>
    <s v="Travel_Rarely"/>
    <n v="1079"/>
    <x v="1"/>
    <x v="2"/>
    <n v="4"/>
    <s v="Marketing"/>
    <n v="1761"/>
    <n v="1"/>
    <s v="Male"/>
    <n v="70"/>
    <n v="3"/>
    <x v="2"/>
    <x v="6"/>
    <n v="3"/>
    <s v="Married"/>
    <n v="8161"/>
    <n v="19002"/>
    <n v="2"/>
    <x v="1"/>
    <n v="13"/>
    <n v="3"/>
    <n v="1"/>
    <n v="3"/>
    <n v="10"/>
    <n v="2"/>
    <n v="3"/>
    <n v="1"/>
    <n v="0"/>
    <n v="0"/>
    <n v="0"/>
    <n v="1"/>
    <s v="25 to 34"/>
    <s v="0 to 1 year"/>
    <s v="Upper-Mid (Q3)"/>
    <s v="High"/>
    <s v="High"/>
    <n v="1"/>
    <x v="2"/>
  </r>
  <r>
    <n v="29"/>
    <x v="0"/>
    <s v="Travel_Rarely"/>
    <n v="590"/>
    <x v="0"/>
    <x v="4"/>
    <n v="3"/>
    <s v="Technical Degree"/>
    <n v="1762"/>
    <n v="4"/>
    <s v="Female"/>
    <n v="91"/>
    <n v="2"/>
    <x v="0"/>
    <x v="2"/>
    <n v="1"/>
    <s v="Divorced"/>
    <n v="2109"/>
    <n v="10007"/>
    <n v="1"/>
    <x v="1"/>
    <n v="13"/>
    <n v="3"/>
    <n v="3"/>
    <n v="1"/>
    <n v="1"/>
    <n v="2"/>
    <n v="3"/>
    <n v="1"/>
    <n v="0"/>
    <n v="0"/>
    <n v="0"/>
    <n v="0"/>
    <s v="25 to 34"/>
    <s v="0 to 1 year"/>
    <s v="Low (Q1)"/>
    <s v="Low"/>
    <s v="High"/>
    <n v="4"/>
    <x v="1"/>
  </r>
  <r>
    <n v="43"/>
    <x v="1"/>
    <s v="Travel_Frequently"/>
    <n v="807"/>
    <x v="0"/>
    <x v="18"/>
    <n v="3"/>
    <s v="Technical Degree"/>
    <n v="1767"/>
    <n v="3"/>
    <s v="Male"/>
    <n v="38"/>
    <n v="2"/>
    <x v="0"/>
    <x v="2"/>
    <n v="3"/>
    <s v="Married"/>
    <n v="2437"/>
    <n v="15587"/>
    <n v="9"/>
    <x v="0"/>
    <n v="16"/>
    <n v="3"/>
    <n v="4"/>
    <n v="1"/>
    <n v="6"/>
    <n v="4"/>
    <n v="3"/>
    <n v="1"/>
    <n v="0"/>
    <n v="0"/>
    <n v="0"/>
    <n v="1"/>
    <s v="35 to 44"/>
    <s v="0 to 1 year"/>
    <s v="Low (Q1)"/>
    <s v="High"/>
    <s v="High"/>
    <n v="6"/>
    <x v="0"/>
  </r>
  <r>
    <n v="55"/>
    <x v="0"/>
    <s v="Travel_Rarely"/>
    <n v="478"/>
    <x v="0"/>
    <x v="5"/>
    <n v="3"/>
    <s v="Medical"/>
    <n v="1770"/>
    <n v="3"/>
    <s v="Male"/>
    <n v="60"/>
    <n v="2"/>
    <x v="4"/>
    <x v="7"/>
    <n v="1"/>
    <s v="Married"/>
    <n v="19038"/>
    <n v="19805"/>
    <n v="8"/>
    <x v="1"/>
    <n v="12"/>
    <n v="3"/>
    <n v="2"/>
    <n v="3"/>
    <n v="34"/>
    <n v="2"/>
    <n v="3"/>
    <n v="1"/>
    <n v="0"/>
    <n v="0"/>
    <n v="0"/>
    <n v="0"/>
    <s v="55 and over"/>
    <s v="0 to 1 year"/>
    <s v="High (Q4)"/>
    <s v="Low"/>
    <s v="High"/>
    <n v="2"/>
    <x v="2"/>
  </r>
  <r>
    <n v="22"/>
    <x v="1"/>
    <s v="Travel_Rarely"/>
    <n v="1294"/>
    <x v="0"/>
    <x v="16"/>
    <n v="1"/>
    <s v="Medical"/>
    <n v="1783"/>
    <n v="3"/>
    <s v="Female"/>
    <n v="79"/>
    <n v="3"/>
    <x v="0"/>
    <x v="0"/>
    <n v="1"/>
    <s v="Married"/>
    <n v="2398"/>
    <n v="15999"/>
    <n v="1"/>
    <x v="0"/>
    <n v="17"/>
    <n v="3"/>
    <n v="3"/>
    <n v="0"/>
    <n v="1"/>
    <n v="6"/>
    <n v="3"/>
    <n v="1"/>
    <n v="0"/>
    <n v="0"/>
    <n v="0"/>
    <n v="1"/>
    <s v="Under 25"/>
    <s v="0 to 1 year"/>
    <s v="Low (Q1)"/>
    <s v="Low"/>
    <s v="High"/>
    <n v="7"/>
    <x v="0"/>
  </r>
  <r>
    <n v="31"/>
    <x v="1"/>
    <s v="Travel_Rarely"/>
    <n v="359"/>
    <x v="2"/>
    <x v="13"/>
    <n v="5"/>
    <s v="Human Resources"/>
    <n v="1842"/>
    <n v="4"/>
    <s v="Male"/>
    <n v="89"/>
    <n v="4"/>
    <x v="0"/>
    <x v="8"/>
    <n v="1"/>
    <s v="Married"/>
    <n v="2956"/>
    <n v="21495"/>
    <n v="0"/>
    <x v="1"/>
    <n v="17"/>
    <n v="3"/>
    <n v="3"/>
    <n v="0"/>
    <n v="2"/>
    <n v="4"/>
    <n v="3"/>
    <n v="1"/>
    <n v="0"/>
    <n v="0"/>
    <n v="0"/>
    <n v="1"/>
    <s v="25 to 34"/>
    <s v="0 to 1 year"/>
    <s v="Lower-Mid (Q2)"/>
    <s v="Low"/>
    <s v="High"/>
    <n v="5"/>
    <x v="0"/>
  </r>
  <r>
    <n v="36"/>
    <x v="0"/>
    <s v="Travel_Rarely"/>
    <n v="430"/>
    <x v="0"/>
    <x v="5"/>
    <n v="4"/>
    <s v="Other"/>
    <n v="1847"/>
    <n v="4"/>
    <s v="Female"/>
    <n v="73"/>
    <n v="3"/>
    <x v="1"/>
    <x v="2"/>
    <n v="2"/>
    <s v="Married"/>
    <n v="6962"/>
    <n v="19573"/>
    <n v="4"/>
    <x v="0"/>
    <n v="22"/>
    <n v="4"/>
    <n v="4"/>
    <n v="1"/>
    <n v="15"/>
    <n v="2"/>
    <n v="3"/>
    <n v="1"/>
    <n v="0"/>
    <n v="0"/>
    <n v="0"/>
    <n v="0"/>
    <s v="35 to 44"/>
    <s v="0 to 1 year"/>
    <s v="Upper-Mid (Q3)"/>
    <s v="Medium"/>
    <s v="High"/>
    <n v="5"/>
    <x v="0"/>
  </r>
  <r>
    <n v="29"/>
    <x v="0"/>
    <s v="Travel_Rarely"/>
    <n v="352"/>
    <x v="2"/>
    <x v="10"/>
    <n v="1"/>
    <s v="Medical"/>
    <n v="1865"/>
    <n v="4"/>
    <s v="Male"/>
    <n v="87"/>
    <n v="2"/>
    <x v="0"/>
    <x v="8"/>
    <n v="2"/>
    <s v="Married"/>
    <n v="2804"/>
    <n v="15434"/>
    <n v="1"/>
    <x v="1"/>
    <n v="11"/>
    <n v="3"/>
    <n v="4"/>
    <n v="0"/>
    <n v="1"/>
    <n v="3"/>
    <n v="3"/>
    <n v="1"/>
    <n v="0"/>
    <n v="0"/>
    <n v="0"/>
    <n v="0"/>
    <s v="25 to 34"/>
    <s v="0 to 1 year"/>
    <s v="Low (Q1)"/>
    <s v="Medium"/>
    <s v="High"/>
    <n v="4"/>
    <x v="1"/>
  </r>
  <r>
    <n v="28"/>
    <x v="0"/>
    <s v="Travel_Rarely"/>
    <n v="1172"/>
    <x v="1"/>
    <x v="0"/>
    <n v="3"/>
    <s v="Medical"/>
    <n v="1875"/>
    <n v="2"/>
    <s v="Female"/>
    <n v="78"/>
    <n v="3"/>
    <x v="0"/>
    <x v="1"/>
    <n v="2"/>
    <s v="Married"/>
    <n v="2856"/>
    <n v="3692"/>
    <n v="1"/>
    <x v="1"/>
    <n v="19"/>
    <n v="3"/>
    <n v="4"/>
    <n v="1"/>
    <n v="1"/>
    <n v="3"/>
    <n v="3"/>
    <n v="1"/>
    <n v="0"/>
    <n v="0"/>
    <n v="0"/>
    <n v="0"/>
    <s v="25 to 34"/>
    <s v="0 to 1 year"/>
    <s v="Low (Q1)"/>
    <s v="Medium"/>
    <s v="High"/>
    <n v="4"/>
    <x v="1"/>
  </r>
  <r>
    <n v="30"/>
    <x v="1"/>
    <s v="Travel_Rarely"/>
    <n v="945"/>
    <x v="1"/>
    <x v="9"/>
    <n v="3"/>
    <s v="Medical"/>
    <n v="1876"/>
    <n v="2"/>
    <s v="Male"/>
    <n v="89"/>
    <n v="3"/>
    <x v="0"/>
    <x v="1"/>
    <n v="4"/>
    <s v="Single"/>
    <n v="1081"/>
    <n v="16019"/>
    <n v="1"/>
    <x v="1"/>
    <n v="13"/>
    <n v="3"/>
    <n v="3"/>
    <n v="0"/>
    <n v="1"/>
    <n v="3"/>
    <n v="2"/>
    <n v="1"/>
    <n v="0"/>
    <n v="0"/>
    <n v="0"/>
    <n v="1"/>
    <s v="25 to 34"/>
    <s v="0 to 1 year"/>
    <s v="Low (Q1)"/>
    <s v="Very High"/>
    <s v="Medium"/>
    <n v="2"/>
    <x v="2"/>
  </r>
  <r>
    <n v="22"/>
    <x v="1"/>
    <s v="Travel_Rarely"/>
    <n v="391"/>
    <x v="0"/>
    <x v="8"/>
    <n v="1"/>
    <s v="Life Sciences"/>
    <n v="1878"/>
    <n v="4"/>
    <s v="Male"/>
    <n v="75"/>
    <n v="3"/>
    <x v="0"/>
    <x v="2"/>
    <n v="2"/>
    <s v="Single"/>
    <n v="2472"/>
    <n v="26092"/>
    <n v="1"/>
    <x v="0"/>
    <n v="23"/>
    <n v="4"/>
    <n v="1"/>
    <n v="0"/>
    <n v="1"/>
    <n v="2"/>
    <n v="3"/>
    <n v="1"/>
    <n v="0"/>
    <n v="0"/>
    <n v="0"/>
    <n v="1"/>
    <s v="Under 25"/>
    <s v="0 to 1 year"/>
    <s v="Low (Q1)"/>
    <s v="Medium"/>
    <s v="High"/>
    <n v="7"/>
    <x v="0"/>
  </r>
  <r>
    <n v="29"/>
    <x v="1"/>
    <s v="Travel_Frequently"/>
    <n v="746"/>
    <x v="1"/>
    <x v="1"/>
    <n v="3"/>
    <s v="Technical Degree"/>
    <n v="1928"/>
    <n v="3"/>
    <s v="Male"/>
    <n v="45"/>
    <n v="4"/>
    <x v="0"/>
    <x v="1"/>
    <n v="1"/>
    <s v="Single"/>
    <n v="1091"/>
    <n v="10642"/>
    <n v="1"/>
    <x v="1"/>
    <n v="17"/>
    <n v="3"/>
    <n v="4"/>
    <n v="0"/>
    <n v="1"/>
    <n v="3"/>
    <n v="3"/>
    <n v="1"/>
    <n v="0"/>
    <n v="0"/>
    <n v="0"/>
    <n v="1"/>
    <s v="25 to 34"/>
    <s v="0 to 1 year"/>
    <s v="Low (Q1)"/>
    <s v="Low"/>
    <s v="High"/>
    <n v="5"/>
    <x v="0"/>
  </r>
  <r>
    <n v="58"/>
    <x v="0"/>
    <s v="Travel_Rarely"/>
    <n v="605"/>
    <x v="1"/>
    <x v="19"/>
    <n v="3"/>
    <s v="Life Sciences"/>
    <n v="1938"/>
    <n v="4"/>
    <s v="Female"/>
    <n v="72"/>
    <n v="3"/>
    <x v="3"/>
    <x v="5"/>
    <n v="4"/>
    <s v="Married"/>
    <n v="17875"/>
    <n v="11761"/>
    <n v="4"/>
    <x v="0"/>
    <n v="13"/>
    <n v="3"/>
    <n v="3"/>
    <n v="1"/>
    <n v="29"/>
    <n v="2"/>
    <n v="2"/>
    <n v="1"/>
    <n v="0"/>
    <n v="0"/>
    <n v="0"/>
    <n v="0"/>
    <s v="55 and over"/>
    <s v="0 to 1 year"/>
    <s v="High (Q4)"/>
    <s v="Very High"/>
    <s v="Medium"/>
    <n v="4"/>
    <x v="1"/>
  </r>
  <r>
    <n v="27"/>
    <x v="1"/>
    <s v="Travel_Frequently"/>
    <n v="1337"/>
    <x v="2"/>
    <x v="25"/>
    <n v="3"/>
    <s v="Human Resources"/>
    <n v="1944"/>
    <n v="1"/>
    <s v="Female"/>
    <n v="58"/>
    <n v="2"/>
    <x v="0"/>
    <x v="8"/>
    <n v="2"/>
    <s v="Married"/>
    <n v="2863"/>
    <n v="19555"/>
    <n v="1"/>
    <x v="1"/>
    <n v="12"/>
    <n v="3"/>
    <n v="1"/>
    <n v="0"/>
    <n v="1"/>
    <n v="2"/>
    <n v="3"/>
    <n v="1"/>
    <n v="0"/>
    <n v="0"/>
    <n v="0"/>
    <n v="1"/>
    <s v="25 to 34"/>
    <s v="0 to 1 year"/>
    <s v="Low (Q1)"/>
    <s v="Medium"/>
    <s v="High"/>
    <n v="5"/>
    <x v="0"/>
  </r>
  <r>
    <n v="38"/>
    <x v="0"/>
    <s v="Travel_Rarely"/>
    <n v="1404"/>
    <x v="1"/>
    <x v="7"/>
    <n v="3"/>
    <s v="Life Sciences"/>
    <n v="1961"/>
    <n v="1"/>
    <s v="Male"/>
    <n v="59"/>
    <n v="2"/>
    <x v="0"/>
    <x v="1"/>
    <n v="1"/>
    <s v="Single"/>
    <n v="2858"/>
    <n v="11473"/>
    <n v="4"/>
    <x v="1"/>
    <n v="14"/>
    <n v="3"/>
    <n v="1"/>
    <n v="0"/>
    <n v="20"/>
    <n v="3"/>
    <n v="2"/>
    <n v="1"/>
    <n v="0"/>
    <n v="0"/>
    <n v="0"/>
    <n v="0"/>
    <s v="35 to 44"/>
    <s v="0 to 1 year"/>
    <s v="Low (Q1)"/>
    <s v="Low"/>
    <s v="Medium"/>
    <n v="4"/>
    <x v="1"/>
  </r>
  <r>
    <n v="32"/>
    <x v="0"/>
    <s v="Travel_Rarely"/>
    <n v="1373"/>
    <x v="0"/>
    <x v="3"/>
    <n v="4"/>
    <s v="Life Sciences"/>
    <n v="1966"/>
    <n v="4"/>
    <s v="Male"/>
    <n v="56"/>
    <n v="2"/>
    <x v="1"/>
    <x v="4"/>
    <n v="4"/>
    <s v="Single"/>
    <n v="9679"/>
    <n v="10138"/>
    <n v="8"/>
    <x v="1"/>
    <n v="24"/>
    <n v="4"/>
    <n v="2"/>
    <n v="0"/>
    <n v="8"/>
    <n v="1"/>
    <n v="3"/>
    <n v="1"/>
    <n v="0"/>
    <n v="0"/>
    <n v="0"/>
    <n v="0"/>
    <s v="25 to 34"/>
    <s v="0 to 1 year"/>
    <s v="High (Q4)"/>
    <s v="Very High"/>
    <s v="High"/>
    <n v="0"/>
    <x v="2"/>
  </r>
  <r>
    <n v="31"/>
    <x v="0"/>
    <s v="Travel_Rarely"/>
    <n v="1276"/>
    <x v="0"/>
    <x v="5"/>
    <n v="1"/>
    <s v="Medical"/>
    <n v="1974"/>
    <n v="4"/>
    <s v="Female"/>
    <n v="59"/>
    <n v="1"/>
    <x v="0"/>
    <x v="0"/>
    <n v="4"/>
    <s v="Divorced"/>
    <n v="1129"/>
    <n v="17536"/>
    <n v="1"/>
    <x v="0"/>
    <n v="11"/>
    <n v="3"/>
    <n v="3"/>
    <n v="3"/>
    <n v="1"/>
    <n v="4"/>
    <n v="3"/>
    <n v="1"/>
    <n v="0"/>
    <n v="0"/>
    <n v="0"/>
    <n v="0"/>
    <s v="25 to 34"/>
    <s v="0 to 1 year"/>
    <s v="Low (Q1)"/>
    <s v="Very High"/>
    <s v="High"/>
    <n v="5"/>
    <x v="0"/>
  </r>
  <r>
    <n v="40"/>
    <x v="0"/>
    <s v="Travel_Rarely"/>
    <n v="543"/>
    <x v="0"/>
    <x v="7"/>
    <n v="4"/>
    <s v="Life Sciences"/>
    <n v="2012"/>
    <n v="1"/>
    <s v="Male"/>
    <n v="83"/>
    <n v="3"/>
    <x v="0"/>
    <x v="0"/>
    <n v="4"/>
    <s v="Married"/>
    <n v="2406"/>
    <n v="4060"/>
    <n v="8"/>
    <x v="1"/>
    <n v="19"/>
    <n v="3"/>
    <n v="3"/>
    <n v="2"/>
    <n v="8"/>
    <n v="3"/>
    <n v="2"/>
    <n v="1"/>
    <n v="0"/>
    <n v="0"/>
    <n v="0"/>
    <n v="0"/>
    <s v="35 to 44"/>
    <s v="0 to 1 year"/>
    <s v="Low (Q1)"/>
    <s v="Very High"/>
    <s v="Medium"/>
    <n v="2"/>
    <x v="2"/>
  </r>
  <r>
    <n v="33"/>
    <x v="0"/>
    <s v="Travel_Rarely"/>
    <n v="924"/>
    <x v="0"/>
    <x v="5"/>
    <n v="3"/>
    <s v="Medical"/>
    <n v="39"/>
    <n v="3"/>
    <s v="Male"/>
    <n v="78"/>
    <n v="3"/>
    <x v="0"/>
    <x v="0"/>
    <n v="4"/>
    <s v="Single"/>
    <n v="2496"/>
    <n v="6670"/>
    <n v="4"/>
    <x v="1"/>
    <n v="11"/>
    <n v="3"/>
    <n v="4"/>
    <n v="0"/>
    <n v="7"/>
    <n v="3"/>
    <n v="3"/>
    <n v="1"/>
    <n v="1"/>
    <n v="0"/>
    <n v="0"/>
    <n v="0"/>
    <s v="25 to 34"/>
    <s v="0 to 1 year"/>
    <s v="Low (Q1)"/>
    <s v="Very High"/>
    <s v="High"/>
    <n v="2"/>
    <x v="2"/>
  </r>
  <r>
    <n v="36"/>
    <x v="0"/>
    <s v="Travel_Rarely"/>
    <n v="852"/>
    <x v="0"/>
    <x v="3"/>
    <n v="4"/>
    <s v="Life Sciences"/>
    <n v="51"/>
    <n v="2"/>
    <s v="Female"/>
    <n v="82"/>
    <n v="2"/>
    <x v="0"/>
    <x v="2"/>
    <n v="1"/>
    <s v="Married"/>
    <n v="3419"/>
    <n v="13072"/>
    <n v="9"/>
    <x v="0"/>
    <n v="14"/>
    <n v="3"/>
    <n v="4"/>
    <n v="1"/>
    <n v="6"/>
    <n v="3"/>
    <n v="4"/>
    <n v="1"/>
    <n v="1"/>
    <n v="0"/>
    <n v="0"/>
    <n v="0"/>
    <s v="35 to 44"/>
    <s v="0 to 1 year"/>
    <s v="Lower-Mid (Q2)"/>
    <s v="Low"/>
    <s v="Very High"/>
    <n v="7"/>
    <x v="0"/>
  </r>
  <r>
    <n v="35"/>
    <x v="0"/>
    <s v="Travel_Rarely"/>
    <n v="755"/>
    <x v="0"/>
    <x v="9"/>
    <n v="4"/>
    <s v="Life Sciences"/>
    <n v="496"/>
    <n v="3"/>
    <s v="Male"/>
    <n v="97"/>
    <n v="2"/>
    <x v="1"/>
    <x v="3"/>
    <n v="2"/>
    <s v="Single"/>
    <n v="6540"/>
    <n v="19394"/>
    <n v="9"/>
    <x v="1"/>
    <n v="19"/>
    <n v="3"/>
    <n v="3"/>
    <n v="0"/>
    <n v="10"/>
    <n v="5"/>
    <n v="3"/>
    <n v="1"/>
    <n v="1"/>
    <n v="0"/>
    <n v="0"/>
    <n v="0"/>
    <s v="35 to 44"/>
    <s v="0 to 1 year"/>
    <s v="Upper-Mid (Q3)"/>
    <s v="Medium"/>
    <s v="High"/>
    <n v="2"/>
    <x v="2"/>
  </r>
  <r>
    <n v="45"/>
    <x v="1"/>
    <s v="Travel_Frequently"/>
    <n v="306"/>
    <x v="1"/>
    <x v="23"/>
    <n v="4"/>
    <s v="Life Sciences"/>
    <n v="684"/>
    <n v="1"/>
    <s v="Female"/>
    <n v="100"/>
    <n v="3"/>
    <x v="1"/>
    <x v="6"/>
    <n v="1"/>
    <s v="Married"/>
    <n v="4286"/>
    <n v="5630"/>
    <n v="2"/>
    <x v="1"/>
    <n v="14"/>
    <n v="3"/>
    <n v="4"/>
    <n v="2"/>
    <n v="5"/>
    <n v="4"/>
    <n v="3"/>
    <n v="1"/>
    <n v="1"/>
    <n v="0"/>
    <n v="0"/>
    <n v="1"/>
    <s v="45 to 54"/>
    <s v="0 to 1 year"/>
    <s v="Lower-Mid (Q2)"/>
    <s v="Low"/>
    <s v="High"/>
    <n v="3"/>
    <x v="1"/>
  </r>
  <r>
    <n v="27"/>
    <x v="0"/>
    <s v="Travel_Rarely"/>
    <n v="618"/>
    <x v="0"/>
    <x v="4"/>
    <n v="3"/>
    <s v="Life Sciences"/>
    <n v="933"/>
    <n v="2"/>
    <s v="Female"/>
    <n v="76"/>
    <n v="3"/>
    <x v="0"/>
    <x v="2"/>
    <n v="3"/>
    <s v="Single"/>
    <n v="2318"/>
    <n v="17808"/>
    <n v="1"/>
    <x v="1"/>
    <n v="19"/>
    <n v="3"/>
    <n v="3"/>
    <n v="0"/>
    <n v="1"/>
    <n v="2"/>
    <n v="3"/>
    <n v="1"/>
    <n v="1"/>
    <n v="0"/>
    <n v="0"/>
    <n v="0"/>
    <s v="25 to 34"/>
    <s v="0 to 1 year"/>
    <s v="Low (Q1)"/>
    <s v="High"/>
    <s v="High"/>
    <n v="2"/>
    <x v="2"/>
  </r>
  <r>
    <n v="40"/>
    <x v="0"/>
    <s v="Travel_Frequently"/>
    <n v="1469"/>
    <x v="0"/>
    <x v="9"/>
    <n v="4"/>
    <s v="Medical"/>
    <n v="964"/>
    <n v="4"/>
    <s v="Male"/>
    <n v="35"/>
    <n v="3"/>
    <x v="0"/>
    <x v="2"/>
    <n v="2"/>
    <s v="Divorced"/>
    <n v="3617"/>
    <n v="25063"/>
    <n v="8"/>
    <x v="0"/>
    <n v="14"/>
    <n v="3"/>
    <n v="4"/>
    <n v="1"/>
    <n v="3"/>
    <n v="2"/>
    <n v="3"/>
    <n v="1"/>
    <n v="1"/>
    <n v="0"/>
    <n v="0"/>
    <n v="0"/>
    <s v="35 to 44"/>
    <s v="0 to 1 year"/>
    <s v="Lower-Mid (Q2)"/>
    <s v="Medium"/>
    <s v="High"/>
    <n v="5"/>
    <x v="0"/>
  </r>
  <r>
    <n v="34"/>
    <x v="0"/>
    <s v="Travel_Rarely"/>
    <n v="1333"/>
    <x v="1"/>
    <x v="12"/>
    <n v="4"/>
    <s v="Life Sciences"/>
    <n v="1055"/>
    <n v="3"/>
    <s v="Female"/>
    <n v="87"/>
    <n v="3"/>
    <x v="0"/>
    <x v="1"/>
    <n v="3"/>
    <s v="Married"/>
    <n v="2220"/>
    <n v="18410"/>
    <n v="1"/>
    <x v="0"/>
    <n v="19"/>
    <n v="3"/>
    <n v="4"/>
    <n v="1"/>
    <n v="1"/>
    <n v="2"/>
    <n v="3"/>
    <n v="1"/>
    <n v="1"/>
    <n v="0"/>
    <n v="0"/>
    <n v="0"/>
    <s v="25 to 34"/>
    <s v="0 to 1 year"/>
    <s v="Low (Q1)"/>
    <s v="High"/>
    <s v="High"/>
    <n v="5"/>
    <x v="0"/>
  </r>
  <r>
    <n v="26"/>
    <x v="1"/>
    <s v="Travel_Rarely"/>
    <n v="1330"/>
    <x v="0"/>
    <x v="19"/>
    <n v="3"/>
    <s v="Medical"/>
    <n v="1107"/>
    <n v="1"/>
    <s v="Male"/>
    <n v="37"/>
    <n v="3"/>
    <x v="0"/>
    <x v="0"/>
    <n v="3"/>
    <s v="Divorced"/>
    <n v="2377"/>
    <n v="19373"/>
    <n v="1"/>
    <x v="1"/>
    <n v="20"/>
    <n v="4"/>
    <n v="3"/>
    <n v="1"/>
    <n v="1"/>
    <n v="0"/>
    <n v="2"/>
    <n v="1"/>
    <n v="1"/>
    <n v="0"/>
    <n v="0"/>
    <n v="1"/>
    <s v="25 to 34"/>
    <s v="0 to 1 year"/>
    <s v="Low (Q1)"/>
    <s v="High"/>
    <s v="Medium"/>
    <n v="3"/>
    <x v="1"/>
  </r>
  <r>
    <n v="28"/>
    <x v="1"/>
    <s v="Travel_Rarely"/>
    <n v="1485"/>
    <x v="0"/>
    <x v="15"/>
    <n v="1"/>
    <s v="Life Sciences"/>
    <n v="1175"/>
    <n v="3"/>
    <s v="Female"/>
    <n v="79"/>
    <n v="3"/>
    <x v="0"/>
    <x v="0"/>
    <n v="4"/>
    <s v="Married"/>
    <n v="2515"/>
    <n v="22955"/>
    <n v="1"/>
    <x v="0"/>
    <n v="11"/>
    <n v="3"/>
    <n v="4"/>
    <n v="0"/>
    <n v="1"/>
    <n v="4"/>
    <n v="2"/>
    <n v="1"/>
    <n v="1"/>
    <n v="0"/>
    <n v="0"/>
    <n v="1"/>
    <s v="25 to 34"/>
    <s v="0 to 1 year"/>
    <s v="Low (Q1)"/>
    <s v="Very High"/>
    <s v="Medium"/>
    <n v="5"/>
    <x v="0"/>
  </r>
  <r>
    <n v="40"/>
    <x v="0"/>
    <s v="Travel_Frequently"/>
    <n v="902"/>
    <x v="0"/>
    <x v="23"/>
    <n v="2"/>
    <s v="Medical"/>
    <n v="1180"/>
    <n v="3"/>
    <s v="Female"/>
    <n v="92"/>
    <n v="2"/>
    <x v="1"/>
    <x v="2"/>
    <n v="4"/>
    <s v="Married"/>
    <n v="4422"/>
    <n v="21203"/>
    <n v="3"/>
    <x v="0"/>
    <n v="13"/>
    <n v="3"/>
    <n v="4"/>
    <n v="1"/>
    <n v="16"/>
    <n v="3"/>
    <n v="1"/>
    <n v="1"/>
    <n v="1"/>
    <n v="0"/>
    <n v="0"/>
    <n v="0"/>
    <s v="35 to 44"/>
    <s v="0 to 1 year"/>
    <s v="Lower-Mid (Q2)"/>
    <s v="Very High"/>
    <s v="Low"/>
    <n v="5"/>
    <x v="0"/>
  </r>
  <r>
    <n v="19"/>
    <x v="0"/>
    <s v="Travel_Rarely"/>
    <n v="645"/>
    <x v="0"/>
    <x v="9"/>
    <n v="2"/>
    <s v="Life Sciences"/>
    <n v="1193"/>
    <n v="3"/>
    <s v="Male"/>
    <n v="54"/>
    <n v="3"/>
    <x v="0"/>
    <x v="2"/>
    <n v="1"/>
    <s v="Single"/>
    <n v="2552"/>
    <n v="7172"/>
    <n v="1"/>
    <x v="1"/>
    <n v="25"/>
    <n v="4"/>
    <n v="3"/>
    <n v="0"/>
    <n v="1"/>
    <n v="4"/>
    <n v="3"/>
    <n v="1"/>
    <n v="1"/>
    <n v="0"/>
    <n v="0"/>
    <n v="0"/>
    <s v="Under 25"/>
    <s v="0 to 1 year"/>
    <s v="Low (Q1)"/>
    <s v="Low"/>
    <s v="High"/>
    <n v="4"/>
    <x v="1"/>
  </r>
  <r>
    <n v="19"/>
    <x v="1"/>
    <s v="Non-Travel"/>
    <n v="504"/>
    <x v="0"/>
    <x v="12"/>
    <n v="3"/>
    <s v="Medical"/>
    <n v="1248"/>
    <n v="1"/>
    <s v="Female"/>
    <n v="96"/>
    <n v="2"/>
    <x v="0"/>
    <x v="2"/>
    <n v="2"/>
    <s v="Single"/>
    <n v="1859"/>
    <n v="6148"/>
    <n v="1"/>
    <x v="0"/>
    <n v="25"/>
    <n v="4"/>
    <n v="2"/>
    <n v="0"/>
    <n v="1"/>
    <n v="2"/>
    <n v="4"/>
    <n v="1"/>
    <n v="1"/>
    <n v="0"/>
    <n v="0"/>
    <n v="1"/>
    <s v="Under 25"/>
    <s v="0 to 1 year"/>
    <s v="Low (Q1)"/>
    <s v="Medium"/>
    <s v="Very High"/>
    <n v="7"/>
    <x v="0"/>
  </r>
  <r>
    <n v="24"/>
    <x v="0"/>
    <s v="Travel_Rarely"/>
    <n v="350"/>
    <x v="0"/>
    <x v="19"/>
    <n v="2"/>
    <s v="Technical Degree"/>
    <n v="1551"/>
    <n v="3"/>
    <s v="Male"/>
    <n v="57"/>
    <n v="2"/>
    <x v="0"/>
    <x v="0"/>
    <n v="1"/>
    <s v="Divorced"/>
    <n v="2296"/>
    <n v="10036"/>
    <n v="0"/>
    <x v="1"/>
    <n v="14"/>
    <n v="3"/>
    <n v="2"/>
    <n v="3"/>
    <n v="2"/>
    <n v="3"/>
    <n v="3"/>
    <n v="1"/>
    <n v="1"/>
    <n v="0"/>
    <n v="0"/>
    <n v="0"/>
    <s v="Under 25"/>
    <s v="0 to 1 year"/>
    <s v="Low (Q1)"/>
    <s v="Low"/>
    <s v="High"/>
    <n v="5"/>
    <x v="0"/>
  </r>
  <r>
    <n v="28"/>
    <x v="1"/>
    <s v="Travel_Rarely"/>
    <n v="329"/>
    <x v="0"/>
    <x v="1"/>
    <n v="3"/>
    <s v="Medical"/>
    <n v="1604"/>
    <n v="3"/>
    <s v="Male"/>
    <n v="51"/>
    <n v="3"/>
    <x v="0"/>
    <x v="0"/>
    <n v="2"/>
    <s v="Married"/>
    <n v="2408"/>
    <n v="7324"/>
    <n v="1"/>
    <x v="0"/>
    <n v="17"/>
    <n v="3"/>
    <n v="3"/>
    <n v="3"/>
    <n v="1"/>
    <n v="3"/>
    <n v="3"/>
    <n v="1"/>
    <n v="1"/>
    <n v="0"/>
    <n v="0"/>
    <n v="1"/>
    <s v="25 to 34"/>
    <s v="0 to 1 year"/>
    <s v="Low (Q1)"/>
    <s v="Medium"/>
    <s v="High"/>
    <n v="8"/>
    <x v="0"/>
  </r>
  <r>
    <n v="33"/>
    <x v="0"/>
    <s v="Non-Travel"/>
    <n v="1313"/>
    <x v="0"/>
    <x v="7"/>
    <n v="2"/>
    <s v="Medical"/>
    <n v="1994"/>
    <n v="2"/>
    <s v="Male"/>
    <n v="59"/>
    <n v="2"/>
    <x v="0"/>
    <x v="0"/>
    <n v="3"/>
    <s v="Divorced"/>
    <n v="2008"/>
    <n v="20439"/>
    <n v="1"/>
    <x v="1"/>
    <n v="12"/>
    <n v="3"/>
    <n v="3"/>
    <n v="3"/>
    <n v="1"/>
    <n v="2"/>
    <n v="2"/>
    <n v="1"/>
    <n v="1"/>
    <n v="0"/>
    <n v="0"/>
    <n v="0"/>
    <s v="25 to 34"/>
    <s v="0 to 1 year"/>
    <s v="Low (Q1)"/>
    <s v="High"/>
    <s v="Medium"/>
    <n v="2"/>
    <x v="2"/>
  </r>
  <r>
    <n v="37"/>
    <x v="1"/>
    <s v="Travel_Rarely"/>
    <n v="1373"/>
    <x v="0"/>
    <x v="5"/>
    <n v="2"/>
    <s v="Other"/>
    <n v="4"/>
    <n v="4"/>
    <s v="Male"/>
    <n v="92"/>
    <n v="2"/>
    <x v="0"/>
    <x v="0"/>
    <n v="3"/>
    <s v="Single"/>
    <n v="2090"/>
    <n v="2396"/>
    <n v="6"/>
    <x v="0"/>
    <n v="15"/>
    <n v="3"/>
    <n v="2"/>
    <n v="0"/>
    <n v="7"/>
    <n v="3"/>
    <n v="3"/>
    <n v="0"/>
    <n v="0"/>
    <n v="0"/>
    <n v="0"/>
    <n v="1"/>
    <s v="35 to 44"/>
    <s v="0 to 1 year"/>
    <s v="Low (Q1)"/>
    <s v="High"/>
    <s v="High"/>
    <n v="5"/>
    <x v="0"/>
  </r>
  <r>
    <n v="21"/>
    <x v="0"/>
    <s v="Travel_Rarely"/>
    <n v="391"/>
    <x v="0"/>
    <x v="21"/>
    <n v="2"/>
    <s v="Life Sciences"/>
    <n v="30"/>
    <n v="3"/>
    <s v="Male"/>
    <n v="96"/>
    <n v="3"/>
    <x v="0"/>
    <x v="2"/>
    <n v="4"/>
    <s v="Single"/>
    <n v="1232"/>
    <n v="19281"/>
    <n v="1"/>
    <x v="1"/>
    <n v="14"/>
    <n v="3"/>
    <n v="4"/>
    <n v="0"/>
    <n v="0"/>
    <n v="6"/>
    <n v="3"/>
    <n v="0"/>
    <n v="0"/>
    <n v="0"/>
    <n v="0"/>
    <n v="0"/>
    <s v="Under 25"/>
    <s v="0 to 1 year"/>
    <s v="Low (Q1)"/>
    <s v="Very High"/>
    <s v="High"/>
    <n v="3"/>
    <x v="1"/>
  </r>
  <r>
    <n v="26"/>
    <x v="0"/>
    <s v="Travel_Rarely"/>
    <n v="1443"/>
    <x v="1"/>
    <x v="14"/>
    <n v="3"/>
    <s v="Marketing"/>
    <n v="72"/>
    <n v="3"/>
    <s v="Female"/>
    <n v="47"/>
    <n v="2"/>
    <x v="1"/>
    <x v="6"/>
    <n v="4"/>
    <s v="Married"/>
    <n v="4157"/>
    <n v="21436"/>
    <n v="7"/>
    <x v="0"/>
    <n v="19"/>
    <n v="3"/>
    <n v="3"/>
    <n v="1"/>
    <n v="5"/>
    <n v="2"/>
    <n v="2"/>
    <n v="2"/>
    <n v="2"/>
    <n v="0"/>
    <n v="0"/>
    <n v="0"/>
    <s v="25 to 34"/>
    <s v="2 to 5 years"/>
    <s v="Lower-Mid (Q2)"/>
    <s v="Very High"/>
    <s v="Medium"/>
    <n v="4"/>
    <x v="1"/>
  </r>
  <r>
    <n v="45"/>
    <x v="0"/>
    <s v="Travel_Rarely"/>
    <n v="193"/>
    <x v="0"/>
    <x v="10"/>
    <n v="4"/>
    <s v="Other"/>
    <n v="101"/>
    <n v="4"/>
    <s v="Male"/>
    <n v="52"/>
    <n v="3"/>
    <x v="2"/>
    <x v="7"/>
    <n v="1"/>
    <s v="Married"/>
    <n v="13245"/>
    <n v="15067"/>
    <n v="4"/>
    <x v="0"/>
    <n v="14"/>
    <n v="3"/>
    <n v="2"/>
    <n v="0"/>
    <n v="17"/>
    <n v="3"/>
    <n v="4"/>
    <n v="0"/>
    <n v="0"/>
    <n v="0"/>
    <n v="0"/>
    <n v="0"/>
    <s v="45 to 54"/>
    <s v="0 to 1 year"/>
    <s v="High (Q4)"/>
    <s v="Low"/>
    <s v="Very High"/>
    <n v="5"/>
    <x v="0"/>
  </r>
  <r>
    <n v="23"/>
    <x v="0"/>
    <s v="Travel_Rarely"/>
    <n v="541"/>
    <x v="1"/>
    <x v="5"/>
    <n v="1"/>
    <s v="Technical Degree"/>
    <n v="113"/>
    <n v="3"/>
    <s v="Male"/>
    <n v="62"/>
    <n v="3"/>
    <x v="0"/>
    <x v="1"/>
    <n v="1"/>
    <s v="Divorced"/>
    <n v="2322"/>
    <n v="9518"/>
    <n v="3"/>
    <x v="1"/>
    <n v="13"/>
    <n v="3"/>
    <n v="3"/>
    <n v="1"/>
    <n v="3"/>
    <n v="3"/>
    <n v="3"/>
    <n v="0"/>
    <n v="0"/>
    <n v="0"/>
    <n v="0"/>
    <n v="0"/>
    <s v="Under 25"/>
    <s v="0 to 1 year"/>
    <s v="Low (Q1)"/>
    <s v="Low"/>
    <s v="High"/>
    <n v="4"/>
    <x v="1"/>
  </r>
  <r>
    <n v="22"/>
    <x v="0"/>
    <s v="Travel_Rarely"/>
    <n v="534"/>
    <x v="0"/>
    <x v="21"/>
    <n v="3"/>
    <s v="Medical"/>
    <n v="144"/>
    <n v="2"/>
    <s v="Female"/>
    <n v="59"/>
    <n v="3"/>
    <x v="0"/>
    <x v="0"/>
    <n v="4"/>
    <s v="Single"/>
    <n v="2871"/>
    <n v="23785"/>
    <n v="1"/>
    <x v="1"/>
    <n v="15"/>
    <n v="3"/>
    <n v="3"/>
    <n v="0"/>
    <n v="1"/>
    <n v="5"/>
    <n v="3"/>
    <n v="0"/>
    <n v="0"/>
    <n v="0"/>
    <n v="0"/>
    <n v="0"/>
    <s v="Under 25"/>
    <s v="0 to 1 year"/>
    <s v="Low (Q1)"/>
    <s v="Very High"/>
    <s v="High"/>
    <n v="3"/>
    <x v="1"/>
  </r>
  <r>
    <n v="19"/>
    <x v="1"/>
    <s v="Travel_Rarely"/>
    <n v="528"/>
    <x v="1"/>
    <x v="25"/>
    <n v="1"/>
    <s v="Marketing"/>
    <n v="167"/>
    <n v="4"/>
    <s v="Male"/>
    <n v="50"/>
    <n v="3"/>
    <x v="0"/>
    <x v="1"/>
    <n v="3"/>
    <s v="Single"/>
    <n v="1675"/>
    <n v="26820"/>
    <n v="1"/>
    <x v="0"/>
    <n v="19"/>
    <n v="3"/>
    <n v="4"/>
    <n v="0"/>
    <n v="0"/>
    <n v="2"/>
    <n v="2"/>
    <n v="0"/>
    <n v="0"/>
    <n v="0"/>
    <n v="0"/>
    <n v="1"/>
    <s v="Under 25"/>
    <s v="0 to 1 year"/>
    <s v="Low (Q1)"/>
    <s v="High"/>
    <s v="Medium"/>
    <n v="6"/>
    <x v="0"/>
  </r>
  <r>
    <n v="19"/>
    <x v="1"/>
    <s v="Travel_Frequently"/>
    <n v="602"/>
    <x v="1"/>
    <x v="7"/>
    <n v="1"/>
    <s v="Technical Degree"/>
    <n v="235"/>
    <n v="3"/>
    <s v="Female"/>
    <n v="100"/>
    <n v="1"/>
    <x v="0"/>
    <x v="1"/>
    <n v="1"/>
    <s v="Single"/>
    <n v="2325"/>
    <n v="20989"/>
    <n v="0"/>
    <x v="1"/>
    <n v="21"/>
    <n v="4"/>
    <n v="1"/>
    <n v="0"/>
    <n v="1"/>
    <n v="5"/>
    <n v="4"/>
    <n v="0"/>
    <n v="0"/>
    <n v="0"/>
    <n v="0"/>
    <n v="1"/>
    <s v="Under 25"/>
    <s v="0 to 1 year"/>
    <s v="Low (Q1)"/>
    <s v="Low"/>
    <s v="Very High"/>
    <n v="4"/>
    <x v="1"/>
  </r>
  <r>
    <n v="28"/>
    <x v="1"/>
    <s v="Travel_Rarely"/>
    <n v="529"/>
    <x v="0"/>
    <x v="5"/>
    <n v="4"/>
    <s v="Life Sciences"/>
    <n v="364"/>
    <n v="1"/>
    <s v="Male"/>
    <n v="79"/>
    <n v="3"/>
    <x v="0"/>
    <x v="0"/>
    <n v="3"/>
    <s v="Single"/>
    <n v="3485"/>
    <n v="14935"/>
    <n v="2"/>
    <x v="1"/>
    <n v="11"/>
    <n v="3"/>
    <n v="3"/>
    <n v="0"/>
    <n v="5"/>
    <n v="5"/>
    <n v="1"/>
    <n v="0"/>
    <n v="0"/>
    <n v="0"/>
    <n v="0"/>
    <n v="1"/>
    <s v="25 to 34"/>
    <s v="0 to 1 year"/>
    <s v="Lower-Mid (Q2)"/>
    <s v="High"/>
    <s v="Low"/>
    <n v="3"/>
    <x v="1"/>
  </r>
  <r>
    <n v="29"/>
    <x v="0"/>
    <s v="Travel_Rarely"/>
    <n v="1210"/>
    <x v="1"/>
    <x v="5"/>
    <n v="3"/>
    <s v="Medical"/>
    <n v="366"/>
    <n v="1"/>
    <s v="Male"/>
    <n v="78"/>
    <n v="2"/>
    <x v="1"/>
    <x v="6"/>
    <n v="2"/>
    <s v="Married"/>
    <n v="6644"/>
    <n v="3687"/>
    <n v="2"/>
    <x v="1"/>
    <n v="19"/>
    <n v="3"/>
    <n v="2"/>
    <n v="2"/>
    <n v="10"/>
    <n v="2"/>
    <n v="3"/>
    <n v="0"/>
    <n v="0"/>
    <n v="0"/>
    <n v="0"/>
    <n v="0"/>
    <s v="25 to 34"/>
    <s v="0 to 1 year"/>
    <s v="Upper-Mid (Q3)"/>
    <s v="Medium"/>
    <s v="High"/>
    <n v="2"/>
    <x v="2"/>
  </r>
  <r>
    <n v="18"/>
    <x v="1"/>
    <s v="Travel_Rarely"/>
    <n v="230"/>
    <x v="0"/>
    <x v="0"/>
    <n v="3"/>
    <s v="Life Sciences"/>
    <n v="405"/>
    <n v="3"/>
    <s v="Male"/>
    <n v="54"/>
    <n v="3"/>
    <x v="0"/>
    <x v="0"/>
    <n v="3"/>
    <s v="Single"/>
    <n v="1420"/>
    <n v="25233"/>
    <n v="1"/>
    <x v="1"/>
    <n v="13"/>
    <n v="3"/>
    <n v="3"/>
    <n v="0"/>
    <n v="0"/>
    <n v="2"/>
    <n v="3"/>
    <n v="0"/>
    <n v="0"/>
    <n v="0"/>
    <n v="0"/>
    <n v="1"/>
    <s v="Under 25"/>
    <s v="0 to 1 year"/>
    <s v="Low (Q1)"/>
    <s v="High"/>
    <s v="High"/>
    <n v="2"/>
    <x v="2"/>
  </r>
  <r>
    <n v="18"/>
    <x v="0"/>
    <s v="Travel_Rarely"/>
    <n v="812"/>
    <x v="1"/>
    <x v="12"/>
    <n v="3"/>
    <s v="Medical"/>
    <n v="411"/>
    <n v="4"/>
    <s v="Female"/>
    <n v="69"/>
    <n v="2"/>
    <x v="0"/>
    <x v="1"/>
    <n v="3"/>
    <s v="Single"/>
    <n v="1200"/>
    <n v="9724"/>
    <n v="1"/>
    <x v="1"/>
    <n v="12"/>
    <n v="3"/>
    <n v="1"/>
    <n v="0"/>
    <n v="0"/>
    <n v="2"/>
    <n v="3"/>
    <n v="0"/>
    <n v="0"/>
    <n v="0"/>
    <n v="0"/>
    <n v="0"/>
    <s v="Under 25"/>
    <s v="0 to 1 year"/>
    <s v="Low (Q1)"/>
    <s v="High"/>
    <s v="High"/>
    <n v="2"/>
    <x v="2"/>
  </r>
  <r>
    <n v="43"/>
    <x v="0"/>
    <s v="Travel_Frequently"/>
    <n v="559"/>
    <x v="0"/>
    <x v="12"/>
    <n v="4"/>
    <s v="Life Sciences"/>
    <n v="448"/>
    <n v="3"/>
    <s v="Female"/>
    <n v="82"/>
    <n v="2"/>
    <x v="1"/>
    <x v="0"/>
    <n v="3"/>
    <s v="Divorced"/>
    <n v="5257"/>
    <n v="6227"/>
    <n v="1"/>
    <x v="1"/>
    <n v="11"/>
    <n v="3"/>
    <n v="2"/>
    <n v="1"/>
    <n v="9"/>
    <n v="3"/>
    <n v="4"/>
    <n v="9"/>
    <n v="7"/>
    <n v="0"/>
    <n v="0"/>
    <n v="0"/>
    <s v="35 to 44"/>
    <s v="6 to 10 years"/>
    <s v="Upper-Mid (Q3)"/>
    <s v="High"/>
    <s v="Very High"/>
    <n v="0"/>
    <x v="2"/>
  </r>
  <r>
    <n v="47"/>
    <x v="0"/>
    <s v="Travel_Frequently"/>
    <n v="1309"/>
    <x v="1"/>
    <x v="4"/>
    <n v="1"/>
    <s v="Medical"/>
    <n v="467"/>
    <n v="2"/>
    <s v="Male"/>
    <n v="99"/>
    <n v="3"/>
    <x v="1"/>
    <x v="1"/>
    <n v="3"/>
    <s v="Single"/>
    <n v="2976"/>
    <n v="25751"/>
    <n v="3"/>
    <x v="1"/>
    <n v="19"/>
    <n v="3"/>
    <n v="1"/>
    <n v="0"/>
    <n v="5"/>
    <n v="3"/>
    <n v="3"/>
    <n v="0"/>
    <n v="0"/>
    <n v="0"/>
    <n v="0"/>
    <n v="0"/>
    <s v="45 to 54"/>
    <s v="0 to 1 year"/>
    <s v="Lower-Mid (Q2)"/>
    <s v="High"/>
    <s v="High"/>
    <n v="0"/>
    <x v="2"/>
  </r>
  <r>
    <n v="48"/>
    <x v="0"/>
    <s v="Travel_Rarely"/>
    <n v="530"/>
    <x v="1"/>
    <x v="11"/>
    <n v="1"/>
    <s v="Medical"/>
    <n v="473"/>
    <n v="1"/>
    <s v="Female"/>
    <n v="91"/>
    <n v="3"/>
    <x v="2"/>
    <x v="5"/>
    <n v="3"/>
    <s v="Married"/>
    <n v="12504"/>
    <n v="23978"/>
    <n v="3"/>
    <x v="1"/>
    <n v="21"/>
    <n v="4"/>
    <n v="2"/>
    <n v="1"/>
    <n v="15"/>
    <n v="3"/>
    <n v="1"/>
    <n v="0"/>
    <n v="0"/>
    <n v="0"/>
    <n v="0"/>
    <n v="0"/>
    <s v="45 to 54"/>
    <s v="0 to 1 year"/>
    <s v="High (Q4)"/>
    <s v="High"/>
    <s v="Low"/>
    <n v="2"/>
    <x v="2"/>
  </r>
  <r>
    <n v="49"/>
    <x v="0"/>
    <s v="Travel_Rarely"/>
    <n v="1261"/>
    <x v="0"/>
    <x v="8"/>
    <n v="3"/>
    <s v="Other"/>
    <n v="499"/>
    <n v="2"/>
    <s v="Male"/>
    <n v="31"/>
    <n v="2"/>
    <x v="2"/>
    <x v="3"/>
    <n v="3"/>
    <s v="Single"/>
    <n v="10965"/>
    <n v="12066"/>
    <n v="8"/>
    <x v="1"/>
    <n v="24"/>
    <n v="4"/>
    <n v="3"/>
    <n v="0"/>
    <n v="26"/>
    <n v="2"/>
    <n v="3"/>
    <n v="5"/>
    <n v="2"/>
    <n v="0"/>
    <n v="0"/>
    <n v="0"/>
    <s v="45 to 54"/>
    <s v="2 to 5 years"/>
    <s v="High (Q4)"/>
    <s v="High"/>
    <s v="High"/>
    <n v="0"/>
    <x v="2"/>
  </r>
  <r>
    <n v="35"/>
    <x v="0"/>
    <s v="Travel_Rarely"/>
    <n v="1276"/>
    <x v="0"/>
    <x v="2"/>
    <n v="3"/>
    <s v="Life Sciences"/>
    <n v="586"/>
    <n v="4"/>
    <s v="Male"/>
    <n v="72"/>
    <n v="3"/>
    <x v="2"/>
    <x v="3"/>
    <n v="3"/>
    <s v="Married"/>
    <n v="7632"/>
    <n v="14295"/>
    <n v="4"/>
    <x v="0"/>
    <n v="12"/>
    <n v="3"/>
    <n v="3"/>
    <n v="0"/>
    <n v="10"/>
    <n v="2"/>
    <n v="3"/>
    <n v="8"/>
    <n v="7"/>
    <n v="0"/>
    <n v="0"/>
    <n v="0"/>
    <s v="35 to 44"/>
    <s v="6 to 10 years"/>
    <s v="Upper-Mid (Q3)"/>
    <s v="High"/>
    <s v="High"/>
    <n v="4"/>
    <x v="1"/>
  </r>
  <r>
    <n v="18"/>
    <x v="1"/>
    <s v="Travel_Frequently"/>
    <n v="1306"/>
    <x v="1"/>
    <x v="3"/>
    <n v="3"/>
    <s v="Marketing"/>
    <n v="614"/>
    <n v="2"/>
    <s v="Male"/>
    <n v="69"/>
    <n v="3"/>
    <x v="0"/>
    <x v="1"/>
    <n v="2"/>
    <s v="Single"/>
    <n v="1878"/>
    <n v="8059"/>
    <n v="1"/>
    <x v="0"/>
    <n v="14"/>
    <n v="3"/>
    <n v="4"/>
    <n v="0"/>
    <n v="0"/>
    <n v="3"/>
    <n v="3"/>
    <n v="0"/>
    <n v="0"/>
    <n v="0"/>
    <n v="0"/>
    <n v="1"/>
    <s v="Under 25"/>
    <s v="0 to 1 year"/>
    <s v="Low (Q1)"/>
    <s v="Medium"/>
    <s v="High"/>
    <n v="7"/>
    <x v="0"/>
  </r>
  <r>
    <n v="26"/>
    <x v="0"/>
    <s v="Travel_Rarely"/>
    <n v="775"/>
    <x v="1"/>
    <x v="11"/>
    <n v="2"/>
    <s v="Medical"/>
    <n v="618"/>
    <n v="1"/>
    <s v="Male"/>
    <n v="45"/>
    <n v="3"/>
    <x v="1"/>
    <x v="6"/>
    <n v="3"/>
    <s v="Divorced"/>
    <n v="4306"/>
    <n v="4267"/>
    <n v="5"/>
    <x v="1"/>
    <n v="12"/>
    <n v="3"/>
    <n v="1"/>
    <n v="2"/>
    <n v="8"/>
    <n v="5"/>
    <n v="3"/>
    <n v="0"/>
    <n v="0"/>
    <n v="0"/>
    <n v="0"/>
    <n v="0"/>
    <s v="25 to 34"/>
    <s v="0 to 1 year"/>
    <s v="Lower-Mid (Q2)"/>
    <s v="High"/>
    <s v="High"/>
    <n v="1"/>
    <x v="2"/>
  </r>
  <r>
    <n v="38"/>
    <x v="0"/>
    <s v="Travel_Rarely"/>
    <n v="362"/>
    <x v="0"/>
    <x v="7"/>
    <n v="1"/>
    <s v="Life Sciences"/>
    <n v="662"/>
    <n v="3"/>
    <s v="Female"/>
    <n v="43"/>
    <n v="3"/>
    <x v="0"/>
    <x v="2"/>
    <n v="1"/>
    <s v="Single"/>
    <n v="2619"/>
    <n v="14561"/>
    <n v="3"/>
    <x v="1"/>
    <n v="17"/>
    <n v="3"/>
    <n v="4"/>
    <n v="0"/>
    <n v="8"/>
    <n v="3"/>
    <n v="2"/>
    <n v="0"/>
    <n v="0"/>
    <n v="0"/>
    <n v="0"/>
    <n v="0"/>
    <s v="35 to 44"/>
    <s v="0 to 1 year"/>
    <s v="Low (Q1)"/>
    <s v="Low"/>
    <s v="Medium"/>
    <n v="4"/>
    <x v="1"/>
  </r>
  <r>
    <n v="34"/>
    <x v="0"/>
    <s v="Travel_Rarely"/>
    <n v="167"/>
    <x v="0"/>
    <x v="16"/>
    <n v="5"/>
    <s v="Life Sciences"/>
    <n v="775"/>
    <n v="2"/>
    <s v="Female"/>
    <n v="32"/>
    <n v="3"/>
    <x v="1"/>
    <x v="4"/>
    <n v="1"/>
    <s v="Divorced"/>
    <n v="5121"/>
    <n v="4187"/>
    <n v="3"/>
    <x v="1"/>
    <n v="14"/>
    <n v="3"/>
    <n v="3"/>
    <n v="1"/>
    <n v="7"/>
    <n v="3"/>
    <n v="3"/>
    <n v="0"/>
    <n v="0"/>
    <n v="0"/>
    <n v="0"/>
    <n v="0"/>
    <s v="25 to 34"/>
    <s v="0 to 1 year"/>
    <s v="Upper-Mid (Q3)"/>
    <s v="Low"/>
    <s v="High"/>
    <n v="2"/>
    <x v="2"/>
  </r>
  <r>
    <n v="23"/>
    <x v="1"/>
    <s v="Travel_Rarely"/>
    <n v="1243"/>
    <x v="0"/>
    <x v="10"/>
    <n v="3"/>
    <s v="Life Sciences"/>
    <n v="811"/>
    <n v="3"/>
    <s v="Male"/>
    <n v="63"/>
    <n v="4"/>
    <x v="0"/>
    <x v="0"/>
    <n v="1"/>
    <s v="Married"/>
    <n v="1601"/>
    <n v="3445"/>
    <n v="1"/>
    <x v="0"/>
    <n v="21"/>
    <n v="4"/>
    <n v="3"/>
    <n v="2"/>
    <n v="1"/>
    <n v="2"/>
    <n v="3"/>
    <n v="0"/>
    <n v="0"/>
    <n v="0"/>
    <n v="0"/>
    <n v="1"/>
    <s v="Under 25"/>
    <s v="0 to 1 year"/>
    <s v="Low (Q1)"/>
    <s v="Low"/>
    <s v="High"/>
    <n v="7"/>
    <x v="0"/>
  </r>
  <r>
    <n v="30"/>
    <x v="0"/>
    <s v="Travel_Rarely"/>
    <n v="946"/>
    <x v="0"/>
    <x v="5"/>
    <n v="3"/>
    <s v="Medical"/>
    <n v="833"/>
    <n v="3"/>
    <s v="Female"/>
    <n v="52"/>
    <n v="2"/>
    <x v="1"/>
    <x v="4"/>
    <n v="4"/>
    <s v="Single"/>
    <n v="6877"/>
    <n v="20234"/>
    <n v="5"/>
    <x v="0"/>
    <n v="24"/>
    <n v="4"/>
    <n v="2"/>
    <n v="0"/>
    <n v="12"/>
    <n v="4"/>
    <n v="2"/>
    <n v="0"/>
    <n v="0"/>
    <n v="0"/>
    <n v="0"/>
    <n v="0"/>
    <s v="25 to 34"/>
    <s v="0 to 1 year"/>
    <s v="Upper-Mid (Q3)"/>
    <s v="Very High"/>
    <s v="Medium"/>
    <n v="3"/>
    <x v="1"/>
  </r>
  <r>
    <n v="27"/>
    <x v="0"/>
    <s v="Non-Travel"/>
    <n v="443"/>
    <x v="0"/>
    <x v="0"/>
    <n v="3"/>
    <s v="Medical"/>
    <n v="850"/>
    <n v="4"/>
    <s v="Male"/>
    <n v="50"/>
    <n v="3"/>
    <x v="0"/>
    <x v="2"/>
    <n v="4"/>
    <s v="Married"/>
    <n v="1706"/>
    <n v="16571"/>
    <n v="1"/>
    <x v="1"/>
    <n v="11"/>
    <n v="3"/>
    <n v="3"/>
    <n v="3"/>
    <n v="0"/>
    <n v="6"/>
    <n v="2"/>
    <n v="0"/>
    <n v="0"/>
    <n v="0"/>
    <n v="0"/>
    <n v="0"/>
    <s v="25 to 34"/>
    <s v="0 to 1 year"/>
    <s v="Low (Q1)"/>
    <s v="Very High"/>
    <s v="Medium"/>
    <n v="2"/>
    <x v="2"/>
  </r>
  <r>
    <n v="52"/>
    <x v="0"/>
    <s v="Travel_Frequently"/>
    <n v="890"/>
    <x v="0"/>
    <x v="22"/>
    <n v="4"/>
    <s v="Medical"/>
    <n v="867"/>
    <n v="3"/>
    <s v="Female"/>
    <n v="81"/>
    <n v="2"/>
    <x v="3"/>
    <x v="4"/>
    <n v="4"/>
    <s v="Married"/>
    <n v="13826"/>
    <n v="19028"/>
    <n v="3"/>
    <x v="1"/>
    <n v="22"/>
    <n v="4"/>
    <n v="3"/>
    <n v="0"/>
    <n v="31"/>
    <n v="3"/>
    <n v="3"/>
    <n v="9"/>
    <n v="8"/>
    <n v="0"/>
    <n v="0"/>
    <n v="0"/>
    <s v="45 to 54"/>
    <s v="6 to 10 years"/>
    <s v="High (Q4)"/>
    <s v="Very High"/>
    <s v="High"/>
    <n v="1"/>
    <x v="2"/>
  </r>
  <r>
    <n v="37"/>
    <x v="0"/>
    <s v="Travel_Frequently"/>
    <n v="1231"/>
    <x v="1"/>
    <x v="19"/>
    <n v="2"/>
    <s v="Medical"/>
    <n v="900"/>
    <n v="3"/>
    <s v="Female"/>
    <n v="54"/>
    <n v="3"/>
    <x v="0"/>
    <x v="1"/>
    <n v="4"/>
    <s v="Married"/>
    <n v="2973"/>
    <n v="21222"/>
    <n v="5"/>
    <x v="1"/>
    <n v="15"/>
    <n v="3"/>
    <n v="2"/>
    <n v="1"/>
    <n v="10"/>
    <n v="3"/>
    <n v="3"/>
    <n v="5"/>
    <n v="4"/>
    <n v="0"/>
    <n v="0"/>
    <n v="0"/>
    <s v="35 to 44"/>
    <s v="2 to 5 years"/>
    <s v="Lower-Mid (Q2)"/>
    <s v="Very High"/>
    <s v="High"/>
    <n v="3"/>
    <x v="1"/>
  </r>
  <r>
    <n v="48"/>
    <x v="0"/>
    <s v="Travel_Rarely"/>
    <n v="1469"/>
    <x v="0"/>
    <x v="17"/>
    <n v="4"/>
    <s v="Medical"/>
    <n v="945"/>
    <n v="4"/>
    <s v="Male"/>
    <n v="51"/>
    <n v="3"/>
    <x v="0"/>
    <x v="2"/>
    <n v="3"/>
    <s v="Married"/>
    <n v="2259"/>
    <n v="5543"/>
    <n v="4"/>
    <x v="1"/>
    <n v="17"/>
    <n v="3"/>
    <n v="1"/>
    <n v="2"/>
    <n v="13"/>
    <n v="2"/>
    <n v="2"/>
    <n v="0"/>
    <n v="0"/>
    <n v="0"/>
    <n v="0"/>
    <n v="0"/>
    <s v="45 to 54"/>
    <s v="0 to 1 year"/>
    <s v="Low (Q1)"/>
    <s v="High"/>
    <s v="Medium"/>
    <n v="3"/>
    <x v="1"/>
  </r>
  <r>
    <n v="31"/>
    <x v="0"/>
    <s v="Non-Travel"/>
    <n v="1188"/>
    <x v="1"/>
    <x v="17"/>
    <n v="2"/>
    <s v="Marketing"/>
    <n v="947"/>
    <n v="4"/>
    <s v="Female"/>
    <n v="45"/>
    <n v="3"/>
    <x v="1"/>
    <x v="6"/>
    <n v="3"/>
    <s v="Married"/>
    <n v="6932"/>
    <n v="24406"/>
    <n v="1"/>
    <x v="1"/>
    <n v="13"/>
    <n v="3"/>
    <n v="4"/>
    <n v="1"/>
    <n v="9"/>
    <n v="2"/>
    <n v="2"/>
    <n v="9"/>
    <n v="8"/>
    <n v="0"/>
    <n v="0"/>
    <n v="0"/>
    <s v="25 to 34"/>
    <s v="6 to 10 years"/>
    <s v="Upper-Mid (Q3)"/>
    <s v="High"/>
    <s v="Medium"/>
    <n v="1"/>
    <x v="2"/>
  </r>
  <r>
    <n v="29"/>
    <x v="1"/>
    <s v="Travel_Rarely"/>
    <n v="906"/>
    <x v="0"/>
    <x v="12"/>
    <n v="3"/>
    <s v="Life Sciences"/>
    <n v="994"/>
    <n v="4"/>
    <s v="Female"/>
    <n v="92"/>
    <n v="2"/>
    <x v="0"/>
    <x v="2"/>
    <n v="1"/>
    <s v="Single"/>
    <n v="2404"/>
    <n v="11479"/>
    <n v="6"/>
    <x v="0"/>
    <n v="20"/>
    <n v="4"/>
    <n v="3"/>
    <n v="0"/>
    <n v="3"/>
    <n v="5"/>
    <n v="3"/>
    <n v="0"/>
    <n v="0"/>
    <n v="0"/>
    <n v="0"/>
    <n v="1"/>
    <s v="25 to 34"/>
    <s v="0 to 1 year"/>
    <s v="Low (Q1)"/>
    <s v="Low"/>
    <s v="High"/>
    <n v="7"/>
    <x v="0"/>
  </r>
  <r>
    <n v="18"/>
    <x v="0"/>
    <s v="Non-Travel"/>
    <n v="287"/>
    <x v="0"/>
    <x v="3"/>
    <n v="2"/>
    <s v="Life Sciences"/>
    <n v="1012"/>
    <n v="2"/>
    <s v="Male"/>
    <n v="73"/>
    <n v="3"/>
    <x v="0"/>
    <x v="2"/>
    <n v="4"/>
    <s v="Single"/>
    <n v="1051"/>
    <n v="13493"/>
    <n v="1"/>
    <x v="1"/>
    <n v="15"/>
    <n v="3"/>
    <n v="4"/>
    <n v="0"/>
    <n v="0"/>
    <n v="2"/>
    <n v="3"/>
    <n v="0"/>
    <n v="0"/>
    <n v="0"/>
    <n v="0"/>
    <n v="0"/>
    <s v="Under 25"/>
    <s v="0 to 1 year"/>
    <s v="Low (Q1)"/>
    <s v="Very High"/>
    <s v="High"/>
    <n v="2"/>
    <x v="2"/>
  </r>
  <r>
    <n v="50"/>
    <x v="1"/>
    <s v="Travel_Frequently"/>
    <n v="959"/>
    <x v="1"/>
    <x v="7"/>
    <n v="4"/>
    <s v="Other"/>
    <n v="1113"/>
    <n v="4"/>
    <s v="Male"/>
    <n v="81"/>
    <n v="3"/>
    <x v="1"/>
    <x v="6"/>
    <n v="3"/>
    <s v="Single"/>
    <n v="4728"/>
    <n v="17251"/>
    <n v="3"/>
    <x v="0"/>
    <n v="14"/>
    <n v="3"/>
    <n v="4"/>
    <n v="0"/>
    <n v="5"/>
    <n v="4"/>
    <n v="3"/>
    <n v="0"/>
    <n v="0"/>
    <n v="0"/>
    <n v="0"/>
    <n v="1"/>
    <s v="45 to 54"/>
    <s v="0 to 1 year"/>
    <s v="Lower-Mid (Q2)"/>
    <s v="High"/>
    <s v="High"/>
    <n v="3"/>
    <x v="1"/>
  </r>
  <r>
    <n v="34"/>
    <x v="0"/>
    <s v="Non-Travel"/>
    <n v="697"/>
    <x v="0"/>
    <x v="0"/>
    <n v="4"/>
    <s v="Life Sciences"/>
    <n v="1115"/>
    <n v="3"/>
    <s v="Male"/>
    <n v="40"/>
    <n v="2"/>
    <x v="0"/>
    <x v="2"/>
    <n v="4"/>
    <s v="Married"/>
    <n v="2979"/>
    <n v="22478"/>
    <n v="3"/>
    <x v="1"/>
    <n v="17"/>
    <n v="3"/>
    <n v="4"/>
    <n v="3"/>
    <n v="6"/>
    <n v="2"/>
    <n v="3"/>
    <n v="0"/>
    <n v="0"/>
    <n v="0"/>
    <n v="0"/>
    <n v="0"/>
    <s v="25 to 34"/>
    <s v="0 to 1 year"/>
    <s v="Lower-Mid (Q2)"/>
    <s v="Very High"/>
    <s v="High"/>
    <n v="2"/>
    <x v="2"/>
  </r>
  <r>
    <n v="18"/>
    <x v="1"/>
    <s v="Non-Travel"/>
    <n v="247"/>
    <x v="0"/>
    <x v="16"/>
    <n v="1"/>
    <s v="Medical"/>
    <n v="1156"/>
    <n v="3"/>
    <s v="Male"/>
    <n v="80"/>
    <n v="3"/>
    <x v="0"/>
    <x v="0"/>
    <n v="3"/>
    <s v="Single"/>
    <n v="1904"/>
    <n v="13556"/>
    <n v="1"/>
    <x v="1"/>
    <n v="12"/>
    <n v="3"/>
    <n v="4"/>
    <n v="0"/>
    <n v="0"/>
    <n v="0"/>
    <n v="3"/>
    <n v="0"/>
    <n v="0"/>
    <n v="0"/>
    <n v="0"/>
    <n v="1"/>
    <s v="Under 25"/>
    <s v="0 to 1 year"/>
    <s v="Low (Q1)"/>
    <s v="High"/>
    <s v="High"/>
    <n v="2"/>
    <x v="2"/>
  </r>
  <r>
    <n v="22"/>
    <x v="1"/>
    <s v="Travel_Frequently"/>
    <n v="1256"/>
    <x v="0"/>
    <x v="0"/>
    <n v="4"/>
    <s v="Life Sciences"/>
    <n v="1203"/>
    <n v="3"/>
    <s v="Male"/>
    <n v="48"/>
    <n v="2"/>
    <x v="0"/>
    <x v="2"/>
    <n v="4"/>
    <s v="Married"/>
    <n v="2853"/>
    <n v="4223"/>
    <n v="0"/>
    <x v="0"/>
    <n v="11"/>
    <n v="3"/>
    <n v="2"/>
    <n v="1"/>
    <n v="1"/>
    <n v="5"/>
    <n v="3"/>
    <n v="0"/>
    <n v="0"/>
    <n v="0"/>
    <n v="0"/>
    <n v="1"/>
    <s v="Under 25"/>
    <s v="0 to 1 year"/>
    <s v="Low (Q1)"/>
    <s v="Very High"/>
    <s v="High"/>
    <n v="5"/>
    <x v="0"/>
  </r>
  <r>
    <n v="44"/>
    <x v="0"/>
    <s v="Non-Travel"/>
    <n v="111"/>
    <x v="0"/>
    <x v="18"/>
    <n v="3"/>
    <s v="Life Sciences"/>
    <n v="1206"/>
    <n v="4"/>
    <s v="Male"/>
    <n v="74"/>
    <n v="1"/>
    <x v="0"/>
    <x v="2"/>
    <n v="3"/>
    <s v="Single"/>
    <n v="2290"/>
    <n v="4279"/>
    <n v="2"/>
    <x v="1"/>
    <n v="13"/>
    <n v="3"/>
    <n v="4"/>
    <n v="0"/>
    <n v="6"/>
    <n v="3"/>
    <n v="3"/>
    <n v="0"/>
    <n v="0"/>
    <n v="0"/>
    <n v="0"/>
    <n v="0"/>
    <s v="35 to 44"/>
    <s v="0 to 1 year"/>
    <s v="Low (Q1)"/>
    <s v="High"/>
    <s v="High"/>
    <n v="3"/>
    <x v="1"/>
  </r>
  <r>
    <n v="40"/>
    <x v="0"/>
    <s v="Travel_Frequently"/>
    <n v="1184"/>
    <x v="1"/>
    <x v="5"/>
    <n v="4"/>
    <s v="Medical"/>
    <n v="1212"/>
    <n v="2"/>
    <s v="Male"/>
    <n v="62"/>
    <n v="3"/>
    <x v="1"/>
    <x v="6"/>
    <n v="2"/>
    <s v="Married"/>
    <n v="4327"/>
    <n v="25440"/>
    <n v="5"/>
    <x v="1"/>
    <n v="12"/>
    <n v="3"/>
    <n v="4"/>
    <n v="3"/>
    <n v="5"/>
    <n v="2"/>
    <n v="3"/>
    <n v="0"/>
    <n v="0"/>
    <n v="0"/>
    <n v="0"/>
    <n v="0"/>
    <s v="35 to 44"/>
    <s v="0 to 1 year"/>
    <s v="Lower-Mid (Q2)"/>
    <s v="Medium"/>
    <s v="High"/>
    <n v="2"/>
    <x v="2"/>
  </r>
  <r>
    <n v="45"/>
    <x v="0"/>
    <s v="Travel_Frequently"/>
    <n v="364"/>
    <x v="0"/>
    <x v="22"/>
    <n v="3"/>
    <s v="Medical"/>
    <n v="1306"/>
    <n v="2"/>
    <s v="Female"/>
    <n v="83"/>
    <n v="3"/>
    <x v="4"/>
    <x v="5"/>
    <n v="2"/>
    <s v="Single"/>
    <n v="18061"/>
    <n v="13035"/>
    <n v="3"/>
    <x v="1"/>
    <n v="22"/>
    <n v="4"/>
    <n v="3"/>
    <n v="0"/>
    <n v="22"/>
    <n v="4"/>
    <n v="3"/>
    <n v="0"/>
    <n v="0"/>
    <n v="0"/>
    <n v="0"/>
    <n v="0"/>
    <s v="45 to 54"/>
    <s v="0 to 1 year"/>
    <s v="High (Q4)"/>
    <s v="Medium"/>
    <s v="High"/>
    <n v="3"/>
    <x v="1"/>
  </r>
  <r>
    <n v="40"/>
    <x v="0"/>
    <s v="Non-Travel"/>
    <n v="458"/>
    <x v="0"/>
    <x v="2"/>
    <n v="2"/>
    <s v="Life Sciences"/>
    <n v="1340"/>
    <n v="3"/>
    <s v="Male"/>
    <n v="74"/>
    <n v="3"/>
    <x v="0"/>
    <x v="2"/>
    <n v="3"/>
    <s v="Divorced"/>
    <n v="3544"/>
    <n v="8532"/>
    <n v="9"/>
    <x v="1"/>
    <n v="16"/>
    <n v="3"/>
    <n v="2"/>
    <n v="1"/>
    <n v="6"/>
    <n v="0"/>
    <n v="3"/>
    <n v="4"/>
    <n v="2"/>
    <n v="0"/>
    <n v="0"/>
    <n v="0"/>
    <s v="35 to 44"/>
    <s v="2 to 5 years"/>
    <s v="Lower-Mid (Q2)"/>
    <s v="High"/>
    <s v="High"/>
    <n v="1"/>
    <x v="2"/>
  </r>
  <r>
    <n v="18"/>
    <x v="0"/>
    <s v="Non-Travel"/>
    <n v="1124"/>
    <x v="0"/>
    <x v="7"/>
    <n v="3"/>
    <s v="Life Sciences"/>
    <n v="1368"/>
    <n v="4"/>
    <s v="Female"/>
    <n v="97"/>
    <n v="3"/>
    <x v="0"/>
    <x v="0"/>
    <n v="4"/>
    <s v="Single"/>
    <n v="1611"/>
    <n v="19305"/>
    <n v="1"/>
    <x v="1"/>
    <n v="15"/>
    <n v="3"/>
    <n v="3"/>
    <n v="0"/>
    <n v="0"/>
    <n v="5"/>
    <n v="4"/>
    <n v="0"/>
    <n v="0"/>
    <n v="0"/>
    <n v="0"/>
    <n v="0"/>
    <s v="Under 25"/>
    <s v="0 to 1 year"/>
    <s v="Low (Q1)"/>
    <s v="Very High"/>
    <s v="Very High"/>
    <n v="2"/>
    <x v="2"/>
  </r>
  <r>
    <n v="35"/>
    <x v="0"/>
    <s v="Travel_Rarely"/>
    <n v="817"/>
    <x v="0"/>
    <x v="7"/>
    <n v="3"/>
    <s v="Medical"/>
    <n v="1369"/>
    <n v="4"/>
    <s v="Female"/>
    <n v="60"/>
    <n v="2"/>
    <x v="1"/>
    <x v="0"/>
    <n v="4"/>
    <s v="Married"/>
    <n v="5363"/>
    <n v="10846"/>
    <n v="0"/>
    <x v="1"/>
    <n v="12"/>
    <n v="3"/>
    <n v="2"/>
    <n v="1"/>
    <n v="10"/>
    <n v="0"/>
    <n v="3"/>
    <n v="9"/>
    <n v="7"/>
    <n v="0"/>
    <n v="0"/>
    <n v="0"/>
    <s v="35 to 44"/>
    <s v="6 to 10 years"/>
    <s v="Upper-Mid (Q3)"/>
    <s v="Very High"/>
    <s v="High"/>
    <n v="0"/>
    <x v="2"/>
  </r>
  <r>
    <n v="27"/>
    <x v="0"/>
    <s v="Travel_Frequently"/>
    <n v="793"/>
    <x v="1"/>
    <x v="5"/>
    <n v="1"/>
    <s v="Life Sciences"/>
    <n v="1371"/>
    <n v="4"/>
    <s v="Male"/>
    <n v="43"/>
    <n v="1"/>
    <x v="1"/>
    <x v="6"/>
    <n v="4"/>
    <s v="Single"/>
    <n v="5071"/>
    <n v="20392"/>
    <n v="3"/>
    <x v="1"/>
    <n v="20"/>
    <n v="4"/>
    <n v="2"/>
    <n v="0"/>
    <n v="8"/>
    <n v="3"/>
    <n v="3"/>
    <n v="6"/>
    <n v="2"/>
    <n v="0"/>
    <n v="0"/>
    <n v="0"/>
    <s v="25 to 34"/>
    <s v="6 to 10 years"/>
    <s v="Upper-Mid (Q3)"/>
    <s v="Very High"/>
    <s v="High"/>
    <n v="0"/>
    <x v="2"/>
  </r>
  <r>
    <n v="34"/>
    <x v="0"/>
    <s v="Non-Travel"/>
    <n v="999"/>
    <x v="0"/>
    <x v="23"/>
    <n v="1"/>
    <s v="Technical Degree"/>
    <n v="1374"/>
    <n v="1"/>
    <s v="Female"/>
    <n v="92"/>
    <n v="2"/>
    <x v="0"/>
    <x v="2"/>
    <n v="3"/>
    <s v="Divorced"/>
    <n v="2029"/>
    <n v="15891"/>
    <n v="1"/>
    <x v="1"/>
    <n v="20"/>
    <n v="4"/>
    <n v="3"/>
    <n v="3"/>
    <n v="5"/>
    <n v="2"/>
    <n v="3"/>
    <n v="5"/>
    <n v="4"/>
    <n v="0"/>
    <n v="0"/>
    <n v="0"/>
    <s v="25 to 34"/>
    <s v="2 to 5 years"/>
    <s v="Low (Q1)"/>
    <s v="High"/>
    <s v="High"/>
    <n v="3"/>
    <x v="1"/>
  </r>
  <r>
    <n v="55"/>
    <x v="0"/>
    <s v="Travel_Rarely"/>
    <n v="1136"/>
    <x v="0"/>
    <x v="7"/>
    <n v="4"/>
    <s v="Medical"/>
    <n v="1424"/>
    <n v="2"/>
    <s v="Male"/>
    <n v="81"/>
    <n v="4"/>
    <x v="3"/>
    <x v="7"/>
    <n v="4"/>
    <s v="Divorced"/>
    <n v="14732"/>
    <n v="12414"/>
    <n v="2"/>
    <x v="1"/>
    <n v="13"/>
    <n v="3"/>
    <n v="4"/>
    <n v="2"/>
    <n v="31"/>
    <n v="4"/>
    <n v="4"/>
    <n v="7"/>
    <n v="7"/>
    <n v="0"/>
    <n v="0"/>
    <n v="0"/>
    <s v="55 and over"/>
    <s v="6 to 10 years"/>
    <s v="High (Q4)"/>
    <s v="Very High"/>
    <s v="Very High"/>
    <n v="0"/>
    <x v="2"/>
  </r>
  <r>
    <n v="29"/>
    <x v="1"/>
    <s v="Travel_Frequently"/>
    <n v="115"/>
    <x v="1"/>
    <x v="24"/>
    <n v="3"/>
    <s v="Technical Degree"/>
    <n v="1487"/>
    <n v="1"/>
    <s v="Female"/>
    <n v="51"/>
    <n v="3"/>
    <x v="1"/>
    <x v="6"/>
    <n v="2"/>
    <s v="Single"/>
    <n v="5765"/>
    <n v="17485"/>
    <n v="5"/>
    <x v="1"/>
    <n v="11"/>
    <n v="3"/>
    <n v="1"/>
    <n v="0"/>
    <n v="7"/>
    <n v="4"/>
    <n v="1"/>
    <n v="5"/>
    <n v="3"/>
    <n v="0"/>
    <n v="0"/>
    <n v="1"/>
    <s v="25 to 34"/>
    <s v="2 to 5 years"/>
    <s v="Upper-Mid (Q3)"/>
    <s v="Medium"/>
    <s v="Low"/>
    <n v="3"/>
    <x v="1"/>
  </r>
  <r>
    <n v="24"/>
    <x v="1"/>
    <s v="Travel_Frequently"/>
    <n v="381"/>
    <x v="0"/>
    <x v="9"/>
    <n v="3"/>
    <s v="Medical"/>
    <n v="1494"/>
    <n v="2"/>
    <s v="Male"/>
    <n v="89"/>
    <n v="3"/>
    <x v="0"/>
    <x v="0"/>
    <n v="1"/>
    <s v="Single"/>
    <n v="3172"/>
    <n v="16998"/>
    <n v="2"/>
    <x v="0"/>
    <n v="11"/>
    <n v="3"/>
    <n v="3"/>
    <n v="0"/>
    <n v="4"/>
    <n v="2"/>
    <n v="2"/>
    <n v="0"/>
    <n v="0"/>
    <n v="0"/>
    <n v="0"/>
    <n v="1"/>
    <s v="Under 25"/>
    <s v="0 to 1 year"/>
    <s v="Lower-Mid (Q2)"/>
    <s v="Low"/>
    <s v="Medium"/>
    <n v="7"/>
    <x v="0"/>
  </r>
  <r>
    <n v="28"/>
    <x v="1"/>
    <s v="Travel_Frequently"/>
    <n v="289"/>
    <x v="0"/>
    <x v="5"/>
    <n v="2"/>
    <s v="Medical"/>
    <n v="1504"/>
    <n v="3"/>
    <s v="Male"/>
    <n v="38"/>
    <n v="2"/>
    <x v="0"/>
    <x v="0"/>
    <n v="1"/>
    <s v="Single"/>
    <n v="2561"/>
    <n v="5355"/>
    <n v="7"/>
    <x v="1"/>
    <n v="11"/>
    <n v="3"/>
    <n v="3"/>
    <n v="0"/>
    <n v="8"/>
    <n v="2"/>
    <n v="2"/>
    <n v="0"/>
    <n v="0"/>
    <n v="0"/>
    <n v="0"/>
    <n v="1"/>
    <s v="25 to 34"/>
    <s v="0 to 1 year"/>
    <s v="Low (Q1)"/>
    <s v="Low"/>
    <s v="Medium"/>
    <n v="4"/>
    <x v="1"/>
  </r>
  <r>
    <n v="33"/>
    <x v="0"/>
    <s v="Travel_Rarely"/>
    <n v="516"/>
    <x v="0"/>
    <x v="16"/>
    <n v="5"/>
    <s v="Life Sciences"/>
    <n v="1515"/>
    <n v="4"/>
    <s v="Male"/>
    <n v="69"/>
    <n v="3"/>
    <x v="1"/>
    <x v="3"/>
    <n v="3"/>
    <s v="Single"/>
    <n v="6388"/>
    <n v="22049"/>
    <n v="2"/>
    <x v="0"/>
    <n v="17"/>
    <n v="3"/>
    <n v="1"/>
    <n v="0"/>
    <n v="14"/>
    <n v="6"/>
    <n v="3"/>
    <n v="0"/>
    <n v="0"/>
    <n v="0"/>
    <n v="0"/>
    <n v="0"/>
    <s v="25 to 34"/>
    <s v="0 to 1 year"/>
    <s v="Upper-Mid (Q3)"/>
    <s v="High"/>
    <s v="High"/>
    <n v="3"/>
    <x v="1"/>
  </r>
  <r>
    <n v="32"/>
    <x v="0"/>
    <s v="Travel_Rarely"/>
    <n v="495"/>
    <x v="0"/>
    <x v="12"/>
    <n v="3"/>
    <s v="Medical"/>
    <n v="1516"/>
    <n v="3"/>
    <s v="Male"/>
    <n v="64"/>
    <n v="3"/>
    <x v="2"/>
    <x v="5"/>
    <n v="4"/>
    <s v="Single"/>
    <n v="11244"/>
    <n v="21072"/>
    <n v="2"/>
    <x v="1"/>
    <n v="25"/>
    <n v="4"/>
    <n v="2"/>
    <n v="0"/>
    <n v="10"/>
    <n v="5"/>
    <n v="4"/>
    <n v="5"/>
    <n v="2"/>
    <n v="0"/>
    <n v="0"/>
    <n v="0"/>
    <s v="25 to 34"/>
    <s v="2 to 5 years"/>
    <s v="High (Q4)"/>
    <s v="Very High"/>
    <s v="Very High"/>
    <n v="0"/>
    <x v="2"/>
  </r>
  <r>
    <n v="28"/>
    <x v="0"/>
    <s v="Travel_Rarely"/>
    <n v="580"/>
    <x v="0"/>
    <x v="26"/>
    <n v="3"/>
    <s v="Medical"/>
    <n v="1622"/>
    <n v="2"/>
    <s v="Female"/>
    <n v="39"/>
    <n v="1"/>
    <x v="1"/>
    <x v="4"/>
    <n v="1"/>
    <s v="Divorced"/>
    <n v="4877"/>
    <n v="20460"/>
    <n v="0"/>
    <x v="1"/>
    <n v="21"/>
    <n v="4"/>
    <n v="2"/>
    <n v="1"/>
    <n v="6"/>
    <n v="5"/>
    <n v="2"/>
    <n v="5"/>
    <n v="3"/>
    <n v="0"/>
    <n v="0"/>
    <n v="0"/>
    <s v="25 to 34"/>
    <s v="2 to 5 years"/>
    <s v="Lower-Mid (Q2)"/>
    <s v="Low"/>
    <s v="Medium"/>
    <n v="3"/>
    <x v="1"/>
  </r>
  <r>
    <n v="18"/>
    <x v="1"/>
    <s v="Travel_Frequently"/>
    <n v="544"/>
    <x v="1"/>
    <x v="0"/>
    <n v="2"/>
    <s v="Medical"/>
    <n v="1624"/>
    <n v="2"/>
    <s v="Female"/>
    <n v="70"/>
    <n v="3"/>
    <x v="0"/>
    <x v="1"/>
    <n v="4"/>
    <s v="Single"/>
    <n v="1569"/>
    <n v="18420"/>
    <n v="1"/>
    <x v="0"/>
    <n v="12"/>
    <n v="3"/>
    <n v="3"/>
    <n v="0"/>
    <n v="0"/>
    <n v="2"/>
    <n v="4"/>
    <n v="0"/>
    <n v="0"/>
    <n v="0"/>
    <n v="0"/>
    <n v="1"/>
    <s v="Under 25"/>
    <s v="0 to 1 year"/>
    <s v="Low (Q1)"/>
    <s v="Very High"/>
    <s v="Very High"/>
    <n v="5"/>
    <x v="0"/>
  </r>
  <r>
    <n v="49"/>
    <x v="0"/>
    <s v="Travel_Rarely"/>
    <n v="809"/>
    <x v="0"/>
    <x v="7"/>
    <n v="3"/>
    <s v="Life Sciences"/>
    <n v="1677"/>
    <n v="3"/>
    <s v="Male"/>
    <n v="36"/>
    <n v="3"/>
    <x v="3"/>
    <x v="5"/>
    <n v="3"/>
    <s v="Single"/>
    <n v="15379"/>
    <n v="22384"/>
    <n v="4"/>
    <x v="1"/>
    <n v="14"/>
    <n v="3"/>
    <n v="1"/>
    <n v="0"/>
    <n v="23"/>
    <n v="2"/>
    <n v="3"/>
    <n v="8"/>
    <n v="7"/>
    <n v="0"/>
    <n v="0"/>
    <n v="0"/>
    <s v="45 to 54"/>
    <s v="6 to 10 years"/>
    <s v="High (Q4)"/>
    <s v="High"/>
    <s v="High"/>
    <n v="0"/>
    <x v="2"/>
  </r>
  <r>
    <n v="38"/>
    <x v="0"/>
    <s v="Travel_Rarely"/>
    <n v="1495"/>
    <x v="0"/>
    <x v="4"/>
    <n v="2"/>
    <s v="Medical"/>
    <n v="1687"/>
    <n v="4"/>
    <s v="Female"/>
    <n v="87"/>
    <n v="3"/>
    <x v="0"/>
    <x v="0"/>
    <n v="3"/>
    <s v="Married"/>
    <n v="3306"/>
    <n v="26176"/>
    <n v="7"/>
    <x v="1"/>
    <n v="19"/>
    <n v="3"/>
    <n v="4"/>
    <n v="1"/>
    <n v="7"/>
    <n v="5"/>
    <n v="2"/>
    <n v="0"/>
    <n v="0"/>
    <n v="0"/>
    <n v="0"/>
    <n v="0"/>
    <s v="35 to 44"/>
    <s v="0 to 1 year"/>
    <s v="Lower-Mid (Q2)"/>
    <s v="High"/>
    <s v="Medium"/>
    <n v="2"/>
    <x v="2"/>
  </r>
  <r>
    <n v="32"/>
    <x v="1"/>
    <s v="Travel_Rarely"/>
    <n v="964"/>
    <x v="1"/>
    <x v="7"/>
    <n v="2"/>
    <s v="Life Sciences"/>
    <n v="1734"/>
    <n v="1"/>
    <s v="Male"/>
    <n v="34"/>
    <n v="1"/>
    <x v="1"/>
    <x v="6"/>
    <n v="2"/>
    <s v="Single"/>
    <n v="6735"/>
    <n v="12147"/>
    <n v="6"/>
    <x v="1"/>
    <n v="15"/>
    <n v="3"/>
    <n v="2"/>
    <n v="0"/>
    <n v="10"/>
    <n v="2"/>
    <n v="3"/>
    <n v="0"/>
    <n v="0"/>
    <n v="0"/>
    <n v="0"/>
    <n v="1"/>
    <s v="25 to 34"/>
    <s v="0 to 1 year"/>
    <s v="Upper-Mid (Q3)"/>
    <s v="Medium"/>
    <s v="High"/>
    <n v="2"/>
    <x v="2"/>
  </r>
  <r>
    <n v="33"/>
    <x v="1"/>
    <s v="Travel_Rarely"/>
    <n v="211"/>
    <x v="1"/>
    <x v="2"/>
    <n v="3"/>
    <s v="Life Sciences"/>
    <n v="1758"/>
    <n v="1"/>
    <s v="Female"/>
    <n v="74"/>
    <n v="3"/>
    <x v="2"/>
    <x v="6"/>
    <n v="1"/>
    <s v="Single"/>
    <n v="8564"/>
    <n v="10092"/>
    <n v="2"/>
    <x v="0"/>
    <n v="20"/>
    <n v="4"/>
    <n v="3"/>
    <n v="0"/>
    <n v="11"/>
    <n v="2"/>
    <n v="2"/>
    <n v="0"/>
    <n v="0"/>
    <n v="0"/>
    <n v="0"/>
    <n v="1"/>
    <s v="25 to 34"/>
    <s v="0 to 1 year"/>
    <s v="High (Q4)"/>
    <s v="Low"/>
    <s v="Medium"/>
    <n v="6"/>
    <x v="0"/>
  </r>
  <r>
    <n v="42"/>
    <x v="0"/>
    <s v="Travel_Rarely"/>
    <n v="1128"/>
    <x v="0"/>
    <x v="24"/>
    <n v="3"/>
    <s v="Medical"/>
    <n v="1803"/>
    <n v="2"/>
    <s v="Male"/>
    <n v="95"/>
    <n v="4"/>
    <x v="1"/>
    <x v="3"/>
    <n v="1"/>
    <s v="Married"/>
    <n v="5538"/>
    <n v="5696"/>
    <n v="5"/>
    <x v="1"/>
    <n v="18"/>
    <n v="3"/>
    <n v="3"/>
    <n v="2"/>
    <n v="10"/>
    <n v="2"/>
    <n v="2"/>
    <n v="0"/>
    <n v="0"/>
    <n v="0"/>
    <n v="0"/>
    <n v="0"/>
    <s v="35 to 44"/>
    <s v="0 to 1 year"/>
    <s v="Upper-Mid (Q3)"/>
    <s v="Low"/>
    <s v="Medium"/>
    <n v="2"/>
    <x v="2"/>
  </r>
  <r>
    <n v="18"/>
    <x v="0"/>
    <s v="Non-Travel"/>
    <n v="1431"/>
    <x v="0"/>
    <x v="27"/>
    <n v="3"/>
    <s v="Medical"/>
    <n v="1839"/>
    <n v="2"/>
    <s v="Female"/>
    <n v="33"/>
    <n v="3"/>
    <x v="0"/>
    <x v="2"/>
    <n v="3"/>
    <s v="Single"/>
    <n v="1514"/>
    <n v="8018"/>
    <n v="1"/>
    <x v="1"/>
    <n v="16"/>
    <n v="3"/>
    <n v="3"/>
    <n v="0"/>
    <n v="0"/>
    <n v="4"/>
    <n v="1"/>
    <n v="0"/>
    <n v="0"/>
    <n v="0"/>
    <n v="0"/>
    <n v="0"/>
    <s v="Under 25"/>
    <s v="0 to 1 year"/>
    <s v="Low (Q1)"/>
    <s v="High"/>
    <s v="Low"/>
    <n v="3"/>
    <x v="1"/>
  </r>
  <r>
    <n v="32"/>
    <x v="0"/>
    <s v="Travel_Frequently"/>
    <n v="1318"/>
    <x v="1"/>
    <x v="12"/>
    <n v="4"/>
    <s v="Marketing"/>
    <n v="1853"/>
    <n v="4"/>
    <s v="Male"/>
    <n v="79"/>
    <n v="3"/>
    <x v="1"/>
    <x v="6"/>
    <n v="4"/>
    <s v="Single"/>
    <n v="4648"/>
    <n v="26075"/>
    <n v="8"/>
    <x v="1"/>
    <n v="13"/>
    <n v="3"/>
    <n v="3"/>
    <n v="0"/>
    <n v="4"/>
    <n v="2"/>
    <n v="4"/>
    <n v="0"/>
    <n v="0"/>
    <n v="0"/>
    <n v="0"/>
    <n v="0"/>
    <s v="25 to 34"/>
    <s v="0 to 1 year"/>
    <s v="Lower-Mid (Q2)"/>
    <s v="Very High"/>
    <s v="Very High"/>
    <n v="0"/>
    <x v="2"/>
  </r>
  <r>
    <n v="42"/>
    <x v="0"/>
    <s v="Travel_Rarely"/>
    <n v="1142"/>
    <x v="0"/>
    <x v="16"/>
    <n v="3"/>
    <s v="Life Sciences"/>
    <n v="1860"/>
    <n v="4"/>
    <s v="Male"/>
    <n v="81"/>
    <n v="3"/>
    <x v="0"/>
    <x v="0"/>
    <n v="3"/>
    <s v="Single"/>
    <n v="3968"/>
    <n v="13624"/>
    <n v="4"/>
    <x v="1"/>
    <n v="13"/>
    <n v="3"/>
    <n v="4"/>
    <n v="0"/>
    <n v="8"/>
    <n v="3"/>
    <n v="3"/>
    <n v="0"/>
    <n v="0"/>
    <n v="0"/>
    <n v="0"/>
    <n v="0"/>
    <s v="35 to 44"/>
    <s v="0 to 1 year"/>
    <s v="Lower-Mid (Q2)"/>
    <s v="High"/>
    <s v="High"/>
    <n v="0"/>
    <x v="2"/>
  </r>
  <r>
    <n v="56"/>
    <x v="0"/>
    <s v="Travel_Rarely"/>
    <n v="1443"/>
    <x v="1"/>
    <x v="20"/>
    <n v="5"/>
    <s v="Marketing"/>
    <n v="1935"/>
    <n v="4"/>
    <s v="Female"/>
    <n v="89"/>
    <n v="2"/>
    <x v="1"/>
    <x v="6"/>
    <n v="1"/>
    <s v="Married"/>
    <n v="5380"/>
    <n v="20328"/>
    <n v="4"/>
    <x v="1"/>
    <n v="16"/>
    <n v="3"/>
    <n v="3"/>
    <n v="1"/>
    <n v="6"/>
    <n v="3"/>
    <n v="3"/>
    <n v="0"/>
    <n v="0"/>
    <n v="0"/>
    <n v="0"/>
    <n v="0"/>
    <s v="55 and over"/>
    <s v="0 to 1 year"/>
    <s v="Upper-Mid (Q3)"/>
    <s v="Low"/>
    <s v="High"/>
    <n v="2"/>
    <x v="2"/>
  </r>
  <r>
    <n v="42"/>
    <x v="0"/>
    <s v="Travel_Rarely"/>
    <n v="419"/>
    <x v="1"/>
    <x v="15"/>
    <n v="4"/>
    <s v="Marketing"/>
    <n v="1943"/>
    <n v="2"/>
    <s v="Male"/>
    <n v="77"/>
    <n v="3"/>
    <x v="1"/>
    <x v="6"/>
    <n v="4"/>
    <s v="Divorced"/>
    <n v="5087"/>
    <n v="2900"/>
    <n v="3"/>
    <x v="0"/>
    <n v="12"/>
    <n v="3"/>
    <n v="3"/>
    <n v="2"/>
    <n v="14"/>
    <n v="4"/>
    <n v="3"/>
    <n v="0"/>
    <n v="0"/>
    <n v="0"/>
    <n v="0"/>
    <n v="0"/>
    <s v="35 to 44"/>
    <s v="0 to 1 year"/>
    <s v="Upper-Mid (Q3)"/>
    <s v="Very High"/>
    <s v="High"/>
    <n v="3"/>
    <x v="1"/>
  </r>
  <r>
    <n v="52"/>
    <x v="0"/>
    <s v="Non-Travel"/>
    <n v="585"/>
    <x v="1"/>
    <x v="11"/>
    <n v="4"/>
    <s v="Life Sciences"/>
    <n v="2019"/>
    <n v="1"/>
    <s v="Male"/>
    <n v="40"/>
    <n v="3"/>
    <x v="0"/>
    <x v="1"/>
    <n v="4"/>
    <s v="Divorced"/>
    <n v="3482"/>
    <n v="19788"/>
    <n v="2"/>
    <x v="1"/>
    <n v="15"/>
    <n v="3"/>
    <n v="2"/>
    <n v="2"/>
    <n v="16"/>
    <n v="3"/>
    <n v="2"/>
    <n v="9"/>
    <n v="8"/>
    <n v="0"/>
    <n v="0"/>
    <n v="0"/>
    <s v="45 to 54"/>
    <s v="6 to 10 years"/>
    <s v="Lower-Mid (Q2)"/>
    <s v="Very High"/>
    <s v="Medium"/>
    <n v="3"/>
    <x v="1"/>
  </r>
  <r>
    <n v="36"/>
    <x v="0"/>
    <s v="Travel_Rarely"/>
    <n v="1120"/>
    <x v="1"/>
    <x v="20"/>
    <n v="4"/>
    <s v="Marketing"/>
    <n v="2045"/>
    <n v="2"/>
    <s v="Female"/>
    <n v="100"/>
    <n v="2"/>
    <x v="1"/>
    <x v="6"/>
    <n v="4"/>
    <s v="Married"/>
    <n v="6652"/>
    <n v="14369"/>
    <n v="4"/>
    <x v="1"/>
    <n v="13"/>
    <n v="3"/>
    <n v="1"/>
    <n v="1"/>
    <n v="8"/>
    <n v="2"/>
    <n v="2"/>
    <n v="6"/>
    <n v="3"/>
    <n v="0"/>
    <n v="0"/>
    <n v="0"/>
    <s v="35 to 44"/>
    <s v="6 to 10 years"/>
    <s v="Upper-Mid (Q3)"/>
    <s v="Very High"/>
    <s v="Medium"/>
    <n v="0"/>
    <x v="2"/>
  </r>
  <r>
    <n v="26"/>
    <x v="0"/>
    <s v="Travel_Rarely"/>
    <n v="1167"/>
    <x v="1"/>
    <x v="3"/>
    <n v="3"/>
    <s v="Other"/>
    <n v="2060"/>
    <n v="4"/>
    <s v="Female"/>
    <n v="30"/>
    <n v="2"/>
    <x v="0"/>
    <x v="1"/>
    <n v="3"/>
    <s v="Single"/>
    <n v="2966"/>
    <n v="21378"/>
    <n v="0"/>
    <x v="1"/>
    <n v="18"/>
    <n v="3"/>
    <n v="4"/>
    <n v="0"/>
    <n v="5"/>
    <n v="2"/>
    <n v="3"/>
    <n v="4"/>
    <n v="2"/>
    <n v="0"/>
    <n v="0"/>
    <n v="0"/>
    <s v="25 to 34"/>
    <s v="2 to 5 years"/>
    <s v="Lower-Mid (Q2)"/>
    <s v="High"/>
    <s v="High"/>
    <n v="2"/>
    <x v="2"/>
  </r>
  <r>
    <n v="46"/>
    <x v="0"/>
    <s v="Travel_Frequently"/>
    <n v="1211"/>
    <x v="1"/>
    <x v="3"/>
    <n v="4"/>
    <s v="Marketing"/>
    <n v="62"/>
    <n v="1"/>
    <s v="Male"/>
    <n v="98"/>
    <n v="3"/>
    <x v="1"/>
    <x v="6"/>
    <n v="4"/>
    <s v="Single"/>
    <n v="5772"/>
    <n v="20445"/>
    <n v="4"/>
    <x v="0"/>
    <n v="21"/>
    <n v="4"/>
    <n v="3"/>
    <n v="0"/>
    <n v="14"/>
    <n v="4"/>
    <n v="3"/>
    <n v="9"/>
    <n v="6"/>
    <n v="0"/>
    <n v="8"/>
    <n v="0"/>
    <s v="45 to 54"/>
    <s v="6 to 10 years"/>
    <s v="Upper-Mid (Q3)"/>
    <s v="Very High"/>
    <s v="High"/>
    <n v="3"/>
    <x v="1"/>
  </r>
  <r>
    <n v="50"/>
    <x v="0"/>
    <s v="Travel_Frequently"/>
    <n v="1115"/>
    <x v="0"/>
    <x v="7"/>
    <n v="3"/>
    <s v="Life Sciences"/>
    <n v="141"/>
    <n v="1"/>
    <s v="Female"/>
    <n v="73"/>
    <n v="3"/>
    <x v="4"/>
    <x v="7"/>
    <n v="2"/>
    <s v="Married"/>
    <n v="18172"/>
    <n v="9755"/>
    <n v="3"/>
    <x v="0"/>
    <n v="19"/>
    <n v="3"/>
    <n v="1"/>
    <n v="0"/>
    <n v="28"/>
    <n v="1"/>
    <n v="2"/>
    <n v="8"/>
    <n v="3"/>
    <n v="0"/>
    <n v="7"/>
    <n v="0"/>
    <s v="45 to 54"/>
    <s v="6 to 10 years"/>
    <s v="High (Q4)"/>
    <s v="Medium"/>
    <s v="Medium"/>
    <n v="5"/>
    <x v="0"/>
  </r>
  <r>
    <n v="33"/>
    <x v="0"/>
    <s v="Non-Travel"/>
    <n v="750"/>
    <x v="1"/>
    <x v="25"/>
    <n v="2"/>
    <s v="Marketing"/>
    <n v="160"/>
    <n v="3"/>
    <s v="Male"/>
    <n v="95"/>
    <n v="3"/>
    <x v="1"/>
    <x v="6"/>
    <n v="2"/>
    <s v="Married"/>
    <n v="6146"/>
    <n v="15480"/>
    <n v="0"/>
    <x v="1"/>
    <n v="13"/>
    <n v="3"/>
    <n v="1"/>
    <n v="1"/>
    <n v="8"/>
    <n v="2"/>
    <n v="4"/>
    <n v="7"/>
    <n v="7"/>
    <n v="0"/>
    <n v="7"/>
    <n v="0"/>
    <s v="25 to 34"/>
    <s v="6 to 10 years"/>
    <s v="Upper-Mid (Q3)"/>
    <s v="Medium"/>
    <s v="Very High"/>
    <n v="3"/>
    <x v="1"/>
  </r>
  <r>
    <n v="32"/>
    <x v="0"/>
    <s v="Travel_Frequently"/>
    <n v="689"/>
    <x v="1"/>
    <x v="9"/>
    <n v="2"/>
    <s v="Medical"/>
    <n v="195"/>
    <n v="4"/>
    <s v="Male"/>
    <n v="35"/>
    <n v="1"/>
    <x v="1"/>
    <x v="6"/>
    <n v="4"/>
    <s v="Divorced"/>
    <n v="4668"/>
    <n v="22812"/>
    <n v="0"/>
    <x v="1"/>
    <n v="17"/>
    <n v="3"/>
    <n v="4"/>
    <n v="3"/>
    <n v="9"/>
    <n v="2"/>
    <n v="4"/>
    <n v="8"/>
    <n v="7"/>
    <n v="0"/>
    <n v="7"/>
    <n v="0"/>
    <s v="25 to 34"/>
    <s v="6 to 10 years"/>
    <s v="Lower-Mid (Q2)"/>
    <s v="Very High"/>
    <s v="Very High"/>
    <n v="0"/>
    <x v="2"/>
  </r>
  <r>
    <n v="42"/>
    <x v="0"/>
    <s v="Non-Travel"/>
    <n v="926"/>
    <x v="0"/>
    <x v="19"/>
    <n v="2"/>
    <s v="Medical"/>
    <n v="270"/>
    <n v="3"/>
    <s v="Female"/>
    <n v="36"/>
    <n v="3"/>
    <x v="1"/>
    <x v="4"/>
    <n v="3"/>
    <s v="Divorced"/>
    <n v="5265"/>
    <n v="16439"/>
    <n v="2"/>
    <x v="1"/>
    <n v="16"/>
    <n v="3"/>
    <n v="2"/>
    <n v="1"/>
    <n v="11"/>
    <n v="5"/>
    <n v="3"/>
    <n v="5"/>
    <n v="3"/>
    <n v="0"/>
    <n v="2"/>
    <n v="0"/>
    <s v="35 to 44"/>
    <s v="2 to 5 years"/>
    <s v="Upper-Mid (Q3)"/>
    <s v="High"/>
    <s v="High"/>
    <n v="1"/>
    <x v="2"/>
  </r>
  <r>
    <n v="30"/>
    <x v="1"/>
    <s v="Travel_Frequently"/>
    <n v="334"/>
    <x v="1"/>
    <x v="23"/>
    <n v="4"/>
    <s v="Marketing"/>
    <n v="299"/>
    <n v="3"/>
    <s v="Female"/>
    <n v="52"/>
    <n v="2"/>
    <x v="1"/>
    <x v="6"/>
    <n v="1"/>
    <s v="Single"/>
    <n v="6696"/>
    <n v="22967"/>
    <n v="5"/>
    <x v="1"/>
    <n v="15"/>
    <n v="3"/>
    <n v="3"/>
    <n v="0"/>
    <n v="9"/>
    <n v="5"/>
    <n v="2"/>
    <n v="6"/>
    <n v="3"/>
    <n v="0"/>
    <n v="1"/>
    <n v="1"/>
    <s v="25 to 34"/>
    <s v="6 to 10 years"/>
    <s v="Upper-Mid (Q3)"/>
    <s v="Low"/>
    <s v="Medium"/>
    <n v="3"/>
    <x v="1"/>
  </r>
  <r>
    <n v="36"/>
    <x v="0"/>
    <s v="Non-Travel"/>
    <n v="1105"/>
    <x v="0"/>
    <x v="1"/>
    <n v="4"/>
    <s v="Life Sciences"/>
    <n v="419"/>
    <n v="2"/>
    <s v="Female"/>
    <n v="47"/>
    <n v="3"/>
    <x v="1"/>
    <x v="0"/>
    <n v="2"/>
    <s v="Married"/>
    <n v="5674"/>
    <n v="6927"/>
    <n v="7"/>
    <x v="1"/>
    <n v="15"/>
    <n v="3"/>
    <n v="3"/>
    <n v="1"/>
    <n v="11"/>
    <n v="3"/>
    <n v="3"/>
    <n v="9"/>
    <n v="8"/>
    <n v="0"/>
    <n v="8"/>
    <n v="0"/>
    <s v="35 to 44"/>
    <s v="6 to 10 years"/>
    <s v="Upper-Mid (Q3)"/>
    <s v="Medium"/>
    <s v="High"/>
    <n v="3"/>
    <x v="1"/>
  </r>
  <r>
    <n v="33"/>
    <x v="0"/>
    <s v="Travel_Frequently"/>
    <n v="508"/>
    <x v="1"/>
    <x v="12"/>
    <n v="3"/>
    <s v="Marketing"/>
    <n v="446"/>
    <n v="2"/>
    <s v="Male"/>
    <n v="46"/>
    <n v="2"/>
    <x v="1"/>
    <x v="6"/>
    <n v="4"/>
    <s v="Single"/>
    <n v="4682"/>
    <n v="4317"/>
    <n v="3"/>
    <x v="1"/>
    <n v="14"/>
    <n v="3"/>
    <n v="3"/>
    <n v="0"/>
    <n v="9"/>
    <n v="6"/>
    <n v="2"/>
    <n v="7"/>
    <n v="7"/>
    <n v="0"/>
    <n v="1"/>
    <n v="0"/>
    <s v="25 to 34"/>
    <s v="6 to 10 years"/>
    <s v="Lower-Mid (Q2)"/>
    <s v="Very High"/>
    <s v="Medium"/>
    <n v="0"/>
    <x v="2"/>
  </r>
  <r>
    <n v="54"/>
    <x v="0"/>
    <s v="Travel_Frequently"/>
    <n v="928"/>
    <x v="0"/>
    <x v="17"/>
    <n v="4"/>
    <s v="Life Sciences"/>
    <n v="450"/>
    <n v="4"/>
    <s v="Female"/>
    <n v="31"/>
    <n v="3"/>
    <x v="1"/>
    <x v="2"/>
    <n v="3"/>
    <s v="Single"/>
    <n v="4869"/>
    <n v="16885"/>
    <n v="3"/>
    <x v="1"/>
    <n v="12"/>
    <n v="3"/>
    <n v="4"/>
    <n v="0"/>
    <n v="20"/>
    <n v="4"/>
    <n v="2"/>
    <n v="4"/>
    <n v="3"/>
    <n v="0"/>
    <n v="3"/>
    <n v="0"/>
    <s v="45 to 54"/>
    <s v="2 to 5 years"/>
    <s v="Lower-Mid (Q2)"/>
    <s v="High"/>
    <s v="Medium"/>
    <n v="1"/>
    <x v="2"/>
  </r>
  <r>
    <n v="26"/>
    <x v="1"/>
    <s v="Travel_Frequently"/>
    <n v="575"/>
    <x v="0"/>
    <x v="0"/>
    <n v="1"/>
    <s v="Technical Degree"/>
    <n v="510"/>
    <n v="3"/>
    <s v="Male"/>
    <n v="73"/>
    <n v="3"/>
    <x v="0"/>
    <x v="2"/>
    <n v="1"/>
    <s v="Single"/>
    <n v="3102"/>
    <n v="6582"/>
    <n v="0"/>
    <x v="1"/>
    <n v="22"/>
    <n v="4"/>
    <n v="3"/>
    <n v="0"/>
    <n v="7"/>
    <n v="2"/>
    <n v="3"/>
    <n v="6"/>
    <n v="4"/>
    <n v="0"/>
    <n v="4"/>
    <n v="1"/>
    <s v="25 to 34"/>
    <s v="6 to 10 years"/>
    <s v="Lower-Mid (Q2)"/>
    <s v="Low"/>
    <s v="High"/>
    <n v="4"/>
    <x v="1"/>
  </r>
  <r>
    <n v="42"/>
    <x v="0"/>
    <s v="Travel_Frequently"/>
    <n v="532"/>
    <x v="0"/>
    <x v="11"/>
    <n v="2"/>
    <s v="Life Sciences"/>
    <n v="547"/>
    <n v="1"/>
    <s v="Female"/>
    <n v="92"/>
    <n v="3"/>
    <x v="1"/>
    <x v="2"/>
    <n v="3"/>
    <s v="Divorced"/>
    <n v="4556"/>
    <n v="12932"/>
    <n v="2"/>
    <x v="1"/>
    <n v="11"/>
    <n v="3"/>
    <n v="2"/>
    <n v="1"/>
    <n v="19"/>
    <n v="3"/>
    <n v="3"/>
    <n v="5"/>
    <n v="4"/>
    <n v="0"/>
    <n v="2"/>
    <n v="0"/>
    <s v="35 to 44"/>
    <s v="2 to 5 years"/>
    <s v="Lower-Mid (Q2)"/>
    <s v="High"/>
    <s v="High"/>
    <n v="1"/>
    <x v="2"/>
  </r>
  <r>
    <n v="42"/>
    <x v="0"/>
    <s v="Travel_Frequently"/>
    <n v="1368"/>
    <x v="0"/>
    <x v="28"/>
    <n v="4"/>
    <s v="Technical Degree"/>
    <n v="551"/>
    <n v="4"/>
    <s v="Female"/>
    <n v="88"/>
    <n v="2"/>
    <x v="1"/>
    <x v="3"/>
    <n v="4"/>
    <s v="Married"/>
    <n v="4523"/>
    <n v="4386"/>
    <n v="0"/>
    <x v="1"/>
    <n v="11"/>
    <n v="3"/>
    <n v="4"/>
    <n v="3"/>
    <n v="7"/>
    <n v="4"/>
    <n v="4"/>
    <n v="6"/>
    <n v="5"/>
    <n v="0"/>
    <n v="4"/>
    <n v="0"/>
    <s v="35 to 44"/>
    <s v="6 to 10 years"/>
    <s v="Lower-Mid (Q2)"/>
    <s v="Very High"/>
    <s v="Very High"/>
    <n v="1"/>
    <x v="2"/>
  </r>
  <r>
    <n v="40"/>
    <x v="0"/>
    <s v="Non-Travel"/>
    <n v="1094"/>
    <x v="1"/>
    <x v="28"/>
    <n v="3"/>
    <s v="Other"/>
    <n v="615"/>
    <n v="3"/>
    <s v="Male"/>
    <n v="58"/>
    <n v="1"/>
    <x v="2"/>
    <x v="6"/>
    <n v="1"/>
    <s v="Divorced"/>
    <n v="10932"/>
    <n v="11373"/>
    <n v="3"/>
    <x v="1"/>
    <n v="15"/>
    <n v="3"/>
    <n v="3"/>
    <n v="1"/>
    <n v="20"/>
    <n v="2"/>
    <n v="3"/>
    <n v="1"/>
    <n v="0"/>
    <n v="0"/>
    <n v="1"/>
    <n v="0"/>
    <s v="35 to 44"/>
    <s v="0 to 1 year"/>
    <s v="High (Q4)"/>
    <s v="Low"/>
    <s v="High"/>
    <n v="3"/>
    <x v="1"/>
  </r>
  <r>
    <n v="41"/>
    <x v="0"/>
    <s v="Non-Travel"/>
    <n v="509"/>
    <x v="0"/>
    <x v="5"/>
    <n v="4"/>
    <s v="Other"/>
    <n v="616"/>
    <n v="1"/>
    <s v="Female"/>
    <n v="62"/>
    <n v="2"/>
    <x v="1"/>
    <x v="3"/>
    <n v="3"/>
    <s v="Single"/>
    <n v="6811"/>
    <n v="2112"/>
    <n v="2"/>
    <x v="0"/>
    <n v="17"/>
    <n v="3"/>
    <n v="1"/>
    <n v="0"/>
    <n v="10"/>
    <n v="3"/>
    <n v="3"/>
    <n v="8"/>
    <n v="7"/>
    <n v="0"/>
    <n v="7"/>
    <n v="0"/>
    <s v="35 to 44"/>
    <s v="6 to 10 years"/>
    <s v="Upper-Mid (Q3)"/>
    <s v="High"/>
    <s v="High"/>
    <n v="3"/>
    <x v="1"/>
  </r>
  <r>
    <n v="36"/>
    <x v="0"/>
    <s v="Non-Travel"/>
    <n v="427"/>
    <x v="0"/>
    <x v="16"/>
    <n v="3"/>
    <s v="Life Sciences"/>
    <n v="742"/>
    <n v="1"/>
    <s v="Female"/>
    <n v="63"/>
    <n v="4"/>
    <x v="2"/>
    <x v="7"/>
    <n v="1"/>
    <s v="Married"/>
    <n v="11713"/>
    <n v="20335"/>
    <n v="9"/>
    <x v="1"/>
    <n v="14"/>
    <n v="3"/>
    <n v="1"/>
    <n v="1"/>
    <n v="10"/>
    <n v="2"/>
    <n v="3"/>
    <n v="8"/>
    <n v="7"/>
    <n v="0"/>
    <n v="5"/>
    <n v="0"/>
    <s v="35 to 44"/>
    <s v="6 to 10 years"/>
    <s v="High (Q4)"/>
    <s v="Low"/>
    <s v="High"/>
    <n v="2"/>
    <x v="2"/>
  </r>
  <r>
    <n v="30"/>
    <x v="0"/>
    <s v="Travel_Frequently"/>
    <n v="1012"/>
    <x v="0"/>
    <x v="3"/>
    <n v="4"/>
    <s v="Life Sciences"/>
    <n v="861"/>
    <n v="2"/>
    <s v="Male"/>
    <n v="75"/>
    <n v="2"/>
    <x v="0"/>
    <x v="2"/>
    <n v="4"/>
    <s v="Divorced"/>
    <n v="3761"/>
    <n v="2373"/>
    <n v="9"/>
    <x v="1"/>
    <n v="12"/>
    <n v="3"/>
    <n v="2"/>
    <n v="1"/>
    <n v="10"/>
    <n v="3"/>
    <n v="2"/>
    <n v="5"/>
    <n v="4"/>
    <n v="0"/>
    <n v="3"/>
    <n v="0"/>
    <s v="25 to 34"/>
    <s v="2 to 5 years"/>
    <s v="Lower-Mid (Q2)"/>
    <s v="Very High"/>
    <s v="Medium"/>
    <n v="0"/>
    <x v="2"/>
  </r>
  <r>
    <n v="32"/>
    <x v="0"/>
    <s v="Non-Travel"/>
    <n v="300"/>
    <x v="0"/>
    <x v="7"/>
    <n v="3"/>
    <s v="Life Sciences"/>
    <n v="882"/>
    <n v="4"/>
    <s v="Male"/>
    <n v="61"/>
    <n v="3"/>
    <x v="0"/>
    <x v="0"/>
    <n v="4"/>
    <s v="Divorced"/>
    <n v="2314"/>
    <n v="9148"/>
    <n v="0"/>
    <x v="1"/>
    <n v="12"/>
    <n v="3"/>
    <n v="2"/>
    <n v="1"/>
    <n v="4"/>
    <n v="2"/>
    <n v="3"/>
    <n v="3"/>
    <n v="0"/>
    <n v="0"/>
    <n v="2"/>
    <n v="0"/>
    <s v="25 to 34"/>
    <s v="2 to 5 years"/>
    <s v="Low (Q1)"/>
    <s v="Very High"/>
    <s v="High"/>
    <n v="2"/>
    <x v="2"/>
  </r>
  <r>
    <n v="32"/>
    <x v="0"/>
    <s v="Non-Travel"/>
    <n v="1184"/>
    <x v="0"/>
    <x v="7"/>
    <n v="3"/>
    <s v="Life Sciences"/>
    <n v="951"/>
    <n v="3"/>
    <s v="Female"/>
    <n v="70"/>
    <n v="2"/>
    <x v="0"/>
    <x v="0"/>
    <n v="2"/>
    <s v="Married"/>
    <n v="2332"/>
    <n v="3974"/>
    <n v="6"/>
    <x v="1"/>
    <n v="20"/>
    <n v="4"/>
    <n v="3"/>
    <n v="0"/>
    <n v="5"/>
    <n v="3"/>
    <n v="3"/>
    <n v="3"/>
    <n v="0"/>
    <n v="0"/>
    <n v="2"/>
    <n v="0"/>
    <s v="25 to 34"/>
    <s v="2 to 5 years"/>
    <s v="Low (Q1)"/>
    <s v="Medium"/>
    <s v="High"/>
    <n v="4"/>
    <x v="1"/>
  </r>
  <r>
    <n v="36"/>
    <x v="0"/>
    <s v="Non-Travel"/>
    <n v="1229"/>
    <x v="1"/>
    <x v="16"/>
    <n v="4"/>
    <s v="Technical Degree"/>
    <n v="990"/>
    <n v="1"/>
    <s v="Male"/>
    <n v="84"/>
    <n v="3"/>
    <x v="1"/>
    <x v="6"/>
    <n v="4"/>
    <s v="Divorced"/>
    <n v="5079"/>
    <n v="25952"/>
    <n v="4"/>
    <x v="1"/>
    <n v="13"/>
    <n v="3"/>
    <n v="4"/>
    <n v="2"/>
    <n v="12"/>
    <n v="3"/>
    <n v="3"/>
    <n v="7"/>
    <n v="7"/>
    <n v="0"/>
    <n v="7"/>
    <n v="0"/>
    <s v="35 to 44"/>
    <s v="6 to 10 years"/>
    <s v="Upper-Mid (Q3)"/>
    <s v="Very High"/>
    <s v="High"/>
    <n v="0"/>
    <x v="2"/>
  </r>
  <r>
    <n v="41"/>
    <x v="0"/>
    <s v="Travel_Frequently"/>
    <n v="840"/>
    <x v="0"/>
    <x v="9"/>
    <n v="3"/>
    <s v="Medical"/>
    <n v="999"/>
    <n v="1"/>
    <s v="Male"/>
    <n v="64"/>
    <n v="3"/>
    <x v="4"/>
    <x v="7"/>
    <n v="3"/>
    <s v="Divorced"/>
    <n v="19419"/>
    <n v="3735"/>
    <n v="2"/>
    <x v="1"/>
    <n v="17"/>
    <n v="3"/>
    <n v="2"/>
    <n v="1"/>
    <n v="21"/>
    <n v="2"/>
    <n v="4"/>
    <n v="18"/>
    <n v="16"/>
    <n v="0"/>
    <n v="11"/>
    <n v="0"/>
    <s v="35 to 44"/>
    <s v="Over 10 years"/>
    <s v="High (Q4)"/>
    <s v="High"/>
    <s v="Very High"/>
    <n v="0"/>
    <x v="2"/>
  </r>
  <r>
    <n v="38"/>
    <x v="0"/>
    <s v="Travel_Frequently"/>
    <n v="1391"/>
    <x v="0"/>
    <x v="12"/>
    <n v="1"/>
    <s v="Medical"/>
    <n v="1006"/>
    <n v="3"/>
    <s v="Male"/>
    <n v="66"/>
    <n v="3"/>
    <x v="0"/>
    <x v="2"/>
    <n v="3"/>
    <s v="Married"/>
    <n v="2684"/>
    <n v="12127"/>
    <n v="0"/>
    <x v="1"/>
    <n v="17"/>
    <n v="3"/>
    <n v="2"/>
    <n v="1"/>
    <n v="3"/>
    <n v="0"/>
    <n v="2"/>
    <n v="2"/>
    <n v="1"/>
    <n v="0"/>
    <n v="2"/>
    <n v="0"/>
    <s v="35 to 44"/>
    <s v="2 to 5 years"/>
    <s v="Low (Q1)"/>
    <s v="High"/>
    <s v="Medium"/>
    <n v="2"/>
    <x v="2"/>
  </r>
  <r>
    <n v="50"/>
    <x v="0"/>
    <s v="Non-Travel"/>
    <n v="145"/>
    <x v="1"/>
    <x v="7"/>
    <n v="3"/>
    <s v="Life Sciences"/>
    <n v="1040"/>
    <n v="4"/>
    <s v="Female"/>
    <n v="95"/>
    <n v="3"/>
    <x v="1"/>
    <x v="6"/>
    <n v="3"/>
    <s v="Married"/>
    <n v="6347"/>
    <n v="24920"/>
    <n v="0"/>
    <x v="1"/>
    <n v="12"/>
    <n v="3"/>
    <n v="1"/>
    <n v="1"/>
    <n v="19"/>
    <n v="3"/>
    <n v="3"/>
    <n v="18"/>
    <n v="7"/>
    <n v="0"/>
    <n v="13"/>
    <n v="0"/>
    <s v="45 to 54"/>
    <s v="Over 10 years"/>
    <s v="Upper-Mid (Q3)"/>
    <s v="High"/>
    <s v="High"/>
    <n v="0"/>
    <x v="2"/>
  </r>
  <r>
    <n v="56"/>
    <x v="0"/>
    <s v="Travel_Frequently"/>
    <n v="1240"/>
    <x v="0"/>
    <x v="9"/>
    <n v="3"/>
    <s v="Medical"/>
    <n v="1071"/>
    <n v="1"/>
    <s v="Female"/>
    <n v="63"/>
    <n v="3"/>
    <x v="0"/>
    <x v="2"/>
    <n v="3"/>
    <s v="Married"/>
    <n v="2942"/>
    <n v="12154"/>
    <n v="2"/>
    <x v="1"/>
    <n v="19"/>
    <n v="3"/>
    <n v="2"/>
    <n v="1"/>
    <n v="18"/>
    <n v="4"/>
    <n v="3"/>
    <n v="5"/>
    <n v="4"/>
    <n v="0"/>
    <n v="3"/>
    <n v="0"/>
    <s v="55 and over"/>
    <s v="2 to 5 years"/>
    <s v="Lower-Mid (Q2)"/>
    <s v="High"/>
    <s v="High"/>
    <n v="2"/>
    <x v="2"/>
  </r>
  <r>
    <n v="43"/>
    <x v="0"/>
    <s v="Travel_Frequently"/>
    <n v="1082"/>
    <x v="0"/>
    <x v="26"/>
    <n v="3"/>
    <s v="Life Sciences"/>
    <n v="1126"/>
    <n v="3"/>
    <s v="Female"/>
    <n v="83"/>
    <n v="3"/>
    <x v="2"/>
    <x v="4"/>
    <n v="1"/>
    <s v="Married"/>
    <n v="10820"/>
    <n v="11535"/>
    <n v="8"/>
    <x v="1"/>
    <n v="11"/>
    <n v="3"/>
    <n v="3"/>
    <n v="1"/>
    <n v="18"/>
    <n v="1"/>
    <n v="3"/>
    <n v="8"/>
    <n v="7"/>
    <n v="0"/>
    <n v="1"/>
    <n v="0"/>
    <s v="35 to 44"/>
    <s v="6 to 10 years"/>
    <s v="High (Q4)"/>
    <s v="Low"/>
    <s v="High"/>
    <n v="3"/>
    <x v="1"/>
  </r>
  <r>
    <n v="39"/>
    <x v="0"/>
    <s v="Non-Travel"/>
    <n v="439"/>
    <x v="0"/>
    <x v="9"/>
    <n v="3"/>
    <s v="Life Sciences"/>
    <n v="1132"/>
    <n v="3"/>
    <s v="Male"/>
    <n v="70"/>
    <n v="3"/>
    <x v="1"/>
    <x v="0"/>
    <n v="2"/>
    <s v="Single"/>
    <n v="6782"/>
    <n v="8770"/>
    <n v="9"/>
    <x v="1"/>
    <n v="15"/>
    <n v="3"/>
    <n v="3"/>
    <n v="0"/>
    <n v="9"/>
    <n v="2"/>
    <n v="2"/>
    <n v="5"/>
    <n v="4"/>
    <n v="0"/>
    <n v="3"/>
    <n v="0"/>
    <s v="35 to 44"/>
    <s v="2 to 5 years"/>
    <s v="Upper-Mid (Q3)"/>
    <s v="Medium"/>
    <s v="Medium"/>
    <n v="2"/>
    <x v="2"/>
  </r>
  <r>
    <n v="36"/>
    <x v="0"/>
    <s v="Non-Travel"/>
    <n v="217"/>
    <x v="0"/>
    <x v="13"/>
    <n v="4"/>
    <s v="Life Sciences"/>
    <n v="1133"/>
    <n v="1"/>
    <s v="Male"/>
    <n v="78"/>
    <n v="3"/>
    <x v="1"/>
    <x v="4"/>
    <n v="4"/>
    <s v="Single"/>
    <n v="7779"/>
    <n v="23238"/>
    <n v="2"/>
    <x v="1"/>
    <n v="20"/>
    <n v="4"/>
    <n v="1"/>
    <n v="0"/>
    <n v="18"/>
    <n v="0"/>
    <n v="3"/>
    <n v="11"/>
    <n v="9"/>
    <n v="0"/>
    <n v="9"/>
    <n v="0"/>
    <s v="35 to 44"/>
    <s v="Over 10 years"/>
    <s v="Upper-Mid (Q3)"/>
    <s v="Very High"/>
    <s v="High"/>
    <n v="1"/>
    <x v="2"/>
  </r>
  <r>
    <n v="42"/>
    <x v="0"/>
    <s v="Non-Travel"/>
    <n v="179"/>
    <x v="2"/>
    <x v="5"/>
    <n v="5"/>
    <s v="Medical"/>
    <n v="1231"/>
    <n v="4"/>
    <s v="Male"/>
    <n v="79"/>
    <n v="4"/>
    <x v="1"/>
    <x v="8"/>
    <n v="1"/>
    <s v="Married"/>
    <n v="6272"/>
    <n v="12858"/>
    <n v="7"/>
    <x v="1"/>
    <n v="16"/>
    <n v="3"/>
    <n v="1"/>
    <n v="1"/>
    <n v="10"/>
    <n v="3"/>
    <n v="4"/>
    <n v="4"/>
    <n v="3"/>
    <n v="0"/>
    <n v="3"/>
    <n v="0"/>
    <s v="35 to 44"/>
    <s v="2 to 5 years"/>
    <s v="Upper-Mid (Q3)"/>
    <s v="Low"/>
    <s v="Very High"/>
    <n v="2"/>
    <x v="2"/>
  </r>
  <r>
    <n v="32"/>
    <x v="0"/>
    <s v="Travel_Frequently"/>
    <n v="1316"/>
    <x v="0"/>
    <x v="5"/>
    <n v="2"/>
    <s v="Life Sciences"/>
    <n v="1235"/>
    <n v="4"/>
    <s v="Female"/>
    <n v="38"/>
    <n v="3"/>
    <x v="1"/>
    <x v="2"/>
    <n v="3"/>
    <s v="Single"/>
    <n v="4998"/>
    <n v="2338"/>
    <n v="4"/>
    <x v="0"/>
    <n v="14"/>
    <n v="3"/>
    <n v="4"/>
    <n v="0"/>
    <n v="10"/>
    <n v="2"/>
    <n v="3"/>
    <n v="8"/>
    <n v="7"/>
    <n v="0"/>
    <n v="7"/>
    <n v="0"/>
    <s v="25 to 34"/>
    <s v="6 to 10 years"/>
    <s v="Upper-Mid (Q3)"/>
    <s v="High"/>
    <s v="High"/>
    <n v="3"/>
    <x v="1"/>
  </r>
  <r>
    <n v="39"/>
    <x v="0"/>
    <s v="Non-Travel"/>
    <n v="1485"/>
    <x v="0"/>
    <x v="22"/>
    <n v="2"/>
    <s v="Life Sciences"/>
    <n v="1397"/>
    <n v="3"/>
    <s v="Male"/>
    <n v="71"/>
    <n v="3"/>
    <x v="2"/>
    <x v="3"/>
    <n v="3"/>
    <s v="Married"/>
    <n v="10920"/>
    <n v="3449"/>
    <n v="3"/>
    <x v="1"/>
    <n v="21"/>
    <n v="4"/>
    <n v="2"/>
    <n v="1"/>
    <n v="13"/>
    <n v="2"/>
    <n v="3"/>
    <n v="6"/>
    <n v="4"/>
    <n v="0"/>
    <n v="5"/>
    <n v="0"/>
    <s v="35 to 44"/>
    <s v="6 to 10 years"/>
    <s v="High (Q4)"/>
    <s v="High"/>
    <s v="High"/>
    <n v="1"/>
    <x v="2"/>
  </r>
  <r>
    <n v="52"/>
    <x v="0"/>
    <s v="Travel_Frequently"/>
    <n v="322"/>
    <x v="0"/>
    <x v="28"/>
    <n v="2"/>
    <s v="Medical"/>
    <n v="1401"/>
    <n v="4"/>
    <s v="Female"/>
    <n v="59"/>
    <n v="4"/>
    <x v="3"/>
    <x v="4"/>
    <n v="3"/>
    <s v="Married"/>
    <n v="13247"/>
    <n v="9731"/>
    <n v="2"/>
    <x v="0"/>
    <n v="11"/>
    <n v="3"/>
    <n v="2"/>
    <n v="1"/>
    <n v="24"/>
    <n v="3"/>
    <n v="2"/>
    <n v="5"/>
    <n v="3"/>
    <n v="0"/>
    <n v="2"/>
    <n v="0"/>
    <s v="45 to 54"/>
    <s v="2 to 5 years"/>
    <s v="High (Q4)"/>
    <s v="High"/>
    <s v="Medium"/>
    <n v="4"/>
    <x v="1"/>
  </r>
  <r>
    <n v="40"/>
    <x v="0"/>
    <s v="Non-Travel"/>
    <n v="663"/>
    <x v="0"/>
    <x v="9"/>
    <n v="4"/>
    <s v="Other"/>
    <n v="1449"/>
    <n v="3"/>
    <s v="Male"/>
    <n v="81"/>
    <n v="3"/>
    <x v="1"/>
    <x v="0"/>
    <n v="3"/>
    <s v="Divorced"/>
    <n v="3975"/>
    <n v="23099"/>
    <n v="3"/>
    <x v="1"/>
    <n v="11"/>
    <n v="3"/>
    <n v="3"/>
    <n v="2"/>
    <n v="11"/>
    <n v="2"/>
    <n v="4"/>
    <n v="8"/>
    <n v="7"/>
    <n v="0"/>
    <n v="7"/>
    <n v="0"/>
    <s v="35 to 44"/>
    <s v="6 to 10 years"/>
    <s v="Lower-Mid (Q2)"/>
    <s v="High"/>
    <s v="Very High"/>
    <n v="0"/>
    <x v="2"/>
  </r>
  <r>
    <n v="33"/>
    <x v="0"/>
    <s v="Travel_Frequently"/>
    <n v="430"/>
    <x v="1"/>
    <x v="8"/>
    <n v="3"/>
    <s v="Medical"/>
    <n v="1477"/>
    <n v="4"/>
    <s v="Male"/>
    <n v="54"/>
    <n v="3"/>
    <x v="1"/>
    <x v="6"/>
    <n v="1"/>
    <s v="Married"/>
    <n v="4373"/>
    <n v="17456"/>
    <n v="0"/>
    <x v="1"/>
    <n v="14"/>
    <n v="3"/>
    <n v="1"/>
    <n v="2"/>
    <n v="5"/>
    <n v="2"/>
    <n v="3"/>
    <n v="4"/>
    <n v="3"/>
    <n v="0"/>
    <n v="3"/>
    <n v="0"/>
    <s v="25 to 34"/>
    <s v="2 to 5 years"/>
    <s v="Lower-Mid (Q2)"/>
    <s v="Low"/>
    <s v="High"/>
    <n v="2"/>
    <x v="2"/>
  </r>
  <r>
    <n v="44"/>
    <x v="0"/>
    <s v="Travel_Frequently"/>
    <n v="602"/>
    <x v="2"/>
    <x v="7"/>
    <n v="5"/>
    <s v="Human Resources"/>
    <n v="1642"/>
    <n v="1"/>
    <s v="Male"/>
    <n v="37"/>
    <n v="3"/>
    <x v="1"/>
    <x v="8"/>
    <n v="4"/>
    <s v="Married"/>
    <n v="5743"/>
    <n v="10503"/>
    <n v="4"/>
    <x v="0"/>
    <n v="11"/>
    <n v="3"/>
    <n v="3"/>
    <n v="0"/>
    <n v="14"/>
    <n v="3"/>
    <n v="3"/>
    <n v="10"/>
    <n v="7"/>
    <n v="0"/>
    <n v="2"/>
    <n v="0"/>
    <s v="35 to 44"/>
    <s v="6 to 10 years"/>
    <s v="Upper-Mid (Q3)"/>
    <s v="Very High"/>
    <s v="High"/>
    <n v="3"/>
    <x v="1"/>
  </r>
  <r>
    <n v="30"/>
    <x v="0"/>
    <s v="Travel_Frequently"/>
    <n v="1312"/>
    <x v="0"/>
    <x v="5"/>
    <n v="4"/>
    <s v="Technical Degree"/>
    <n v="1745"/>
    <n v="4"/>
    <s v="Female"/>
    <n v="78"/>
    <n v="2"/>
    <x v="0"/>
    <x v="2"/>
    <n v="1"/>
    <s v="Single"/>
    <n v="4968"/>
    <n v="26427"/>
    <n v="0"/>
    <x v="1"/>
    <n v="16"/>
    <n v="3"/>
    <n v="4"/>
    <n v="0"/>
    <n v="10"/>
    <n v="2"/>
    <n v="3"/>
    <n v="9"/>
    <n v="7"/>
    <n v="0"/>
    <n v="7"/>
    <n v="0"/>
    <s v="25 to 34"/>
    <s v="6 to 10 years"/>
    <s v="Upper-Mid (Q3)"/>
    <s v="Low"/>
    <s v="High"/>
    <n v="2"/>
    <x v="2"/>
  </r>
  <r>
    <n v="38"/>
    <x v="0"/>
    <s v="Travel_Frequently"/>
    <n v="594"/>
    <x v="0"/>
    <x v="5"/>
    <n v="2"/>
    <s v="Medical"/>
    <n v="1760"/>
    <n v="3"/>
    <s v="Female"/>
    <n v="75"/>
    <n v="2"/>
    <x v="0"/>
    <x v="0"/>
    <n v="2"/>
    <s v="Married"/>
    <n v="2468"/>
    <n v="15963"/>
    <n v="4"/>
    <x v="1"/>
    <n v="14"/>
    <n v="3"/>
    <n v="2"/>
    <n v="1"/>
    <n v="9"/>
    <n v="4"/>
    <n v="2"/>
    <n v="6"/>
    <n v="1"/>
    <n v="0"/>
    <n v="5"/>
    <n v="0"/>
    <s v="35 to 44"/>
    <s v="6 to 10 years"/>
    <s v="Low (Q1)"/>
    <s v="Medium"/>
    <s v="Medium"/>
    <n v="4"/>
    <x v="1"/>
  </r>
  <r>
    <n v="32"/>
    <x v="0"/>
    <s v="Non-Travel"/>
    <n v="953"/>
    <x v="0"/>
    <x v="3"/>
    <n v="4"/>
    <s v="Technical Degree"/>
    <n v="1764"/>
    <n v="2"/>
    <s v="Male"/>
    <n v="65"/>
    <n v="3"/>
    <x v="0"/>
    <x v="2"/>
    <n v="2"/>
    <s v="Single"/>
    <n v="2718"/>
    <n v="17674"/>
    <n v="2"/>
    <x v="1"/>
    <n v="14"/>
    <n v="3"/>
    <n v="2"/>
    <n v="0"/>
    <n v="12"/>
    <n v="3"/>
    <n v="3"/>
    <n v="7"/>
    <n v="7"/>
    <n v="0"/>
    <n v="7"/>
    <n v="0"/>
    <s v="25 to 34"/>
    <s v="6 to 10 years"/>
    <s v="Low (Q1)"/>
    <s v="Medium"/>
    <s v="High"/>
    <n v="4"/>
    <x v="1"/>
  </r>
  <r>
    <n v="34"/>
    <x v="1"/>
    <s v="Travel_Frequently"/>
    <n v="234"/>
    <x v="0"/>
    <x v="9"/>
    <n v="4"/>
    <s v="Life Sciences"/>
    <n v="1807"/>
    <n v="4"/>
    <s v="Male"/>
    <n v="93"/>
    <n v="3"/>
    <x v="1"/>
    <x v="0"/>
    <n v="1"/>
    <s v="Married"/>
    <n v="5346"/>
    <n v="6208"/>
    <n v="4"/>
    <x v="1"/>
    <n v="17"/>
    <n v="3"/>
    <n v="3"/>
    <n v="1"/>
    <n v="11"/>
    <n v="3"/>
    <n v="2"/>
    <n v="7"/>
    <n v="1"/>
    <n v="0"/>
    <n v="7"/>
    <n v="1"/>
    <s v="25 to 34"/>
    <s v="6 to 10 years"/>
    <s v="Upper-Mid (Q3)"/>
    <s v="Low"/>
    <s v="Medium"/>
    <n v="2"/>
    <x v="2"/>
  </r>
  <r>
    <n v="27"/>
    <x v="0"/>
    <s v="Travel_Frequently"/>
    <n v="1297"/>
    <x v="0"/>
    <x v="3"/>
    <n v="2"/>
    <s v="Life Sciences"/>
    <n v="1850"/>
    <n v="4"/>
    <s v="Female"/>
    <n v="53"/>
    <n v="3"/>
    <x v="0"/>
    <x v="0"/>
    <n v="4"/>
    <s v="Single"/>
    <n v="2379"/>
    <n v="19826"/>
    <n v="0"/>
    <x v="0"/>
    <n v="14"/>
    <n v="3"/>
    <n v="3"/>
    <n v="0"/>
    <n v="6"/>
    <n v="3"/>
    <n v="2"/>
    <n v="5"/>
    <n v="4"/>
    <n v="0"/>
    <n v="2"/>
    <n v="0"/>
    <s v="25 to 34"/>
    <s v="2 to 5 years"/>
    <s v="Low (Q1)"/>
    <s v="Very High"/>
    <s v="Medium"/>
    <n v="5"/>
    <x v="0"/>
  </r>
  <r>
    <n v="32"/>
    <x v="1"/>
    <s v="Travel_Frequently"/>
    <n v="238"/>
    <x v="0"/>
    <x v="3"/>
    <n v="2"/>
    <s v="Life Sciences"/>
    <n v="1939"/>
    <n v="1"/>
    <s v="Female"/>
    <n v="47"/>
    <n v="4"/>
    <x v="0"/>
    <x v="2"/>
    <n v="3"/>
    <s v="Single"/>
    <n v="2432"/>
    <n v="15318"/>
    <n v="3"/>
    <x v="0"/>
    <n v="14"/>
    <n v="3"/>
    <n v="1"/>
    <n v="0"/>
    <n v="8"/>
    <n v="2"/>
    <n v="3"/>
    <n v="4"/>
    <n v="1"/>
    <n v="0"/>
    <n v="3"/>
    <n v="1"/>
    <s v="25 to 34"/>
    <s v="2 to 5 years"/>
    <s v="Low (Q1)"/>
    <s v="High"/>
    <s v="High"/>
    <n v="5"/>
    <x v="0"/>
  </r>
  <r>
    <n v="50"/>
    <x v="1"/>
    <s v="Travel_Frequently"/>
    <n v="878"/>
    <x v="1"/>
    <x v="7"/>
    <n v="4"/>
    <s v="Life Sciences"/>
    <n v="2044"/>
    <n v="2"/>
    <s v="Male"/>
    <n v="94"/>
    <n v="3"/>
    <x v="1"/>
    <x v="6"/>
    <n v="3"/>
    <s v="Divorced"/>
    <n v="6728"/>
    <n v="14255"/>
    <n v="7"/>
    <x v="1"/>
    <n v="12"/>
    <n v="3"/>
    <n v="4"/>
    <n v="2"/>
    <n v="12"/>
    <n v="3"/>
    <n v="3"/>
    <n v="6"/>
    <n v="3"/>
    <n v="0"/>
    <n v="1"/>
    <n v="1"/>
    <s v="45 to 54"/>
    <s v="6 to 10 years"/>
    <s v="Upper-Mid (Q3)"/>
    <s v="High"/>
    <s v="High"/>
    <n v="0"/>
    <x v="2"/>
  </r>
  <r>
    <n v="49"/>
    <x v="0"/>
    <s v="Travel_Frequently"/>
    <n v="1023"/>
    <x v="1"/>
    <x v="5"/>
    <n v="3"/>
    <s v="Medical"/>
    <n v="2065"/>
    <n v="4"/>
    <s v="Male"/>
    <n v="63"/>
    <n v="2"/>
    <x v="1"/>
    <x v="6"/>
    <n v="2"/>
    <s v="Married"/>
    <n v="5390"/>
    <n v="13243"/>
    <n v="2"/>
    <x v="1"/>
    <n v="14"/>
    <n v="3"/>
    <n v="4"/>
    <n v="0"/>
    <n v="17"/>
    <n v="3"/>
    <n v="2"/>
    <n v="9"/>
    <n v="6"/>
    <n v="0"/>
    <n v="8"/>
    <n v="0"/>
    <s v="45 to 54"/>
    <s v="6 to 10 years"/>
    <s v="Upper-Mid (Q3)"/>
    <s v="Medium"/>
    <s v="Medium"/>
    <n v="2"/>
    <x v="2"/>
  </r>
  <r>
    <n v="41"/>
    <x v="1"/>
    <s v="Travel_Rarely"/>
    <n v="1102"/>
    <x v="1"/>
    <x v="7"/>
    <n v="2"/>
    <s v="Life Sciences"/>
    <n v="1"/>
    <n v="2"/>
    <s v="Female"/>
    <n v="94"/>
    <n v="3"/>
    <x v="1"/>
    <x v="6"/>
    <n v="4"/>
    <s v="Single"/>
    <n v="5993"/>
    <n v="19479"/>
    <n v="8"/>
    <x v="0"/>
    <n v="11"/>
    <n v="3"/>
    <n v="1"/>
    <n v="0"/>
    <n v="8"/>
    <n v="0"/>
    <n v="1"/>
    <n v="6"/>
    <n v="4"/>
    <n v="0"/>
    <n v="5"/>
    <n v="1"/>
    <s v="35 to 44"/>
    <s v="6 to 10 years"/>
    <s v="Upper-Mid (Q3)"/>
    <s v="Very High"/>
    <s v="Low"/>
    <n v="4"/>
    <x v="1"/>
  </r>
  <r>
    <n v="36"/>
    <x v="1"/>
    <s v="Travel_Rarely"/>
    <n v="1218"/>
    <x v="1"/>
    <x v="9"/>
    <n v="4"/>
    <s v="Life Sciences"/>
    <n v="27"/>
    <n v="3"/>
    <s v="Male"/>
    <n v="82"/>
    <n v="2"/>
    <x v="0"/>
    <x v="1"/>
    <n v="1"/>
    <s v="Single"/>
    <n v="3407"/>
    <n v="6986"/>
    <n v="7"/>
    <x v="1"/>
    <n v="23"/>
    <n v="4"/>
    <n v="2"/>
    <n v="0"/>
    <n v="10"/>
    <n v="4"/>
    <n v="3"/>
    <n v="5"/>
    <n v="3"/>
    <n v="0"/>
    <n v="3"/>
    <n v="1"/>
    <s v="35 to 44"/>
    <s v="2 to 5 years"/>
    <s v="Lower-Mid (Q2)"/>
    <s v="Low"/>
    <s v="High"/>
    <n v="4"/>
    <x v="1"/>
  </r>
  <r>
    <n v="32"/>
    <x v="1"/>
    <s v="Travel_Rarely"/>
    <n v="1033"/>
    <x v="0"/>
    <x v="9"/>
    <n v="3"/>
    <s v="Medical"/>
    <n v="190"/>
    <n v="1"/>
    <s v="Female"/>
    <n v="41"/>
    <n v="3"/>
    <x v="0"/>
    <x v="0"/>
    <n v="1"/>
    <s v="Single"/>
    <n v="4200"/>
    <n v="10224"/>
    <n v="7"/>
    <x v="1"/>
    <n v="22"/>
    <n v="4"/>
    <n v="1"/>
    <n v="0"/>
    <n v="10"/>
    <n v="2"/>
    <n v="4"/>
    <n v="5"/>
    <n v="4"/>
    <n v="0"/>
    <n v="4"/>
    <n v="1"/>
    <s v="25 to 34"/>
    <s v="2 to 5 years"/>
    <s v="Lower-Mid (Q2)"/>
    <s v="Low"/>
    <s v="Very High"/>
    <n v="2"/>
    <x v="2"/>
  </r>
  <r>
    <n v="35"/>
    <x v="1"/>
    <s v="Travel_Rarely"/>
    <n v="556"/>
    <x v="0"/>
    <x v="14"/>
    <n v="2"/>
    <s v="Life Sciences"/>
    <n v="261"/>
    <n v="2"/>
    <s v="Male"/>
    <n v="50"/>
    <n v="2"/>
    <x v="1"/>
    <x v="4"/>
    <n v="3"/>
    <s v="Married"/>
    <n v="5916"/>
    <n v="15497"/>
    <n v="3"/>
    <x v="0"/>
    <n v="13"/>
    <n v="3"/>
    <n v="1"/>
    <n v="0"/>
    <n v="8"/>
    <n v="1"/>
    <n v="3"/>
    <n v="1"/>
    <n v="0"/>
    <n v="0"/>
    <n v="1"/>
    <n v="1"/>
    <s v="35 to 44"/>
    <s v="0 to 1 year"/>
    <s v="Upper-Mid (Q3)"/>
    <s v="High"/>
    <s v="High"/>
    <n v="4"/>
    <x v="1"/>
  </r>
  <r>
    <n v="33"/>
    <x v="1"/>
    <s v="Travel_Rarely"/>
    <n v="813"/>
    <x v="0"/>
    <x v="27"/>
    <n v="3"/>
    <s v="Medical"/>
    <n v="325"/>
    <n v="3"/>
    <s v="Male"/>
    <n v="58"/>
    <n v="3"/>
    <x v="0"/>
    <x v="0"/>
    <n v="4"/>
    <s v="Married"/>
    <n v="2436"/>
    <n v="22149"/>
    <n v="5"/>
    <x v="0"/>
    <n v="13"/>
    <n v="3"/>
    <n v="3"/>
    <n v="1"/>
    <n v="8"/>
    <n v="2"/>
    <n v="1"/>
    <n v="5"/>
    <n v="4"/>
    <n v="0"/>
    <n v="4"/>
    <n v="1"/>
    <s v="25 to 34"/>
    <s v="2 to 5 years"/>
    <s v="Low (Q1)"/>
    <s v="Very High"/>
    <s v="Low"/>
    <n v="6"/>
    <x v="0"/>
  </r>
  <r>
    <n v="27"/>
    <x v="1"/>
    <s v="Travel_Rarely"/>
    <n v="1420"/>
    <x v="1"/>
    <x v="5"/>
    <n v="1"/>
    <s v="Marketing"/>
    <n v="667"/>
    <n v="3"/>
    <s v="Male"/>
    <n v="85"/>
    <n v="3"/>
    <x v="0"/>
    <x v="1"/>
    <n v="1"/>
    <s v="Divorced"/>
    <n v="3041"/>
    <n v="16346"/>
    <n v="0"/>
    <x v="1"/>
    <n v="11"/>
    <n v="3"/>
    <n v="2"/>
    <n v="1"/>
    <n v="5"/>
    <n v="3"/>
    <n v="3"/>
    <n v="4"/>
    <n v="3"/>
    <n v="0"/>
    <n v="2"/>
    <n v="1"/>
    <s v="25 to 34"/>
    <s v="2 to 5 years"/>
    <s v="Lower-Mid (Q2)"/>
    <s v="Low"/>
    <s v="High"/>
    <n v="4"/>
    <x v="1"/>
  </r>
  <r>
    <n v="29"/>
    <x v="1"/>
    <s v="Travel_Rarely"/>
    <n v="224"/>
    <x v="0"/>
    <x v="7"/>
    <n v="4"/>
    <s v="Technical Degree"/>
    <n v="1522"/>
    <n v="1"/>
    <s v="Male"/>
    <n v="100"/>
    <n v="2"/>
    <x v="0"/>
    <x v="2"/>
    <n v="1"/>
    <s v="Single"/>
    <n v="2362"/>
    <n v="7568"/>
    <n v="6"/>
    <x v="1"/>
    <n v="13"/>
    <n v="3"/>
    <n v="3"/>
    <n v="0"/>
    <n v="11"/>
    <n v="2"/>
    <n v="1"/>
    <n v="9"/>
    <n v="7"/>
    <n v="0"/>
    <n v="7"/>
    <n v="1"/>
    <s v="25 to 34"/>
    <s v="6 to 10 years"/>
    <s v="Low (Q1)"/>
    <s v="Low"/>
    <s v="Low"/>
    <n v="5"/>
    <x v="0"/>
  </r>
  <r>
    <n v="46"/>
    <x v="1"/>
    <s v="Travel_Rarely"/>
    <n v="1254"/>
    <x v="1"/>
    <x v="12"/>
    <n v="3"/>
    <s v="Life Sciences"/>
    <n v="1869"/>
    <n v="3"/>
    <s v="Female"/>
    <n v="64"/>
    <n v="3"/>
    <x v="2"/>
    <x v="6"/>
    <n v="2"/>
    <s v="Married"/>
    <n v="7314"/>
    <n v="14011"/>
    <n v="5"/>
    <x v="1"/>
    <n v="21"/>
    <n v="4"/>
    <n v="3"/>
    <n v="3"/>
    <n v="14"/>
    <n v="2"/>
    <n v="3"/>
    <n v="8"/>
    <n v="7"/>
    <n v="0"/>
    <n v="7"/>
    <n v="1"/>
    <s v="45 to 54"/>
    <s v="6 to 10 years"/>
    <s v="Upper-Mid (Q3)"/>
    <s v="Medium"/>
    <s v="High"/>
    <n v="2"/>
    <x v="2"/>
  </r>
  <r>
    <n v="28"/>
    <x v="1"/>
    <s v="Travel_Rarely"/>
    <n v="1404"/>
    <x v="0"/>
    <x v="18"/>
    <n v="3"/>
    <s v="Technical Degree"/>
    <n v="1960"/>
    <n v="3"/>
    <s v="Male"/>
    <n v="32"/>
    <n v="2"/>
    <x v="0"/>
    <x v="0"/>
    <n v="4"/>
    <s v="Divorced"/>
    <n v="2367"/>
    <n v="18779"/>
    <n v="5"/>
    <x v="1"/>
    <n v="12"/>
    <n v="3"/>
    <n v="1"/>
    <n v="1"/>
    <n v="6"/>
    <n v="2"/>
    <n v="2"/>
    <n v="4"/>
    <n v="1"/>
    <n v="0"/>
    <n v="3"/>
    <n v="1"/>
    <s v="25 to 34"/>
    <s v="2 to 5 years"/>
    <s v="Low (Q1)"/>
    <s v="Very High"/>
    <s v="Medium"/>
    <n v="3"/>
    <x v="1"/>
  </r>
  <r>
    <n v="35"/>
    <x v="0"/>
    <s v="Travel_Rarely"/>
    <n v="809"/>
    <x v="0"/>
    <x v="2"/>
    <n v="3"/>
    <s v="Medical"/>
    <n v="14"/>
    <n v="1"/>
    <s v="Male"/>
    <n v="84"/>
    <n v="4"/>
    <x v="0"/>
    <x v="0"/>
    <n v="2"/>
    <s v="Married"/>
    <n v="2426"/>
    <n v="16479"/>
    <n v="0"/>
    <x v="1"/>
    <n v="13"/>
    <n v="3"/>
    <n v="3"/>
    <n v="1"/>
    <n v="6"/>
    <n v="5"/>
    <n v="3"/>
    <n v="5"/>
    <n v="4"/>
    <n v="0"/>
    <n v="3"/>
    <n v="0"/>
    <s v="35 to 44"/>
    <s v="2 to 5 years"/>
    <s v="Low (Q1)"/>
    <s v="Medium"/>
    <s v="High"/>
    <n v="5"/>
    <x v="0"/>
  </r>
  <r>
    <n v="29"/>
    <x v="0"/>
    <s v="Travel_Rarely"/>
    <n v="153"/>
    <x v="0"/>
    <x v="21"/>
    <n v="2"/>
    <s v="Life Sciences"/>
    <n v="15"/>
    <n v="4"/>
    <s v="Female"/>
    <n v="49"/>
    <n v="2"/>
    <x v="1"/>
    <x v="0"/>
    <n v="3"/>
    <s v="Single"/>
    <n v="4193"/>
    <n v="12682"/>
    <n v="0"/>
    <x v="0"/>
    <n v="12"/>
    <n v="3"/>
    <n v="4"/>
    <n v="0"/>
    <n v="10"/>
    <n v="3"/>
    <n v="3"/>
    <n v="9"/>
    <n v="5"/>
    <n v="0"/>
    <n v="8"/>
    <n v="0"/>
    <s v="25 to 34"/>
    <s v="6 to 10 years"/>
    <s v="Lower-Mid (Q2)"/>
    <s v="High"/>
    <s v="High"/>
    <n v="4"/>
    <x v="1"/>
  </r>
  <r>
    <n v="55"/>
    <x v="0"/>
    <s v="Travel_Rarely"/>
    <n v="836"/>
    <x v="0"/>
    <x v="16"/>
    <n v="3"/>
    <s v="Medical"/>
    <n v="84"/>
    <n v="4"/>
    <s v="Female"/>
    <n v="33"/>
    <n v="3"/>
    <x v="3"/>
    <x v="5"/>
    <n v="3"/>
    <s v="Divorced"/>
    <n v="14756"/>
    <n v="19730"/>
    <n v="2"/>
    <x v="0"/>
    <n v="14"/>
    <n v="3"/>
    <n v="3"/>
    <n v="3"/>
    <n v="21"/>
    <n v="2"/>
    <n v="3"/>
    <n v="5"/>
    <n v="0"/>
    <n v="0"/>
    <n v="2"/>
    <n v="0"/>
    <s v="55 and over"/>
    <s v="2 to 5 years"/>
    <s v="High (Q4)"/>
    <s v="High"/>
    <s v="High"/>
    <n v="3"/>
    <x v="1"/>
  </r>
  <r>
    <n v="29"/>
    <x v="0"/>
    <s v="Travel_Rarely"/>
    <n v="1328"/>
    <x v="0"/>
    <x v="5"/>
    <n v="3"/>
    <s v="Life Sciences"/>
    <n v="94"/>
    <n v="3"/>
    <s v="Male"/>
    <n v="76"/>
    <n v="3"/>
    <x v="0"/>
    <x v="2"/>
    <n v="2"/>
    <s v="Married"/>
    <n v="2703"/>
    <n v="4956"/>
    <n v="0"/>
    <x v="1"/>
    <n v="23"/>
    <n v="4"/>
    <n v="4"/>
    <n v="1"/>
    <n v="6"/>
    <n v="3"/>
    <n v="3"/>
    <n v="5"/>
    <n v="4"/>
    <n v="0"/>
    <n v="4"/>
    <n v="0"/>
    <s v="25 to 34"/>
    <s v="2 to 5 years"/>
    <s v="Low (Q1)"/>
    <s v="Medium"/>
    <s v="High"/>
    <n v="4"/>
    <x v="1"/>
  </r>
  <r>
    <n v="56"/>
    <x v="0"/>
    <s v="Travel_Rarely"/>
    <n v="1400"/>
    <x v="0"/>
    <x v="8"/>
    <n v="3"/>
    <s v="Life Sciences"/>
    <n v="112"/>
    <n v="4"/>
    <s v="Male"/>
    <n v="49"/>
    <n v="1"/>
    <x v="2"/>
    <x v="4"/>
    <n v="4"/>
    <s v="Single"/>
    <n v="7260"/>
    <n v="21698"/>
    <n v="4"/>
    <x v="1"/>
    <n v="11"/>
    <n v="3"/>
    <n v="1"/>
    <n v="0"/>
    <n v="37"/>
    <n v="3"/>
    <n v="2"/>
    <n v="6"/>
    <n v="4"/>
    <n v="0"/>
    <n v="2"/>
    <n v="0"/>
    <s v="55 and over"/>
    <s v="6 to 10 years"/>
    <s v="Upper-Mid (Q3)"/>
    <s v="Very High"/>
    <s v="Medium"/>
    <n v="0"/>
    <x v="2"/>
  </r>
  <r>
    <n v="54"/>
    <x v="0"/>
    <s v="Travel_Rarely"/>
    <n v="1217"/>
    <x v="0"/>
    <x v="5"/>
    <n v="4"/>
    <s v="Technical Degree"/>
    <n v="126"/>
    <n v="1"/>
    <s v="Female"/>
    <n v="60"/>
    <n v="3"/>
    <x v="2"/>
    <x v="7"/>
    <n v="3"/>
    <s v="Married"/>
    <n v="13549"/>
    <n v="24001"/>
    <n v="9"/>
    <x v="1"/>
    <n v="12"/>
    <n v="3"/>
    <n v="1"/>
    <n v="1"/>
    <n v="16"/>
    <n v="5"/>
    <n v="1"/>
    <n v="4"/>
    <n v="3"/>
    <n v="0"/>
    <n v="3"/>
    <n v="0"/>
    <s v="45 to 54"/>
    <s v="2 to 5 years"/>
    <s v="High (Q4)"/>
    <s v="High"/>
    <s v="Low"/>
    <n v="1"/>
    <x v="2"/>
  </r>
  <r>
    <n v="41"/>
    <x v="0"/>
    <s v="Travel_Rarely"/>
    <n v="802"/>
    <x v="1"/>
    <x v="9"/>
    <n v="1"/>
    <s v="Life Sciences"/>
    <n v="176"/>
    <n v="3"/>
    <s v="Male"/>
    <n v="96"/>
    <n v="3"/>
    <x v="2"/>
    <x v="6"/>
    <n v="3"/>
    <s v="Divorced"/>
    <n v="8189"/>
    <n v="21196"/>
    <n v="3"/>
    <x v="0"/>
    <n v="13"/>
    <n v="3"/>
    <n v="3"/>
    <n v="1"/>
    <n v="12"/>
    <n v="2"/>
    <n v="3"/>
    <n v="9"/>
    <n v="7"/>
    <n v="0"/>
    <n v="7"/>
    <n v="0"/>
    <s v="35 to 44"/>
    <s v="6 to 10 years"/>
    <s v="Upper-Mid (Q3)"/>
    <s v="High"/>
    <s v="High"/>
    <n v="3"/>
    <x v="1"/>
  </r>
  <r>
    <n v="45"/>
    <x v="0"/>
    <s v="Travel_Rarely"/>
    <n v="1316"/>
    <x v="0"/>
    <x v="11"/>
    <n v="3"/>
    <s v="Medical"/>
    <n v="192"/>
    <n v="3"/>
    <s v="Male"/>
    <n v="83"/>
    <n v="3"/>
    <x v="0"/>
    <x v="2"/>
    <n v="4"/>
    <s v="Single"/>
    <n v="3452"/>
    <n v="9752"/>
    <n v="5"/>
    <x v="1"/>
    <n v="13"/>
    <n v="3"/>
    <n v="2"/>
    <n v="0"/>
    <n v="9"/>
    <n v="2"/>
    <n v="2"/>
    <n v="6"/>
    <n v="5"/>
    <n v="0"/>
    <n v="3"/>
    <n v="0"/>
    <s v="45 to 54"/>
    <s v="6 to 10 years"/>
    <s v="Lower-Mid (Q2)"/>
    <s v="Very High"/>
    <s v="Medium"/>
    <n v="3"/>
    <x v="1"/>
  </r>
  <r>
    <n v="45"/>
    <x v="0"/>
    <s v="Travel_Rarely"/>
    <n v="194"/>
    <x v="0"/>
    <x v="9"/>
    <n v="3"/>
    <s v="Life Sciences"/>
    <n v="206"/>
    <n v="2"/>
    <s v="Male"/>
    <n v="60"/>
    <n v="3"/>
    <x v="1"/>
    <x v="0"/>
    <n v="2"/>
    <s v="Divorced"/>
    <n v="2348"/>
    <n v="10901"/>
    <n v="8"/>
    <x v="1"/>
    <n v="18"/>
    <n v="3"/>
    <n v="3"/>
    <n v="1"/>
    <n v="20"/>
    <n v="2"/>
    <n v="1"/>
    <n v="17"/>
    <n v="9"/>
    <n v="0"/>
    <n v="15"/>
    <n v="0"/>
    <s v="45 to 54"/>
    <s v="Over 10 years"/>
    <s v="Low (Q1)"/>
    <s v="Medium"/>
    <s v="Low"/>
    <n v="3"/>
    <x v="1"/>
  </r>
  <r>
    <n v="38"/>
    <x v="0"/>
    <s v="Travel_Rarely"/>
    <n v="702"/>
    <x v="1"/>
    <x v="7"/>
    <n v="4"/>
    <s v="Life Sciences"/>
    <n v="230"/>
    <n v="1"/>
    <s v="Female"/>
    <n v="59"/>
    <n v="2"/>
    <x v="1"/>
    <x v="6"/>
    <n v="4"/>
    <s v="Single"/>
    <n v="8686"/>
    <n v="12930"/>
    <n v="4"/>
    <x v="1"/>
    <n v="22"/>
    <n v="4"/>
    <n v="3"/>
    <n v="0"/>
    <n v="12"/>
    <n v="2"/>
    <n v="4"/>
    <n v="8"/>
    <n v="3"/>
    <n v="0"/>
    <n v="7"/>
    <n v="0"/>
    <s v="35 to 44"/>
    <s v="6 to 10 years"/>
    <s v="High (Q4)"/>
    <s v="Very High"/>
    <s v="Very High"/>
    <n v="0"/>
    <x v="2"/>
  </r>
  <r>
    <n v="45"/>
    <x v="0"/>
    <s v="Travel_Rarely"/>
    <n v="1268"/>
    <x v="1"/>
    <x v="4"/>
    <n v="2"/>
    <s v="Life Sciences"/>
    <n v="240"/>
    <n v="3"/>
    <s v="Female"/>
    <n v="30"/>
    <n v="3"/>
    <x v="1"/>
    <x v="6"/>
    <n v="1"/>
    <s v="Divorced"/>
    <n v="5006"/>
    <n v="6319"/>
    <n v="4"/>
    <x v="0"/>
    <n v="11"/>
    <n v="3"/>
    <n v="1"/>
    <n v="1"/>
    <n v="9"/>
    <n v="3"/>
    <n v="4"/>
    <n v="5"/>
    <n v="4"/>
    <n v="0"/>
    <n v="3"/>
    <n v="0"/>
    <s v="45 to 54"/>
    <s v="2 to 5 years"/>
    <s v="Upper-Mid (Q3)"/>
    <s v="Low"/>
    <s v="Very High"/>
    <n v="5"/>
    <x v="0"/>
  </r>
  <r>
    <n v="33"/>
    <x v="0"/>
    <s v="Travel_Rarely"/>
    <n v="134"/>
    <x v="0"/>
    <x v="5"/>
    <n v="3"/>
    <s v="Life Sciences"/>
    <n v="242"/>
    <n v="3"/>
    <s v="Male"/>
    <n v="90"/>
    <n v="3"/>
    <x v="0"/>
    <x v="2"/>
    <n v="4"/>
    <s v="Single"/>
    <n v="2500"/>
    <n v="10515"/>
    <n v="0"/>
    <x v="1"/>
    <n v="14"/>
    <n v="3"/>
    <n v="1"/>
    <n v="0"/>
    <n v="4"/>
    <n v="2"/>
    <n v="4"/>
    <n v="3"/>
    <n v="1"/>
    <n v="0"/>
    <n v="2"/>
    <n v="0"/>
    <s v="25 to 34"/>
    <s v="2 to 5 years"/>
    <s v="Low (Q1)"/>
    <s v="Very High"/>
    <s v="Very High"/>
    <n v="2"/>
    <x v="2"/>
  </r>
  <r>
    <n v="50"/>
    <x v="0"/>
    <s v="Travel_Rarely"/>
    <n v="854"/>
    <x v="1"/>
    <x v="7"/>
    <n v="4"/>
    <s v="Medical"/>
    <n v="323"/>
    <n v="4"/>
    <s v="Female"/>
    <n v="68"/>
    <n v="3"/>
    <x v="4"/>
    <x v="5"/>
    <n v="4"/>
    <s v="Divorced"/>
    <n v="19517"/>
    <n v="24118"/>
    <n v="3"/>
    <x v="1"/>
    <n v="11"/>
    <n v="3"/>
    <n v="3"/>
    <n v="1"/>
    <n v="32"/>
    <n v="3"/>
    <n v="2"/>
    <n v="7"/>
    <n v="0"/>
    <n v="0"/>
    <n v="6"/>
    <n v="0"/>
    <s v="45 to 54"/>
    <s v="6 to 10 years"/>
    <s v="High (Q4)"/>
    <s v="Very High"/>
    <s v="Medium"/>
    <n v="0"/>
    <x v="2"/>
  </r>
  <r>
    <n v="37"/>
    <x v="0"/>
    <s v="Travel_Rarely"/>
    <n v="1017"/>
    <x v="0"/>
    <x v="7"/>
    <n v="2"/>
    <s v="Medical"/>
    <n v="340"/>
    <n v="3"/>
    <s v="Female"/>
    <n v="83"/>
    <n v="2"/>
    <x v="0"/>
    <x v="2"/>
    <n v="1"/>
    <s v="Married"/>
    <n v="3920"/>
    <n v="18697"/>
    <n v="2"/>
    <x v="1"/>
    <n v="14"/>
    <n v="3"/>
    <n v="1"/>
    <n v="1"/>
    <n v="17"/>
    <n v="2"/>
    <n v="2"/>
    <n v="3"/>
    <n v="1"/>
    <n v="0"/>
    <n v="2"/>
    <n v="0"/>
    <s v="35 to 44"/>
    <s v="2 to 5 years"/>
    <s v="Lower-Mid (Q2)"/>
    <s v="Low"/>
    <s v="Medium"/>
    <n v="2"/>
    <x v="2"/>
  </r>
  <r>
    <n v="37"/>
    <x v="0"/>
    <s v="Travel_Rarely"/>
    <n v="228"/>
    <x v="1"/>
    <x v="10"/>
    <n v="4"/>
    <s v="Medical"/>
    <n v="378"/>
    <n v="3"/>
    <s v="Male"/>
    <n v="98"/>
    <n v="3"/>
    <x v="1"/>
    <x v="6"/>
    <n v="4"/>
    <s v="Married"/>
    <n v="6502"/>
    <n v="22825"/>
    <n v="4"/>
    <x v="1"/>
    <n v="14"/>
    <n v="3"/>
    <n v="2"/>
    <n v="1"/>
    <n v="7"/>
    <n v="5"/>
    <n v="4"/>
    <n v="5"/>
    <n v="4"/>
    <n v="0"/>
    <n v="1"/>
    <n v="0"/>
    <s v="35 to 44"/>
    <s v="2 to 5 years"/>
    <s v="Upper-Mid (Q3)"/>
    <s v="Very High"/>
    <s v="Very High"/>
    <n v="0"/>
    <x v="2"/>
  </r>
  <r>
    <n v="55"/>
    <x v="0"/>
    <s v="Travel_Rarely"/>
    <n v="147"/>
    <x v="0"/>
    <x v="17"/>
    <n v="2"/>
    <s v="Technical Degree"/>
    <n v="389"/>
    <n v="2"/>
    <s v="Male"/>
    <n v="37"/>
    <n v="3"/>
    <x v="1"/>
    <x v="0"/>
    <n v="4"/>
    <s v="Married"/>
    <n v="5415"/>
    <n v="15972"/>
    <n v="3"/>
    <x v="0"/>
    <n v="19"/>
    <n v="3"/>
    <n v="4"/>
    <n v="1"/>
    <n v="12"/>
    <n v="4"/>
    <n v="3"/>
    <n v="10"/>
    <n v="7"/>
    <n v="0"/>
    <n v="8"/>
    <n v="0"/>
    <s v="55 and over"/>
    <s v="6 to 10 years"/>
    <s v="Upper-Mid (Q3)"/>
    <s v="Very High"/>
    <s v="High"/>
    <n v="4"/>
    <x v="1"/>
  </r>
  <r>
    <n v="28"/>
    <x v="0"/>
    <s v="Travel_Rarely"/>
    <n v="1476"/>
    <x v="0"/>
    <x v="2"/>
    <n v="2"/>
    <s v="Medical"/>
    <n v="412"/>
    <n v="2"/>
    <s v="Male"/>
    <n v="68"/>
    <n v="4"/>
    <x v="1"/>
    <x v="3"/>
    <n v="1"/>
    <s v="Single"/>
    <n v="5661"/>
    <n v="4824"/>
    <n v="0"/>
    <x v="1"/>
    <n v="19"/>
    <n v="3"/>
    <n v="3"/>
    <n v="0"/>
    <n v="9"/>
    <n v="2"/>
    <n v="3"/>
    <n v="8"/>
    <n v="3"/>
    <n v="0"/>
    <n v="7"/>
    <n v="0"/>
    <s v="25 to 34"/>
    <s v="6 to 10 years"/>
    <s v="Upper-Mid (Q3)"/>
    <s v="Low"/>
    <s v="High"/>
    <n v="3"/>
    <x v="1"/>
  </r>
  <r>
    <n v="38"/>
    <x v="0"/>
    <s v="Travel_Rarely"/>
    <n v="849"/>
    <x v="0"/>
    <x v="22"/>
    <n v="2"/>
    <s v="Life Sciences"/>
    <n v="421"/>
    <n v="1"/>
    <s v="Female"/>
    <n v="81"/>
    <n v="2"/>
    <x v="2"/>
    <x v="7"/>
    <n v="2"/>
    <s v="Married"/>
    <n v="12061"/>
    <n v="26707"/>
    <n v="3"/>
    <x v="1"/>
    <n v="17"/>
    <n v="3"/>
    <n v="3"/>
    <n v="1"/>
    <n v="19"/>
    <n v="2"/>
    <n v="3"/>
    <n v="10"/>
    <n v="8"/>
    <n v="0"/>
    <n v="1"/>
    <n v="0"/>
    <s v="35 to 44"/>
    <s v="6 to 10 years"/>
    <s v="High (Q4)"/>
    <s v="Medium"/>
    <s v="High"/>
    <n v="3"/>
    <x v="1"/>
  </r>
  <r>
    <n v="49"/>
    <x v="0"/>
    <s v="Travel_Rarely"/>
    <n v="1091"/>
    <x v="0"/>
    <x v="7"/>
    <n v="2"/>
    <s v="Technical Degree"/>
    <n v="431"/>
    <n v="3"/>
    <s v="Female"/>
    <n v="90"/>
    <n v="2"/>
    <x v="3"/>
    <x v="3"/>
    <n v="3"/>
    <s v="Single"/>
    <n v="13964"/>
    <n v="17810"/>
    <n v="7"/>
    <x v="0"/>
    <n v="12"/>
    <n v="3"/>
    <n v="4"/>
    <n v="0"/>
    <n v="25"/>
    <n v="2"/>
    <n v="3"/>
    <n v="7"/>
    <n v="1"/>
    <n v="0"/>
    <n v="7"/>
    <n v="0"/>
    <s v="45 to 54"/>
    <s v="6 to 10 years"/>
    <s v="High (Q4)"/>
    <s v="High"/>
    <s v="High"/>
    <n v="3"/>
    <x v="1"/>
  </r>
  <r>
    <n v="32"/>
    <x v="0"/>
    <s v="Travel_Rarely"/>
    <n v="1018"/>
    <x v="0"/>
    <x v="5"/>
    <n v="4"/>
    <s v="Medical"/>
    <n v="439"/>
    <n v="1"/>
    <s v="Female"/>
    <n v="74"/>
    <n v="4"/>
    <x v="1"/>
    <x v="2"/>
    <n v="4"/>
    <s v="Single"/>
    <n v="5055"/>
    <n v="10557"/>
    <n v="7"/>
    <x v="1"/>
    <n v="16"/>
    <n v="3"/>
    <n v="3"/>
    <n v="0"/>
    <n v="10"/>
    <n v="0"/>
    <n v="2"/>
    <n v="7"/>
    <n v="7"/>
    <n v="0"/>
    <n v="7"/>
    <n v="0"/>
    <s v="25 to 34"/>
    <s v="6 to 10 years"/>
    <s v="Upper-Mid (Q3)"/>
    <s v="Very High"/>
    <s v="Medium"/>
    <n v="0"/>
    <x v="2"/>
  </r>
  <r>
    <n v="40"/>
    <x v="0"/>
    <s v="Travel_Rarely"/>
    <n v="1124"/>
    <x v="1"/>
    <x v="7"/>
    <n v="2"/>
    <s v="Medical"/>
    <n v="453"/>
    <n v="2"/>
    <s v="Male"/>
    <n v="57"/>
    <n v="1"/>
    <x v="1"/>
    <x v="6"/>
    <n v="4"/>
    <s v="Married"/>
    <n v="7457"/>
    <n v="13273"/>
    <n v="2"/>
    <x v="0"/>
    <n v="22"/>
    <n v="4"/>
    <n v="3"/>
    <n v="3"/>
    <n v="6"/>
    <n v="2"/>
    <n v="2"/>
    <n v="4"/>
    <n v="3"/>
    <n v="0"/>
    <n v="2"/>
    <n v="0"/>
    <s v="35 to 44"/>
    <s v="2 to 5 years"/>
    <s v="Upper-Mid (Q3)"/>
    <s v="Very High"/>
    <s v="Medium"/>
    <n v="3"/>
    <x v="1"/>
  </r>
  <r>
    <n v="35"/>
    <x v="0"/>
    <s v="Travel_Rarely"/>
    <n v="1296"/>
    <x v="0"/>
    <x v="3"/>
    <n v="4"/>
    <s v="Technical Degree"/>
    <n v="464"/>
    <n v="3"/>
    <s v="Male"/>
    <n v="62"/>
    <n v="3"/>
    <x v="2"/>
    <x v="4"/>
    <n v="2"/>
    <s v="Single"/>
    <n v="8095"/>
    <n v="18264"/>
    <n v="0"/>
    <x v="1"/>
    <n v="13"/>
    <n v="3"/>
    <n v="4"/>
    <n v="0"/>
    <n v="17"/>
    <n v="5"/>
    <n v="3"/>
    <n v="16"/>
    <n v="6"/>
    <n v="0"/>
    <n v="13"/>
    <n v="0"/>
    <s v="35 to 44"/>
    <s v="Over 10 years"/>
    <s v="Upper-Mid (Q3)"/>
    <s v="Medium"/>
    <s v="High"/>
    <n v="2"/>
    <x v="2"/>
  </r>
  <r>
    <n v="37"/>
    <x v="0"/>
    <s v="Travel_Rarely"/>
    <n v="921"/>
    <x v="0"/>
    <x v="12"/>
    <n v="3"/>
    <s v="Medical"/>
    <n v="486"/>
    <n v="3"/>
    <s v="Female"/>
    <n v="98"/>
    <n v="3"/>
    <x v="0"/>
    <x v="0"/>
    <n v="1"/>
    <s v="Married"/>
    <n v="3452"/>
    <n v="17663"/>
    <n v="6"/>
    <x v="1"/>
    <n v="20"/>
    <n v="4"/>
    <n v="2"/>
    <n v="1"/>
    <n v="17"/>
    <n v="3"/>
    <n v="3"/>
    <n v="5"/>
    <n v="4"/>
    <n v="0"/>
    <n v="3"/>
    <n v="0"/>
    <s v="35 to 44"/>
    <s v="2 to 5 years"/>
    <s v="Lower-Mid (Q2)"/>
    <s v="Low"/>
    <s v="High"/>
    <n v="4"/>
    <x v="1"/>
  </r>
  <r>
    <n v="51"/>
    <x v="0"/>
    <s v="Travel_Rarely"/>
    <n v="1178"/>
    <x v="1"/>
    <x v="27"/>
    <n v="2"/>
    <s v="Life Sciences"/>
    <n v="500"/>
    <n v="3"/>
    <s v="Female"/>
    <n v="87"/>
    <n v="3"/>
    <x v="1"/>
    <x v="6"/>
    <n v="4"/>
    <s v="Married"/>
    <n v="4936"/>
    <n v="14862"/>
    <n v="4"/>
    <x v="1"/>
    <n v="11"/>
    <n v="3"/>
    <n v="3"/>
    <n v="1"/>
    <n v="18"/>
    <n v="2"/>
    <n v="2"/>
    <n v="7"/>
    <n v="7"/>
    <n v="0"/>
    <n v="7"/>
    <n v="0"/>
    <s v="45 to 54"/>
    <s v="6 to 10 years"/>
    <s v="Upper-Mid (Q3)"/>
    <s v="Very High"/>
    <s v="Medium"/>
    <n v="0"/>
    <x v="2"/>
  </r>
  <r>
    <n v="37"/>
    <x v="0"/>
    <s v="Travel_Rarely"/>
    <n v="1305"/>
    <x v="0"/>
    <x v="12"/>
    <n v="4"/>
    <s v="Life Sciences"/>
    <n v="518"/>
    <n v="3"/>
    <s v="Male"/>
    <n v="49"/>
    <n v="3"/>
    <x v="1"/>
    <x v="4"/>
    <n v="2"/>
    <s v="Single"/>
    <n v="4197"/>
    <n v="21123"/>
    <n v="2"/>
    <x v="0"/>
    <n v="12"/>
    <n v="3"/>
    <n v="4"/>
    <n v="0"/>
    <n v="18"/>
    <n v="2"/>
    <n v="2"/>
    <n v="1"/>
    <n v="0"/>
    <n v="0"/>
    <n v="1"/>
    <n v="0"/>
    <s v="35 to 44"/>
    <s v="0 to 1 year"/>
    <s v="Lower-Mid (Q2)"/>
    <s v="Medium"/>
    <s v="Medium"/>
    <n v="5"/>
    <x v="0"/>
  </r>
  <r>
    <n v="52"/>
    <x v="0"/>
    <s v="Travel_Rarely"/>
    <n v="319"/>
    <x v="0"/>
    <x v="0"/>
    <n v="3"/>
    <s v="Medical"/>
    <n v="543"/>
    <n v="4"/>
    <s v="Male"/>
    <n v="39"/>
    <n v="2"/>
    <x v="2"/>
    <x v="4"/>
    <n v="3"/>
    <s v="Married"/>
    <n v="7969"/>
    <n v="19609"/>
    <n v="2"/>
    <x v="0"/>
    <n v="14"/>
    <n v="3"/>
    <n v="3"/>
    <n v="0"/>
    <n v="28"/>
    <n v="4"/>
    <n v="3"/>
    <n v="5"/>
    <n v="4"/>
    <n v="0"/>
    <n v="4"/>
    <n v="0"/>
    <s v="45 to 54"/>
    <s v="2 to 5 years"/>
    <s v="Upper-Mid (Q3)"/>
    <s v="High"/>
    <s v="High"/>
    <n v="3"/>
    <x v="1"/>
  </r>
  <r>
    <n v="30"/>
    <x v="0"/>
    <s v="Travel_Rarely"/>
    <n v="317"/>
    <x v="0"/>
    <x v="5"/>
    <n v="3"/>
    <s v="Life Sciences"/>
    <n v="548"/>
    <n v="3"/>
    <s v="Female"/>
    <n v="43"/>
    <n v="1"/>
    <x v="1"/>
    <x v="4"/>
    <n v="4"/>
    <s v="Single"/>
    <n v="6091"/>
    <n v="24793"/>
    <n v="2"/>
    <x v="1"/>
    <n v="20"/>
    <n v="4"/>
    <n v="3"/>
    <n v="0"/>
    <n v="11"/>
    <n v="2"/>
    <n v="3"/>
    <n v="5"/>
    <n v="4"/>
    <n v="0"/>
    <n v="2"/>
    <n v="0"/>
    <s v="25 to 34"/>
    <s v="2 to 5 years"/>
    <s v="Upper-Mid (Q3)"/>
    <s v="Very High"/>
    <s v="High"/>
    <n v="0"/>
    <x v="2"/>
  </r>
  <r>
    <n v="46"/>
    <x v="0"/>
    <s v="Travel_Rarely"/>
    <n v="1485"/>
    <x v="0"/>
    <x v="13"/>
    <n v="3"/>
    <s v="Medical"/>
    <n v="550"/>
    <n v="3"/>
    <s v="Female"/>
    <n v="87"/>
    <n v="3"/>
    <x v="1"/>
    <x v="4"/>
    <n v="3"/>
    <s v="Divorced"/>
    <n v="4810"/>
    <n v="26314"/>
    <n v="2"/>
    <x v="1"/>
    <n v="14"/>
    <n v="3"/>
    <n v="3"/>
    <n v="1"/>
    <n v="19"/>
    <n v="5"/>
    <n v="2"/>
    <n v="10"/>
    <n v="7"/>
    <n v="0"/>
    <n v="8"/>
    <n v="0"/>
    <s v="45 to 54"/>
    <s v="6 to 10 years"/>
    <s v="Lower-Mid (Q2)"/>
    <s v="High"/>
    <s v="Medium"/>
    <n v="1"/>
    <x v="2"/>
  </r>
  <r>
    <n v="47"/>
    <x v="0"/>
    <s v="Travel_Rarely"/>
    <n v="983"/>
    <x v="0"/>
    <x v="5"/>
    <n v="2"/>
    <s v="Medical"/>
    <n v="574"/>
    <n v="1"/>
    <s v="Female"/>
    <n v="65"/>
    <n v="3"/>
    <x v="1"/>
    <x v="4"/>
    <n v="4"/>
    <s v="Divorced"/>
    <n v="5070"/>
    <n v="7389"/>
    <n v="5"/>
    <x v="1"/>
    <n v="13"/>
    <n v="3"/>
    <n v="3"/>
    <n v="3"/>
    <n v="20"/>
    <n v="2"/>
    <n v="3"/>
    <n v="5"/>
    <n v="0"/>
    <n v="0"/>
    <n v="4"/>
    <n v="0"/>
    <s v="45 to 54"/>
    <s v="2 to 5 years"/>
    <s v="Upper-Mid (Q3)"/>
    <s v="Very High"/>
    <s v="High"/>
    <n v="0"/>
    <x v="2"/>
  </r>
  <r>
    <n v="31"/>
    <x v="0"/>
    <s v="Travel_Rarely"/>
    <n v="828"/>
    <x v="1"/>
    <x v="5"/>
    <n v="1"/>
    <s v="Life Sciences"/>
    <n v="604"/>
    <n v="2"/>
    <s v="Male"/>
    <n v="77"/>
    <n v="3"/>
    <x v="1"/>
    <x v="6"/>
    <n v="4"/>
    <s v="Single"/>
    <n v="6582"/>
    <n v="8346"/>
    <n v="4"/>
    <x v="0"/>
    <n v="13"/>
    <n v="3"/>
    <n v="3"/>
    <n v="0"/>
    <n v="10"/>
    <n v="2"/>
    <n v="4"/>
    <n v="6"/>
    <n v="5"/>
    <n v="0"/>
    <n v="5"/>
    <n v="0"/>
    <s v="25 to 34"/>
    <s v="6 to 10 years"/>
    <s v="Upper-Mid (Q3)"/>
    <s v="Very High"/>
    <s v="Very High"/>
    <n v="3"/>
    <x v="1"/>
  </r>
  <r>
    <n v="33"/>
    <x v="0"/>
    <s v="Travel_Rarely"/>
    <n v="922"/>
    <x v="0"/>
    <x v="7"/>
    <n v="5"/>
    <s v="Medical"/>
    <n v="612"/>
    <n v="1"/>
    <s v="Female"/>
    <n v="95"/>
    <n v="4"/>
    <x v="3"/>
    <x v="7"/>
    <n v="3"/>
    <s v="Divorced"/>
    <n v="16184"/>
    <n v="22578"/>
    <n v="4"/>
    <x v="1"/>
    <n v="19"/>
    <n v="3"/>
    <n v="3"/>
    <n v="1"/>
    <n v="10"/>
    <n v="2"/>
    <n v="3"/>
    <n v="6"/>
    <n v="1"/>
    <n v="0"/>
    <n v="5"/>
    <n v="0"/>
    <s v="25 to 34"/>
    <s v="6 to 10 years"/>
    <s v="High (Q4)"/>
    <s v="High"/>
    <s v="High"/>
    <n v="0"/>
    <x v="2"/>
  </r>
  <r>
    <n v="31"/>
    <x v="0"/>
    <s v="Travel_Rarely"/>
    <n v="688"/>
    <x v="1"/>
    <x v="8"/>
    <n v="3"/>
    <s v="Life Sciences"/>
    <n v="613"/>
    <n v="3"/>
    <s v="Male"/>
    <n v="44"/>
    <n v="2"/>
    <x v="2"/>
    <x v="5"/>
    <n v="4"/>
    <s v="Divorced"/>
    <n v="11557"/>
    <n v="25291"/>
    <n v="9"/>
    <x v="1"/>
    <n v="21"/>
    <n v="4"/>
    <n v="3"/>
    <n v="1"/>
    <n v="10"/>
    <n v="3"/>
    <n v="2"/>
    <n v="5"/>
    <n v="4"/>
    <n v="0"/>
    <n v="1"/>
    <n v="0"/>
    <s v="25 to 34"/>
    <s v="2 to 5 years"/>
    <s v="High (Q4)"/>
    <s v="Very High"/>
    <s v="Medium"/>
    <n v="0"/>
    <x v="2"/>
  </r>
  <r>
    <n v="27"/>
    <x v="0"/>
    <s v="Travel_Rarely"/>
    <n v="798"/>
    <x v="0"/>
    <x v="10"/>
    <n v="4"/>
    <s v="Medical"/>
    <n v="655"/>
    <n v="1"/>
    <s v="Female"/>
    <n v="66"/>
    <n v="2"/>
    <x v="0"/>
    <x v="2"/>
    <n v="3"/>
    <s v="Divorced"/>
    <n v="2187"/>
    <n v="5013"/>
    <n v="0"/>
    <x v="1"/>
    <n v="12"/>
    <n v="3"/>
    <n v="3"/>
    <n v="2"/>
    <n v="6"/>
    <n v="5"/>
    <n v="2"/>
    <n v="5"/>
    <n v="3"/>
    <n v="0"/>
    <n v="3"/>
    <n v="0"/>
    <s v="25 to 34"/>
    <s v="2 to 5 years"/>
    <s v="Low (Q1)"/>
    <s v="High"/>
    <s v="Medium"/>
    <n v="2"/>
    <x v="2"/>
  </r>
  <r>
    <n v="38"/>
    <x v="0"/>
    <s v="Travel_Rarely"/>
    <n v="243"/>
    <x v="1"/>
    <x v="8"/>
    <n v="4"/>
    <s v="Marketing"/>
    <n v="709"/>
    <n v="4"/>
    <s v="Female"/>
    <n v="46"/>
    <n v="2"/>
    <x v="1"/>
    <x v="6"/>
    <n v="4"/>
    <s v="Single"/>
    <n v="4028"/>
    <n v="7791"/>
    <n v="0"/>
    <x v="1"/>
    <n v="20"/>
    <n v="4"/>
    <n v="1"/>
    <n v="0"/>
    <n v="8"/>
    <n v="2"/>
    <n v="3"/>
    <n v="7"/>
    <n v="7"/>
    <n v="0"/>
    <n v="5"/>
    <n v="0"/>
    <s v="35 to 44"/>
    <s v="6 to 10 years"/>
    <s v="Lower-Mid (Q2)"/>
    <s v="Very High"/>
    <s v="High"/>
    <n v="0"/>
    <x v="2"/>
  </r>
  <r>
    <n v="27"/>
    <x v="0"/>
    <s v="Travel_Rarely"/>
    <n v="975"/>
    <x v="0"/>
    <x v="8"/>
    <n v="3"/>
    <s v="Medical"/>
    <n v="764"/>
    <n v="4"/>
    <s v="Female"/>
    <n v="55"/>
    <n v="2"/>
    <x v="1"/>
    <x v="3"/>
    <n v="1"/>
    <s v="Single"/>
    <n v="6811"/>
    <n v="23398"/>
    <n v="8"/>
    <x v="1"/>
    <n v="19"/>
    <n v="3"/>
    <n v="1"/>
    <n v="0"/>
    <n v="9"/>
    <n v="2"/>
    <n v="1"/>
    <n v="7"/>
    <n v="6"/>
    <n v="0"/>
    <n v="7"/>
    <n v="0"/>
    <s v="25 to 34"/>
    <s v="6 to 10 years"/>
    <s v="Upper-Mid (Q3)"/>
    <s v="Low"/>
    <s v="Low"/>
    <n v="3"/>
    <x v="1"/>
  </r>
  <r>
    <n v="38"/>
    <x v="0"/>
    <s v="Travel_Rarely"/>
    <n v="268"/>
    <x v="0"/>
    <x v="5"/>
    <n v="5"/>
    <s v="Medical"/>
    <n v="773"/>
    <n v="4"/>
    <s v="Male"/>
    <n v="92"/>
    <n v="3"/>
    <x v="0"/>
    <x v="2"/>
    <n v="3"/>
    <s v="Married"/>
    <n v="3057"/>
    <n v="20471"/>
    <n v="6"/>
    <x v="0"/>
    <n v="13"/>
    <n v="3"/>
    <n v="2"/>
    <n v="1"/>
    <n v="6"/>
    <n v="0"/>
    <n v="1"/>
    <n v="1"/>
    <n v="0"/>
    <n v="0"/>
    <n v="1"/>
    <n v="0"/>
    <s v="35 to 44"/>
    <s v="0 to 1 year"/>
    <s v="Lower-Mid (Q2)"/>
    <s v="High"/>
    <s v="Low"/>
    <n v="6"/>
    <x v="0"/>
  </r>
  <r>
    <n v="50"/>
    <x v="0"/>
    <s v="Travel_Rarely"/>
    <n v="691"/>
    <x v="0"/>
    <x v="5"/>
    <n v="3"/>
    <s v="Medical"/>
    <n v="815"/>
    <n v="3"/>
    <s v="Male"/>
    <n v="64"/>
    <n v="3"/>
    <x v="3"/>
    <x v="7"/>
    <n v="3"/>
    <s v="Married"/>
    <n v="17639"/>
    <n v="6881"/>
    <n v="5"/>
    <x v="1"/>
    <n v="16"/>
    <n v="3"/>
    <n v="4"/>
    <n v="0"/>
    <n v="30"/>
    <n v="3"/>
    <n v="3"/>
    <n v="4"/>
    <n v="3"/>
    <n v="0"/>
    <n v="3"/>
    <n v="0"/>
    <s v="45 to 54"/>
    <s v="2 to 5 years"/>
    <s v="High (Q4)"/>
    <s v="High"/>
    <s v="High"/>
    <n v="0"/>
    <x v="2"/>
  </r>
  <r>
    <n v="36"/>
    <x v="0"/>
    <s v="Travel_Rarely"/>
    <n v="676"/>
    <x v="0"/>
    <x v="7"/>
    <n v="3"/>
    <s v="Other"/>
    <n v="823"/>
    <n v="3"/>
    <s v="Female"/>
    <n v="35"/>
    <n v="3"/>
    <x v="1"/>
    <x v="4"/>
    <n v="2"/>
    <s v="Married"/>
    <n v="5228"/>
    <n v="23361"/>
    <n v="0"/>
    <x v="1"/>
    <n v="15"/>
    <n v="3"/>
    <n v="1"/>
    <n v="1"/>
    <n v="10"/>
    <n v="2"/>
    <n v="3"/>
    <n v="9"/>
    <n v="7"/>
    <n v="0"/>
    <n v="5"/>
    <n v="0"/>
    <s v="35 to 44"/>
    <s v="6 to 10 years"/>
    <s v="Upper-Mid (Q3)"/>
    <s v="Medium"/>
    <s v="High"/>
    <n v="2"/>
    <x v="2"/>
  </r>
  <r>
    <n v="42"/>
    <x v="0"/>
    <s v="Travel_Rarely"/>
    <n v="932"/>
    <x v="0"/>
    <x v="7"/>
    <n v="2"/>
    <s v="Life Sciences"/>
    <n v="827"/>
    <n v="4"/>
    <s v="Female"/>
    <n v="43"/>
    <n v="2"/>
    <x v="1"/>
    <x v="4"/>
    <n v="4"/>
    <s v="Married"/>
    <n v="6062"/>
    <n v="4051"/>
    <n v="9"/>
    <x v="0"/>
    <n v="13"/>
    <n v="3"/>
    <n v="4"/>
    <n v="1"/>
    <n v="8"/>
    <n v="4"/>
    <n v="3"/>
    <n v="4"/>
    <n v="3"/>
    <n v="0"/>
    <n v="2"/>
    <n v="0"/>
    <s v="35 to 44"/>
    <s v="2 to 5 years"/>
    <s v="Upper-Mid (Q3)"/>
    <s v="Very High"/>
    <s v="High"/>
    <n v="3"/>
    <x v="1"/>
  </r>
  <r>
    <n v="25"/>
    <x v="0"/>
    <s v="Travel_Rarely"/>
    <n v="180"/>
    <x v="0"/>
    <x v="5"/>
    <n v="1"/>
    <s v="Medical"/>
    <n v="854"/>
    <n v="1"/>
    <s v="Male"/>
    <n v="65"/>
    <n v="4"/>
    <x v="0"/>
    <x v="2"/>
    <n v="1"/>
    <s v="Single"/>
    <n v="3424"/>
    <n v="21632"/>
    <n v="7"/>
    <x v="1"/>
    <n v="13"/>
    <n v="3"/>
    <n v="3"/>
    <n v="0"/>
    <n v="6"/>
    <n v="3"/>
    <n v="2"/>
    <n v="4"/>
    <n v="3"/>
    <n v="0"/>
    <n v="1"/>
    <n v="0"/>
    <s v="25 to 34"/>
    <s v="2 to 5 years"/>
    <s v="Lower-Mid (Q2)"/>
    <s v="Low"/>
    <s v="Medium"/>
    <n v="4"/>
    <x v="1"/>
  </r>
  <r>
    <n v="45"/>
    <x v="0"/>
    <s v="Travel_Rarely"/>
    <n v="930"/>
    <x v="1"/>
    <x v="9"/>
    <n v="3"/>
    <s v="Marketing"/>
    <n v="864"/>
    <n v="4"/>
    <s v="Male"/>
    <n v="74"/>
    <n v="3"/>
    <x v="2"/>
    <x v="6"/>
    <n v="1"/>
    <s v="Divorced"/>
    <n v="10761"/>
    <n v="19239"/>
    <n v="4"/>
    <x v="0"/>
    <n v="12"/>
    <n v="3"/>
    <n v="3"/>
    <n v="1"/>
    <n v="18"/>
    <n v="2"/>
    <n v="3"/>
    <n v="5"/>
    <n v="4"/>
    <n v="0"/>
    <n v="2"/>
    <n v="0"/>
    <s v="45 to 54"/>
    <s v="2 to 5 years"/>
    <s v="High (Q4)"/>
    <s v="Low"/>
    <s v="High"/>
    <n v="5"/>
    <x v="0"/>
  </r>
  <r>
    <n v="36"/>
    <x v="0"/>
    <s v="Travel_Rarely"/>
    <n v="1278"/>
    <x v="2"/>
    <x v="16"/>
    <n v="3"/>
    <s v="Life Sciences"/>
    <n v="878"/>
    <n v="1"/>
    <s v="Male"/>
    <n v="77"/>
    <n v="2"/>
    <x v="0"/>
    <x v="8"/>
    <n v="1"/>
    <s v="Married"/>
    <n v="2342"/>
    <n v="8635"/>
    <n v="0"/>
    <x v="1"/>
    <n v="21"/>
    <n v="4"/>
    <n v="3"/>
    <n v="0"/>
    <n v="6"/>
    <n v="3"/>
    <n v="3"/>
    <n v="5"/>
    <n v="4"/>
    <n v="0"/>
    <n v="3"/>
    <n v="0"/>
    <s v="35 to 44"/>
    <s v="2 to 5 years"/>
    <s v="Low (Q1)"/>
    <s v="Low"/>
    <s v="High"/>
    <n v="4"/>
    <x v="1"/>
  </r>
  <r>
    <n v="31"/>
    <x v="0"/>
    <s v="Travel_Rarely"/>
    <n v="1222"/>
    <x v="0"/>
    <x v="20"/>
    <n v="4"/>
    <s v="Life Sciences"/>
    <n v="895"/>
    <n v="4"/>
    <s v="Male"/>
    <n v="48"/>
    <n v="3"/>
    <x v="0"/>
    <x v="2"/>
    <n v="4"/>
    <s v="Married"/>
    <n v="2356"/>
    <n v="14871"/>
    <n v="3"/>
    <x v="0"/>
    <n v="19"/>
    <n v="3"/>
    <n v="2"/>
    <n v="1"/>
    <n v="8"/>
    <n v="2"/>
    <n v="3"/>
    <n v="6"/>
    <n v="4"/>
    <n v="0"/>
    <n v="2"/>
    <n v="0"/>
    <s v="25 to 34"/>
    <s v="6 to 10 years"/>
    <s v="Low (Q1)"/>
    <s v="Very High"/>
    <s v="High"/>
    <n v="5"/>
    <x v="0"/>
  </r>
  <r>
    <n v="39"/>
    <x v="0"/>
    <s v="Travel_Rarely"/>
    <n v="1383"/>
    <x v="2"/>
    <x v="5"/>
    <n v="3"/>
    <s v="Life Sciences"/>
    <n v="909"/>
    <n v="4"/>
    <s v="Female"/>
    <n v="42"/>
    <n v="2"/>
    <x v="1"/>
    <x v="8"/>
    <n v="4"/>
    <s v="Married"/>
    <n v="5204"/>
    <n v="7790"/>
    <n v="8"/>
    <x v="1"/>
    <n v="11"/>
    <n v="3"/>
    <n v="3"/>
    <n v="2"/>
    <n v="13"/>
    <n v="2"/>
    <n v="3"/>
    <n v="5"/>
    <n v="4"/>
    <n v="0"/>
    <n v="4"/>
    <n v="0"/>
    <s v="35 to 44"/>
    <s v="2 to 5 years"/>
    <s v="Upper-Mid (Q3)"/>
    <s v="Very High"/>
    <s v="High"/>
    <n v="0"/>
    <x v="2"/>
  </r>
  <r>
    <n v="33"/>
    <x v="0"/>
    <s v="Travel_Rarely"/>
    <n v="1075"/>
    <x v="2"/>
    <x v="0"/>
    <n v="2"/>
    <s v="Human Resources"/>
    <n v="910"/>
    <n v="4"/>
    <s v="Male"/>
    <n v="57"/>
    <n v="3"/>
    <x v="0"/>
    <x v="8"/>
    <n v="2"/>
    <s v="Divorced"/>
    <n v="2277"/>
    <n v="22650"/>
    <n v="3"/>
    <x v="0"/>
    <n v="11"/>
    <n v="3"/>
    <n v="3"/>
    <n v="1"/>
    <n v="7"/>
    <n v="4"/>
    <n v="4"/>
    <n v="4"/>
    <n v="3"/>
    <n v="0"/>
    <n v="3"/>
    <n v="0"/>
    <s v="25 to 34"/>
    <s v="2 to 5 years"/>
    <s v="Low (Q1)"/>
    <s v="Medium"/>
    <s v="Very High"/>
    <n v="7"/>
    <x v="0"/>
  </r>
  <r>
    <n v="29"/>
    <x v="0"/>
    <s v="Travel_Rarely"/>
    <n v="1086"/>
    <x v="0"/>
    <x v="8"/>
    <n v="1"/>
    <s v="Medical"/>
    <n v="912"/>
    <n v="1"/>
    <s v="Female"/>
    <n v="62"/>
    <n v="2"/>
    <x v="0"/>
    <x v="0"/>
    <n v="4"/>
    <s v="Divorced"/>
    <n v="2532"/>
    <n v="6054"/>
    <n v="6"/>
    <x v="1"/>
    <n v="14"/>
    <n v="3"/>
    <n v="3"/>
    <n v="3"/>
    <n v="8"/>
    <n v="5"/>
    <n v="3"/>
    <n v="4"/>
    <n v="3"/>
    <n v="0"/>
    <n v="3"/>
    <n v="0"/>
    <s v="25 to 34"/>
    <s v="2 to 5 years"/>
    <s v="Low (Q1)"/>
    <s v="Very High"/>
    <s v="High"/>
    <n v="2"/>
    <x v="2"/>
  </r>
  <r>
    <n v="42"/>
    <x v="0"/>
    <s v="Travel_Rarely"/>
    <n v="462"/>
    <x v="1"/>
    <x v="27"/>
    <n v="2"/>
    <s v="Medical"/>
    <n v="936"/>
    <n v="3"/>
    <s v="Female"/>
    <n v="68"/>
    <n v="2"/>
    <x v="1"/>
    <x v="6"/>
    <n v="3"/>
    <s v="Single"/>
    <n v="6244"/>
    <n v="7824"/>
    <n v="7"/>
    <x v="1"/>
    <n v="17"/>
    <n v="3"/>
    <n v="1"/>
    <n v="0"/>
    <n v="10"/>
    <n v="6"/>
    <n v="3"/>
    <n v="5"/>
    <n v="4"/>
    <n v="0"/>
    <n v="3"/>
    <n v="0"/>
    <s v="35 to 44"/>
    <s v="2 to 5 years"/>
    <s v="Upper-Mid (Q3)"/>
    <s v="High"/>
    <s v="High"/>
    <n v="0"/>
    <x v="2"/>
  </r>
  <r>
    <n v="58"/>
    <x v="0"/>
    <s v="Travel_Rarely"/>
    <n v="1272"/>
    <x v="0"/>
    <x v="3"/>
    <n v="3"/>
    <s v="Technical Degree"/>
    <n v="940"/>
    <n v="3"/>
    <s v="Female"/>
    <n v="37"/>
    <n v="2"/>
    <x v="2"/>
    <x v="3"/>
    <n v="2"/>
    <s v="Divorced"/>
    <n v="10552"/>
    <n v="9255"/>
    <n v="2"/>
    <x v="0"/>
    <n v="13"/>
    <n v="3"/>
    <n v="4"/>
    <n v="1"/>
    <n v="24"/>
    <n v="3"/>
    <n v="3"/>
    <n v="6"/>
    <n v="0"/>
    <n v="0"/>
    <n v="4"/>
    <n v="0"/>
    <s v="55 and over"/>
    <s v="6 to 10 years"/>
    <s v="High (Q4)"/>
    <s v="Medium"/>
    <s v="High"/>
    <n v="5"/>
    <x v="0"/>
  </r>
  <r>
    <n v="35"/>
    <x v="0"/>
    <s v="Travel_Rarely"/>
    <n v="882"/>
    <x v="1"/>
    <x v="0"/>
    <n v="4"/>
    <s v="Life Sciences"/>
    <n v="984"/>
    <n v="4"/>
    <s v="Male"/>
    <n v="92"/>
    <n v="3"/>
    <x v="2"/>
    <x v="6"/>
    <n v="4"/>
    <s v="Divorced"/>
    <n v="7823"/>
    <n v="6812"/>
    <n v="6"/>
    <x v="1"/>
    <n v="13"/>
    <n v="3"/>
    <n v="2"/>
    <n v="1"/>
    <n v="12"/>
    <n v="2"/>
    <n v="3"/>
    <n v="10"/>
    <n v="9"/>
    <n v="0"/>
    <n v="8"/>
    <n v="0"/>
    <s v="35 to 44"/>
    <s v="6 to 10 years"/>
    <s v="Upper-Mid (Q3)"/>
    <s v="Very High"/>
    <s v="High"/>
    <n v="0"/>
    <x v="2"/>
  </r>
  <r>
    <n v="39"/>
    <x v="0"/>
    <s v="Travel_Rarely"/>
    <n v="903"/>
    <x v="1"/>
    <x v="5"/>
    <n v="5"/>
    <s v="Life Sciences"/>
    <n v="985"/>
    <n v="1"/>
    <s v="Male"/>
    <n v="41"/>
    <n v="4"/>
    <x v="2"/>
    <x v="6"/>
    <n v="3"/>
    <s v="Single"/>
    <n v="7880"/>
    <n v="2560"/>
    <n v="0"/>
    <x v="1"/>
    <n v="18"/>
    <n v="3"/>
    <n v="4"/>
    <n v="0"/>
    <n v="9"/>
    <n v="3"/>
    <n v="3"/>
    <n v="8"/>
    <n v="7"/>
    <n v="0"/>
    <n v="7"/>
    <n v="0"/>
    <s v="35 to 44"/>
    <s v="6 to 10 years"/>
    <s v="Upper-Mid (Q3)"/>
    <s v="High"/>
    <s v="High"/>
    <n v="0"/>
    <x v="2"/>
  </r>
  <r>
    <n v="45"/>
    <x v="0"/>
    <s v="Travel_Rarely"/>
    <n v="974"/>
    <x v="0"/>
    <x v="7"/>
    <n v="4"/>
    <s v="Medical"/>
    <n v="996"/>
    <n v="4"/>
    <s v="Female"/>
    <n v="91"/>
    <n v="3"/>
    <x v="0"/>
    <x v="0"/>
    <n v="4"/>
    <s v="Divorced"/>
    <n v="2270"/>
    <n v="11005"/>
    <n v="3"/>
    <x v="1"/>
    <n v="14"/>
    <n v="3"/>
    <n v="4"/>
    <n v="2"/>
    <n v="8"/>
    <n v="2"/>
    <n v="3"/>
    <n v="5"/>
    <n v="3"/>
    <n v="0"/>
    <n v="2"/>
    <n v="0"/>
    <s v="45 to 54"/>
    <s v="2 to 5 years"/>
    <s v="Low (Q1)"/>
    <s v="Very High"/>
    <s v="High"/>
    <n v="2"/>
    <x v="2"/>
  </r>
  <r>
    <n v="46"/>
    <x v="0"/>
    <s v="Travel_Rarely"/>
    <n v="566"/>
    <x v="0"/>
    <x v="8"/>
    <n v="2"/>
    <s v="Medical"/>
    <n v="1007"/>
    <n v="4"/>
    <s v="Male"/>
    <n v="75"/>
    <n v="3"/>
    <x v="2"/>
    <x v="4"/>
    <n v="3"/>
    <s v="Divorced"/>
    <n v="10845"/>
    <n v="24208"/>
    <n v="6"/>
    <x v="1"/>
    <n v="13"/>
    <n v="3"/>
    <n v="2"/>
    <n v="1"/>
    <n v="13"/>
    <n v="3"/>
    <n v="3"/>
    <n v="8"/>
    <n v="7"/>
    <n v="0"/>
    <n v="7"/>
    <n v="0"/>
    <s v="45 to 54"/>
    <s v="6 to 10 years"/>
    <s v="High (Q4)"/>
    <s v="High"/>
    <s v="High"/>
    <n v="0"/>
    <x v="2"/>
  </r>
  <r>
    <n v="54"/>
    <x v="0"/>
    <s v="Travel_Rarely"/>
    <n v="1441"/>
    <x v="0"/>
    <x v="18"/>
    <n v="3"/>
    <s v="Technical Degree"/>
    <n v="1013"/>
    <n v="3"/>
    <s v="Female"/>
    <n v="56"/>
    <n v="3"/>
    <x v="2"/>
    <x v="4"/>
    <n v="3"/>
    <s v="Married"/>
    <n v="10739"/>
    <n v="13943"/>
    <n v="8"/>
    <x v="1"/>
    <n v="11"/>
    <n v="3"/>
    <n v="3"/>
    <n v="1"/>
    <n v="22"/>
    <n v="2"/>
    <n v="3"/>
    <n v="10"/>
    <n v="7"/>
    <n v="0"/>
    <n v="8"/>
    <n v="0"/>
    <s v="45 to 54"/>
    <s v="6 to 10 years"/>
    <s v="High (Q4)"/>
    <s v="High"/>
    <s v="High"/>
    <n v="1"/>
    <x v="2"/>
  </r>
  <r>
    <n v="34"/>
    <x v="0"/>
    <s v="Travel_Rarely"/>
    <n v="216"/>
    <x v="1"/>
    <x v="7"/>
    <n v="4"/>
    <s v="Marketing"/>
    <n v="1047"/>
    <n v="2"/>
    <s v="Male"/>
    <n v="75"/>
    <n v="4"/>
    <x v="1"/>
    <x v="6"/>
    <n v="4"/>
    <s v="Divorced"/>
    <n v="9725"/>
    <n v="12278"/>
    <n v="0"/>
    <x v="1"/>
    <n v="11"/>
    <n v="3"/>
    <n v="4"/>
    <n v="1"/>
    <n v="16"/>
    <n v="2"/>
    <n v="2"/>
    <n v="15"/>
    <n v="1"/>
    <n v="0"/>
    <n v="9"/>
    <n v="0"/>
    <s v="25 to 34"/>
    <s v="Over 10 years"/>
    <s v="High (Q4)"/>
    <s v="Very High"/>
    <s v="Medium"/>
    <n v="0"/>
    <x v="2"/>
  </r>
  <r>
    <n v="59"/>
    <x v="0"/>
    <s v="Travel_Rarely"/>
    <n v="1089"/>
    <x v="1"/>
    <x v="7"/>
    <n v="2"/>
    <s v="Technical Degree"/>
    <n v="1048"/>
    <n v="2"/>
    <s v="Male"/>
    <n v="66"/>
    <n v="3"/>
    <x v="2"/>
    <x v="5"/>
    <n v="4"/>
    <s v="Married"/>
    <n v="11904"/>
    <n v="11038"/>
    <n v="3"/>
    <x v="0"/>
    <n v="14"/>
    <n v="3"/>
    <n v="3"/>
    <n v="1"/>
    <n v="14"/>
    <n v="1"/>
    <n v="1"/>
    <n v="6"/>
    <n v="4"/>
    <n v="0"/>
    <n v="4"/>
    <n v="0"/>
    <s v="55 and over"/>
    <s v="6 to 10 years"/>
    <s v="High (Q4)"/>
    <s v="Very High"/>
    <s v="Low"/>
    <n v="4"/>
    <x v="1"/>
  </r>
  <r>
    <n v="37"/>
    <x v="0"/>
    <s v="Travel_Rarely"/>
    <n v="124"/>
    <x v="0"/>
    <x v="0"/>
    <n v="3"/>
    <s v="Other"/>
    <n v="1062"/>
    <n v="4"/>
    <s v="Female"/>
    <n v="35"/>
    <n v="3"/>
    <x v="1"/>
    <x v="3"/>
    <n v="2"/>
    <s v="Single"/>
    <n v="4107"/>
    <n v="13848"/>
    <n v="3"/>
    <x v="1"/>
    <n v="15"/>
    <n v="3"/>
    <n v="1"/>
    <n v="0"/>
    <n v="8"/>
    <n v="3"/>
    <n v="2"/>
    <n v="4"/>
    <n v="3"/>
    <n v="0"/>
    <n v="1"/>
    <n v="0"/>
    <s v="35 to 44"/>
    <s v="2 to 5 years"/>
    <s v="Lower-Mid (Q2)"/>
    <s v="Medium"/>
    <s v="Medium"/>
    <n v="2"/>
    <x v="2"/>
  </r>
  <r>
    <n v="28"/>
    <x v="0"/>
    <s v="Travel_Rarely"/>
    <n v="1451"/>
    <x v="0"/>
    <x v="5"/>
    <n v="1"/>
    <s v="Life Sciences"/>
    <n v="1136"/>
    <n v="1"/>
    <s v="Male"/>
    <n v="67"/>
    <n v="2"/>
    <x v="0"/>
    <x v="2"/>
    <n v="2"/>
    <s v="Married"/>
    <n v="3201"/>
    <n v="19911"/>
    <n v="0"/>
    <x v="1"/>
    <n v="17"/>
    <n v="3"/>
    <n v="1"/>
    <n v="0"/>
    <n v="6"/>
    <n v="2"/>
    <n v="1"/>
    <n v="5"/>
    <n v="3"/>
    <n v="0"/>
    <n v="4"/>
    <n v="0"/>
    <s v="25 to 34"/>
    <s v="2 to 5 years"/>
    <s v="Lower-Mid (Q2)"/>
    <s v="Medium"/>
    <s v="Low"/>
    <n v="5"/>
    <x v="0"/>
  </r>
  <r>
    <n v="30"/>
    <x v="0"/>
    <s v="Travel_Rarely"/>
    <n v="1329"/>
    <x v="1"/>
    <x v="11"/>
    <n v="4"/>
    <s v="Life Sciences"/>
    <n v="1211"/>
    <n v="3"/>
    <s v="Male"/>
    <n v="61"/>
    <n v="3"/>
    <x v="1"/>
    <x v="6"/>
    <n v="1"/>
    <s v="Divorced"/>
    <n v="4115"/>
    <n v="13192"/>
    <n v="8"/>
    <x v="1"/>
    <n v="19"/>
    <n v="3"/>
    <n v="3"/>
    <n v="3"/>
    <n v="8"/>
    <n v="3"/>
    <n v="3"/>
    <n v="4"/>
    <n v="3"/>
    <n v="0"/>
    <n v="3"/>
    <n v="0"/>
    <s v="25 to 34"/>
    <s v="2 to 5 years"/>
    <s v="Lower-Mid (Q2)"/>
    <s v="Low"/>
    <s v="High"/>
    <n v="3"/>
    <x v="1"/>
  </r>
  <r>
    <n v="54"/>
    <x v="0"/>
    <s v="Travel_Rarely"/>
    <n v="685"/>
    <x v="0"/>
    <x v="0"/>
    <n v="3"/>
    <s v="Life Sciences"/>
    <n v="1250"/>
    <n v="4"/>
    <s v="Male"/>
    <n v="85"/>
    <n v="3"/>
    <x v="3"/>
    <x v="7"/>
    <n v="4"/>
    <s v="Married"/>
    <n v="17779"/>
    <n v="23474"/>
    <n v="3"/>
    <x v="1"/>
    <n v="14"/>
    <n v="3"/>
    <n v="1"/>
    <n v="0"/>
    <n v="36"/>
    <n v="2"/>
    <n v="3"/>
    <n v="10"/>
    <n v="9"/>
    <n v="0"/>
    <n v="9"/>
    <n v="0"/>
    <s v="45 to 54"/>
    <s v="6 to 10 years"/>
    <s v="High (Q4)"/>
    <s v="Very High"/>
    <s v="High"/>
    <n v="0"/>
    <x v="2"/>
  </r>
  <r>
    <n v="59"/>
    <x v="0"/>
    <s v="Travel_Rarely"/>
    <n v="326"/>
    <x v="1"/>
    <x v="0"/>
    <n v="3"/>
    <s v="Life Sciences"/>
    <n v="1254"/>
    <n v="3"/>
    <s v="Female"/>
    <n v="48"/>
    <n v="2"/>
    <x v="1"/>
    <x v="6"/>
    <n v="4"/>
    <s v="Single"/>
    <n v="5171"/>
    <n v="16490"/>
    <n v="5"/>
    <x v="1"/>
    <n v="17"/>
    <n v="3"/>
    <n v="4"/>
    <n v="0"/>
    <n v="13"/>
    <n v="2"/>
    <n v="3"/>
    <n v="6"/>
    <n v="1"/>
    <n v="0"/>
    <n v="5"/>
    <n v="0"/>
    <s v="55 and over"/>
    <s v="6 to 10 years"/>
    <s v="Upper-Mid (Q3)"/>
    <s v="Very High"/>
    <s v="High"/>
    <n v="0"/>
    <x v="2"/>
  </r>
  <r>
    <n v="43"/>
    <x v="0"/>
    <s v="Travel_Rarely"/>
    <n v="920"/>
    <x v="0"/>
    <x v="0"/>
    <n v="3"/>
    <s v="Life Sciences"/>
    <n v="1255"/>
    <n v="3"/>
    <s v="Male"/>
    <n v="96"/>
    <n v="1"/>
    <x v="4"/>
    <x v="7"/>
    <n v="4"/>
    <s v="Married"/>
    <n v="19740"/>
    <n v="18625"/>
    <n v="3"/>
    <x v="1"/>
    <n v="14"/>
    <n v="3"/>
    <n v="2"/>
    <n v="1"/>
    <n v="25"/>
    <n v="2"/>
    <n v="3"/>
    <n v="8"/>
    <n v="7"/>
    <n v="0"/>
    <n v="7"/>
    <n v="0"/>
    <s v="35 to 44"/>
    <s v="6 to 10 years"/>
    <s v="High (Q4)"/>
    <s v="Very High"/>
    <s v="High"/>
    <n v="0"/>
    <x v="2"/>
  </r>
  <r>
    <n v="33"/>
    <x v="0"/>
    <s v="Travel_Rarely"/>
    <n v="536"/>
    <x v="1"/>
    <x v="12"/>
    <n v="5"/>
    <s v="Marketing"/>
    <n v="1268"/>
    <n v="4"/>
    <s v="Male"/>
    <n v="82"/>
    <n v="4"/>
    <x v="2"/>
    <x v="6"/>
    <n v="3"/>
    <s v="Divorced"/>
    <n v="8380"/>
    <n v="21708"/>
    <n v="0"/>
    <x v="0"/>
    <n v="14"/>
    <n v="3"/>
    <n v="4"/>
    <n v="2"/>
    <n v="10"/>
    <n v="3"/>
    <n v="3"/>
    <n v="9"/>
    <n v="8"/>
    <n v="0"/>
    <n v="8"/>
    <n v="0"/>
    <s v="25 to 34"/>
    <s v="6 to 10 years"/>
    <s v="High (Q4)"/>
    <s v="High"/>
    <s v="High"/>
    <n v="3"/>
    <x v="1"/>
  </r>
  <r>
    <n v="46"/>
    <x v="0"/>
    <s v="Travel_Rarely"/>
    <n v="168"/>
    <x v="1"/>
    <x v="4"/>
    <n v="2"/>
    <s v="Marketing"/>
    <n v="1280"/>
    <n v="4"/>
    <s v="Female"/>
    <n v="33"/>
    <n v="2"/>
    <x v="4"/>
    <x v="5"/>
    <n v="2"/>
    <s v="Married"/>
    <n v="18789"/>
    <n v="9946"/>
    <n v="2"/>
    <x v="1"/>
    <n v="14"/>
    <n v="3"/>
    <n v="3"/>
    <n v="1"/>
    <n v="26"/>
    <n v="2"/>
    <n v="3"/>
    <n v="11"/>
    <n v="4"/>
    <n v="0"/>
    <n v="8"/>
    <n v="0"/>
    <s v="45 to 54"/>
    <s v="Over 10 years"/>
    <s v="High (Q4)"/>
    <s v="Medium"/>
    <s v="High"/>
    <n v="2"/>
    <x v="2"/>
  </r>
  <r>
    <n v="42"/>
    <x v="0"/>
    <s v="Travel_Rarely"/>
    <n v="1147"/>
    <x v="2"/>
    <x v="12"/>
    <n v="3"/>
    <s v="Human Resources"/>
    <n v="1408"/>
    <n v="3"/>
    <s v="Female"/>
    <n v="31"/>
    <n v="3"/>
    <x v="3"/>
    <x v="5"/>
    <n v="1"/>
    <s v="Married"/>
    <n v="16799"/>
    <n v="16616"/>
    <n v="0"/>
    <x v="1"/>
    <n v="14"/>
    <n v="3"/>
    <n v="3"/>
    <n v="1"/>
    <n v="21"/>
    <n v="5"/>
    <n v="3"/>
    <n v="20"/>
    <n v="7"/>
    <n v="0"/>
    <n v="9"/>
    <n v="0"/>
    <s v="35 to 44"/>
    <s v="Over 10 years"/>
    <s v="High (Q4)"/>
    <s v="Low"/>
    <s v="High"/>
    <n v="2"/>
    <x v="2"/>
  </r>
  <r>
    <n v="52"/>
    <x v="0"/>
    <s v="Travel_Rarely"/>
    <n v="258"/>
    <x v="0"/>
    <x v="16"/>
    <n v="4"/>
    <s v="Other"/>
    <n v="1409"/>
    <n v="3"/>
    <s v="Female"/>
    <n v="54"/>
    <n v="3"/>
    <x v="0"/>
    <x v="0"/>
    <n v="1"/>
    <s v="Married"/>
    <n v="2950"/>
    <n v="17363"/>
    <n v="9"/>
    <x v="1"/>
    <n v="13"/>
    <n v="3"/>
    <n v="3"/>
    <n v="0"/>
    <n v="12"/>
    <n v="2"/>
    <n v="1"/>
    <n v="5"/>
    <n v="4"/>
    <n v="0"/>
    <n v="4"/>
    <n v="0"/>
    <s v="45 to 54"/>
    <s v="2 to 5 years"/>
    <s v="Lower-Mid (Q2)"/>
    <s v="Low"/>
    <s v="Low"/>
    <n v="5"/>
    <x v="0"/>
  </r>
  <r>
    <n v="26"/>
    <x v="0"/>
    <s v="Travel_Rarely"/>
    <n v="652"/>
    <x v="0"/>
    <x v="8"/>
    <n v="3"/>
    <s v="Other"/>
    <n v="1417"/>
    <n v="3"/>
    <s v="Male"/>
    <n v="100"/>
    <n v="4"/>
    <x v="0"/>
    <x v="0"/>
    <n v="1"/>
    <s v="Single"/>
    <n v="3578"/>
    <n v="23577"/>
    <n v="0"/>
    <x v="1"/>
    <n v="12"/>
    <n v="3"/>
    <n v="4"/>
    <n v="0"/>
    <n v="8"/>
    <n v="2"/>
    <n v="3"/>
    <n v="7"/>
    <n v="7"/>
    <n v="0"/>
    <n v="7"/>
    <n v="0"/>
    <s v="25 to 34"/>
    <s v="6 to 10 years"/>
    <s v="Lower-Mid (Q2)"/>
    <s v="Low"/>
    <s v="High"/>
    <n v="2"/>
    <x v="2"/>
  </r>
  <r>
    <n v="36"/>
    <x v="0"/>
    <s v="Travel_Rarely"/>
    <n v="1174"/>
    <x v="1"/>
    <x v="0"/>
    <n v="4"/>
    <s v="Marketing"/>
    <n v="1425"/>
    <n v="1"/>
    <s v="Female"/>
    <n v="99"/>
    <n v="3"/>
    <x v="1"/>
    <x v="6"/>
    <n v="2"/>
    <s v="Single"/>
    <n v="9278"/>
    <n v="20763"/>
    <n v="3"/>
    <x v="0"/>
    <n v="16"/>
    <n v="3"/>
    <n v="4"/>
    <n v="0"/>
    <n v="15"/>
    <n v="3"/>
    <n v="3"/>
    <n v="5"/>
    <n v="4"/>
    <n v="0"/>
    <n v="1"/>
    <n v="0"/>
    <s v="35 to 44"/>
    <s v="2 to 5 years"/>
    <s v="High (Q4)"/>
    <s v="Medium"/>
    <s v="High"/>
    <n v="5"/>
    <x v="0"/>
  </r>
  <r>
    <n v="32"/>
    <x v="0"/>
    <s v="Travel_Rarely"/>
    <n v="601"/>
    <x v="1"/>
    <x v="8"/>
    <n v="5"/>
    <s v="Marketing"/>
    <n v="1446"/>
    <n v="4"/>
    <s v="Male"/>
    <n v="97"/>
    <n v="3"/>
    <x v="1"/>
    <x v="6"/>
    <n v="4"/>
    <s v="Married"/>
    <n v="9204"/>
    <n v="23343"/>
    <n v="4"/>
    <x v="1"/>
    <n v="12"/>
    <n v="3"/>
    <n v="3"/>
    <n v="1"/>
    <n v="7"/>
    <n v="3"/>
    <n v="2"/>
    <n v="4"/>
    <n v="3"/>
    <n v="0"/>
    <n v="3"/>
    <n v="0"/>
    <s v="25 to 34"/>
    <s v="2 to 5 years"/>
    <s v="High (Q4)"/>
    <s v="Very High"/>
    <s v="Medium"/>
    <n v="0"/>
    <x v="2"/>
  </r>
  <r>
    <n v="34"/>
    <x v="0"/>
    <s v="Travel_Rarely"/>
    <n v="401"/>
    <x v="0"/>
    <x v="7"/>
    <n v="3"/>
    <s v="Life Sciences"/>
    <n v="1447"/>
    <n v="4"/>
    <s v="Female"/>
    <n v="86"/>
    <n v="2"/>
    <x v="0"/>
    <x v="0"/>
    <n v="2"/>
    <s v="Married"/>
    <n v="3294"/>
    <n v="3708"/>
    <n v="5"/>
    <x v="1"/>
    <n v="17"/>
    <n v="3"/>
    <n v="1"/>
    <n v="1"/>
    <n v="7"/>
    <n v="2"/>
    <n v="2"/>
    <n v="5"/>
    <n v="4"/>
    <n v="0"/>
    <n v="2"/>
    <n v="0"/>
    <s v="25 to 34"/>
    <s v="2 to 5 years"/>
    <s v="Lower-Mid (Q2)"/>
    <s v="Medium"/>
    <s v="Medium"/>
    <n v="4"/>
    <x v="1"/>
  </r>
  <r>
    <n v="45"/>
    <x v="0"/>
    <s v="Travel_Rarely"/>
    <n v="1038"/>
    <x v="0"/>
    <x v="17"/>
    <n v="3"/>
    <s v="Medical"/>
    <n v="1460"/>
    <n v="2"/>
    <s v="Male"/>
    <n v="95"/>
    <n v="1"/>
    <x v="2"/>
    <x v="3"/>
    <n v="1"/>
    <s v="Divorced"/>
    <n v="10851"/>
    <n v="19863"/>
    <n v="2"/>
    <x v="0"/>
    <n v="18"/>
    <n v="3"/>
    <n v="2"/>
    <n v="1"/>
    <n v="24"/>
    <n v="2"/>
    <n v="3"/>
    <n v="7"/>
    <n v="7"/>
    <n v="0"/>
    <n v="7"/>
    <n v="0"/>
    <s v="45 to 54"/>
    <s v="6 to 10 years"/>
    <s v="High (Q4)"/>
    <s v="Low"/>
    <s v="High"/>
    <n v="6"/>
    <x v="0"/>
  </r>
  <r>
    <n v="49"/>
    <x v="0"/>
    <s v="Travel_Rarely"/>
    <n v="1490"/>
    <x v="0"/>
    <x v="8"/>
    <n v="4"/>
    <s v="Life Sciences"/>
    <n v="1484"/>
    <n v="3"/>
    <s v="Male"/>
    <n v="35"/>
    <n v="3"/>
    <x v="2"/>
    <x v="3"/>
    <n v="2"/>
    <s v="Divorced"/>
    <n v="10466"/>
    <n v="20948"/>
    <n v="3"/>
    <x v="1"/>
    <n v="14"/>
    <n v="3"/>
    <n v="2"/>
    <n v="2"/>
    <n v="29"/>
    <n v="3"/>
    <n v="3"/>
    <n v="8"/>
    <n v="7"/>
    <n v="0"/>
    <n v="7"/>
    <n v="0"/>
    <s v="45 to 54"/>
    <s v="6 to 10 years"/>
    <s v="High (Q4)"/>
    <s v="Medium"/>
    <s v="High"/>
    <n v="2"/>
    <x v="2"/>
  </r>
  <r>
    <n v="33"/>
    <x v="0"/>
    <s v="Travel_Rarely"/>
    <n v="1099"/>
    <x v="0"/>
    <x v="4"/>
    <n v="4"/>
    <s v="Medical"/>
    <n v="1502"/>
    <n v="1"/>
    <s v="Female"/>
    <n v="82"/>
    <n v="2"/>
    <x v="0"/>
    <x v="0"/>
    <n v="2"/>
    <s v="Married"/>
    <n v="3838"/>
    <n v="8192"/>
    <n v="8"/>
    <x v="1"/>
    <n v="11"/>
    <n v="3"/>
    <n v="4"/>
    <n v="0"/>
    <n v="8"/>
    <n v="5"/>
    <n v="3"/>
    <n v="5"/>
    <n v="4"/>
    <n v="0"/>
    <n v="2"/>
    <n v="0"/>
    <s v="25 to 34"/>
    <s v="2 to 5 years"/>
    <s v="Lower-Mid (Q2)"/>
    <s v="Medium"/>
    <s v="High"/>
    <n v="2"/>
    <x v="2"/>
  </r>
  <r>
    <n v="29"/>
    <x v="0"/>
    <s v="Travel_Rarely"/>
    <n v="441"/>
    <x v="0"/>
    <x v="16"/>
    <n v="1"/>
    <s v="Other"/>
    <n v="1544"/>
    <n v="3"/>
    <s v="Female"/>
    <n v="39"/>
    <n v="1"/>
    <x v="1"/>
    <x v="3"/>
    <n v="1"/>
    <s v="Married"/>
    <n v="9715"/>
    <n v="7288"/>
    <n v="3"/>
    <x v="1"/>
    <n v="13"/>
    <n v="3"/>
    <n v="3"/>
    <n v="1"/>
    <n v="9"/>
    <n v="3"/>
    <n v="3"/>
    <n v="7"/>
    <n v="7"/>
    <n v="0"/>
    <n v="7"/>
    <n v="0"/>
    <s v="25 to 34"/>
    <s v="6 to 10 years"/>
    <s v="High (Q4)"/>
    <s v="Low"/>
    <s v="High"/>
    <n v="2"/>
    <x v="2"/>
  </r>
  <r>
    <n v="45"/>
    <x v="0"/>
    <s v="Travel_Rarely"/>
    <n v="950"/>
    <x v="0"/>
    <x v="28"/>
    <n v="3"/>
    <s v="Technical Degree"/>
    <n v="1546"/>
    <n v="4"/>
    <s v="Male"/>
    <n v="97"/>
    <n v="3"/>
    <x v="0"/>
    <x v="2"/>
    <n v="4"/>
    <s v="Married"/>
    <n v="2132"/>
    <n v="4585"/>
    <n v="4"/>
    <x v="1"/>
    <n v="20"/>
    <n v="4"/>
    <n v="4"/>
    <n v="1"/>
    <n v="8"/>
    <n v="3"/>
    <n v="3"/>
    <n v="5"/>
    <n v="4"/>
    <n v="0"/>
    <n v="3"/>
    <n v="0"/>
    <s v="45 to 54"/>
    <s v="2 to 5 years"/>
    <s v="Low (Q1)"/>
    <s v="Very High"/>
    <s v="High"/>
    <n v="3"/>
    <x v="1"/>
  </r>
  <r>
    <n v="42"/>
    <x v="0"/>
    <s v="Travel_Rarely"/>
    <n v="1059"/>
    <x v="0"/>
    <x v="9"/>
    <n v="2"/>
    <s v="Other"/>
    <n v="1595"/>
    <n v="4"/>
    <s v="Male"/>
    <n v="93"/>
    <n v="2"/>
    <x v="4"/>
    <x v="5"/>
    <n v="4"/>
    <s v="Single"/>
    <n v="19613"/>
    <n v="26362"/>
    <n v="8"/>
    <x v="1"/>
    <n v="22"/>
    <n v="4"/>
    <n v="4"/>
    <n v="0"/>
    <n v="24"/>
    <n v="2"/>
    <n v="3"/>
    <n v="1"/>
    <n v="0"/>
    <n v="0"/>
    <n v="1"/>
    <n v="0"/>
    <s v="35 to 44"/>
    <s v="0 to 1 year"/>
    <s v="High (Q4)"/>
    <s v="Very High"/>
    <s v="High"/>
    <n v="0"/>
    <x v="2"/>
  </r>
  <r>
    <n v="43"/>
    <x v="0"/>
    <s v="Travel_Rarely"/>
    <n v="990"/>
    <x v="0"/>
    <x v="26"/>
    <n v="3"/>
    <s v="Technical Degree"/>
    <n v="1599"/>
    <n v="4"/>
    <s v="Male"/>
    <n v="87"/>
    <n v="4"/>
    <x v="0"/>
    <x v="0"/>
    <n v="2"/>
    <s v="Divorced"/>
    <n v="4876"/>
    <n v="5855"/>
    <n v="5"/>
    <x v="1"/>
    <n v="12"/>
    <n v="3"/>
    <n v="3"/>
    <n v="1"/>
    <n v="8"/>
    <n v="0"/>
    <n v="3"/>
    <n v="6"/>
    <n v="4"/>
    <n v="0"/>
    <n v="2"/>
    <n v="0"/>
    <s v="35 to 44"/>
    <s v="6 to 10 years"/>
    <s v="Lower-Mid (Q2)"/>
    <s v="Medium"/>
    <s v="High"/>
    <n v="3"/>
    <x v="1"/>
  </r>
  <r>
    <n v="39"/>
    <x v="0"/>
    <s v="Travel_Rarely"/>
    <n v="170"/>
    <x v="0"/>
    <x v="0"/>
    <n v="2"/>
    <s v="Medical"/>
    <n v="1627"/>
    <n v="3"/>
    <s v="Male"/>
    <n v="76"/>
    <n v="2"/>
    <x v="1"/>
    <x v="0"/>
    <n v="3"/>
    <s v="Divorced"/>
    <n v="3069"/>
    <n v="10302"/>
    <n v="0"/>
    <x v="1"/>
    <n v="15"/>
    <n v="3"/>
    <n v="4"/>
    <n v="1"/>
    <n v="11"/>
    <n v="3"/>
    <n v="3"/>
    <n v="10"/>
    <n v="8"/>
    <n v="0"/>
    <n v="7"/>
    <n v="0"/>
    <s v="35 to 44"/>
    <s v="6 to 10 years"/>
    <s v="Lower-Mid (Q2)"/>
    <s v="High"/>
    <s v="High"/>
    <n v="0"/>
    <x v="2"/>
  </r>
  <r>
    <n v="37"/>
    <x v="0"/>
    <s v="Travel_Rarely"/>
    <n v="671"/>
    <x v="0"/>
    <x v="6"/>
    <n v="3"/>
    <s v="Life Sciences"/>
    <n v="1631"/>
    <n v="3"/>
    <s v="Male"/>
    <n v="85"/>
    <n v="3"/>
    <x v="1"/>
    <x v="4"/>
    <n v="3"/>
    <s v="Married"/>
    <n v="5768"/>
    <n v="26493"/>
    <n v="3"/>
    <x v="1"/>
    <n v="17"/>
    <n v="3"/>
    <n v="1"/>
    <n v="3"/>
    <n v="9"/>
    <n v="2"/>
    <n v="2"/>
    <n v="4"/>
    <n v="3"/>
    <n v="0"/>
    <n v="2"/>
    <n v="0"/>
    <s v="35 to 44"/>
    <s v="2 to 5 years"/>
    <s v="Upper-Mid (Q3)"/>
    <s v="High"/>
    <s v="Medium"/>
    <n v="1"/>
    <x v="2"/>
  </r>
  <r>
    <n v="38"/>
    <x v="0"/>
    <s v="Travel_Rarely"/>
    <n v="397"/>
    <x v="0"/>
    <x v="5"/>
    <n v="2"/>
    <s v="Medical"/>
    <n v="1638"/>
    <n v="4"/>
    <s v="Female"/>
    <n v="54"/>
    <n v="2"/>
    <x v="2"/>
    <x v="4"/>
    <n v="3"/>
    <s v="Married"/>
    <n v="7756"/>
    <n v="14199"/>
    <n v="3"/>
    <x v="0"/>
    <n v="19"/>
    <n v="3"/>
    <n v="4"/>
    <n v="1"/>
    <n v="10"/>
    <n v="6"/>
    <n v="4"/>
    <n v="5"/>
    <n v="4"/>
    <n v="0"/>
    <n v="2"/>
    <n v="0"/>
    <s v="35 to 44"/>
    <s v="2 to 5 years"/>
    <s v="Upper-Mid (Q3)"/>
    <s v="High"/>
    <s v="Very High"/>
    <n v="3"/>
    <x v="1"/>
  </r>
  <r>
    <n v="36"/>
    <x v="0"/>
    <s v="Travel_Rarely"/>
    <n v="1040"/>
    <x v="0"/>
    <x v="0"/>
    <n v="2"/>
    <s v="Life Sciences"/>
    <n v="1664"/>
    <n v="4"/>
    <s v="Male"/>
    <n v="79"/>
    <n v="4"/>
    <x v="1"/>
    <x v="3"/>
    <n v="1"/>
    <s v="Divorced"/>
    <n v="6842"/>
    <n v="26308"/>
    <n v="6"/>
    <x v="1"/>
    <n v="20"/>
    <n v="4"/>
    <n v="1"/>
    <n v="1"/>
    <n v="13"/>
    <n v="3"/>
    <n v="3"/>
    <n v="5"/>
    <n v="4"/>
    <n v="0"/>
    <n v="4"/>
    <n v="0"/>
    <s v="35 to 44"/>
    <s v="2 to 5 years"/>
    <s v="Upper-Mid (Q3)"/>
    <s v="Low"/>
    <s v="High"/>
    <n v="2"/>
    <x v="2"/>
  </r>
  <r>
    <n v="41"/>
    <x v="0"/>
    <s v="Travel_Rarely"/>
    <n v="1206"/>
    <x v="1"/>
    <x v="14"/>
    <n v="2"/>
    <s v="Life Sciences"/>
    <n v="1678"/>
    <n v="4"/>
    <s v="Male"/>
    <n v="80"/>
    <n v="3"/>
    <x v="2"/>
    <x v="6"/>
    <n v="3"/>
    <s v="Single"/>
    <n v="7082"/>
    <n v="11591"/>
    <n v="3"/>
    <x v="0"/>
    <n v="16"/>
    <n v="3"/>
    <n v="4"/>
    <n v="0"/>
    <n v="21"/>
    <n v="2"/>
    <n v="3"/>
    <n v="2"/>
    <n v="0"/>
    <n v="0"/>
    <n v="2"/>
    <n v="0"/>
    <s v="35 to 44"/>
    <s v="2 to 5 years"/>
    <s v="Upper-Mid (Q3)"/>
    <s v="High"/>
    <s v="High"/>
    <n v="4"/>
    <x v="1"/>
  </r>
  <r>
    <n v="46"/>
    <x v="0"/>
    <s v="Travel_Rarely"/>
    <n v="717"/>
    <x v="0"/>
    <x v="24"/>
    <n v="4"/>
    <s v="Life Sciences"/>
    <n v="1727"/>
    <n v="3"/>
    <s v="Male"/>
    <n v="34"/>
    <n v="3"/>
    <x v="1"/>
    <x v="3"/>
    <n v="2"/>
    <s v="Single"/>
    <n v="5562"/>
    <n v="9697"/>
    <n v="6"/>
    <x v="1"/>
    <n v="14"/>
    <n v="3"/>
    <n v="4"/>
    <n v="0"/>
    <n v="19"/>
    <n v="3"/>
    <n v="3"/>
    <n v="10"/>
    <n v="7"/>
    <n v="0"/>
    <n v="9"/>
    <n v="0"/>
    <s v="45 to 54"/>
    <s v="6 to 10 years"/>
    <s v="Upper-Mid (Q3)"/>
    <s v="Medium"/>
    <s v="High"/>
    <n v="2"/>
    <x v="2"/>
  </r>
  <r>
    <n v="35"/>
    <x v="0"/>
    <s v="Travel_Rarely"/>
    <n v="1370"/>
    <x v="0"/>
    <x v="26"/>
    <n v="4"/>
    <s v="Life Sciences"/>
    <n v="1728"/>
    <n v="4"/>
    <s v="Male"/>
    <n v="49"/>
    <n v="3"/>
    <x v="1"/>
    <x v="4"/>
    <n v="3"/>
    <s v="Married"/>
    <n v="6883"/>
    <n v="5151"/>
    <n v="2"/>
    <x v="1"/>
    <n v="16"/>
    <n v="3"/>
    <n v="2"/>
    <n v="1"/>
    <n v="17"/>
    <n v="3"/>
    <n v="3"/>
    <n v="7"/>
    <n v="7"/>
    <n v="0"/>
    <n v="7"/>
    <n v="0"/>
    <s v="35 to 44"/>
    <s v="6 to 10 years"/>
    <s v="Upper-Mid (Q3)"/>
    <s v="High"/>
    <s v="High"/>
    <n v="1"/>
    <x v="2"/>
  </r>
  <r>
    <n v="46"/>
    <x v="0"/>
    <s v="Travel_Rarely"/>
    <n v="1277"/>
    <x v="1"/>
    <x v="5"/>
    <n v="3"/>
    <s v="Life Sciences"/>
    <n v="1732"/>
    <n v="3"/>
    <s v="Male"/>
    <n v="74"/>
    <n v="3"/>
    <x v="2"/>
    <x v="6"/>
    <n v="4"/>
    <s v="Divorced"/>
    <n v="10368"/>
    <n v="5596"/>
    <n v="4"/>
    <x v="0"/>
    <n v="12"/>
    <n v="3"/>
    <n v="2"/>
    <n v="1"/>
    <n v="13"/>
    <n v="5"/>
    <n v="2"/>
    <n v="10"/>
    <n v="6"/>
    <n v="0"/>
    <n v="3"/>
    <n v="0"/>
    <s v="45 to 54"/>
    <s v="6 to 10 years"/>
    <s v="High (Q4)"/>
    <s v="Very High"/>
    <s v="Medium"/>
    <n v="3"/>
    <x v="1"/>
  </r>
  <r>
    <n v="32"/>
    <x v="0"/>
    <s v="Travel_Rarely"/>
    <n v="371"/>
    <x v="1"/>
    <x v="6"/>
    <n v="3"/>
    <s v="Life Sciences"/>
    <n v="1739"/>
    <n v="4"/>
    <s v="Male"/>
    <n v="80"/>
    <n v="1"/>
    <x v="2"/>
    <x v="6"/>
    <n v="3"/>
    <s v="Married"/>
    <n v="9610"/>
    <n v="3840"/>
    <n v="3"/>
    <x v="1"/>
    <n v="13"/>
    <n v="3"/>
    <n v="3"/>
    <n v="1"/>
    <n v="10"/>
    <n v="2"/>
    <n v="1"/>
    <n v="4"/>
    <n v="3"/>
    <n v="0"/>
    <n v="2"/>
    <n v="0"/>
    <s v="25 to 34"/>
    <s v="2 to 5 years"/>
    <s v="High (Q4)"/>
    <s v="High"/>
    <s v="Low"/>
    <n v="2"/>
    <x v="2"/>
  </r>
  <r>
    <n v="45"/>
    <x v="0"/>
    <s v="Travel_Rarely"/>
    <n v="176"/>
    <x v="2"/>
    <x v="4"/>
    <n v="3"/>
    <s v="Life Sciences"/>
    <n v="1744"/>
    <n v="3"/>
    <s v="Female"/>
    <n v="56"/>
    <n v="1"/>
    <x v="2"/>
    <x v="8"/>
    <n v="3"/>
    <s v="Married"/>
    <n v="9756"/>
    <n v="6595"/>
    <n v="4"/>
    <x v="1"/>
    <n v="21"/>
    <n v="4"/>
    <n v="3"/>
    <n v="2"/>
    <n v="9"/>
    <n v="2"/>
    <n v="4"/>
    <n v="5"/>
    <n v="0"/>
    <n v="0"/>
    <n v="3"/>
    <n v="0"/>
    <s v="45 to 54"/>
    <s v="2 to 5 years"/>
    <s v="High (Q4)"/>
    <s v="High"/>
    <s v="Very High"/>
    <n v="0"/>
    <x v="2"/>
  </r>
  <r>
    <n v="49"/>
    <x v="0"/>
    <s v="Travel_Rarely"/>
    <n v="1313"/>
    <x v="1"/>
    <x v="20"/>
    <n v="4"/>
    <s v="Marketing"/>
    <n v="1757"/>
    <n v="4"/>
    <s v="Female"/>
    <n v="80"/>
    <n v="3"/>
    <x v="1"/>
    <x v="6"/>
    <n v="4"/>
    <s v="Single"/>
    <n v="4507"/>
    <n v="8191"/>
    <n v="3"/>
    <x v="1"/>
    <n v="12"/>
    <n v="3"/>
    <n v="3"/>
    <n v="0"/>
    <n v="8"/>
    <n v="1"/>
    <n v="4"/>
    <n v="5"/>
    <n v="1"/>
    <n v="0"/>
    <n v="4"/>
    <n v="0"/>
    <s v="45 to 54"/>
    <s v="2 to 5 years"/>
    <s v="Lower-Mid (Q2)"/>
    <s v="Very High"/>
    <s v="Very High"/>
    <n v="0"/>
    <x v="2"/>
  </r>
  <r>
    <n v="42"/>
    <x v="0"/>
    <s v="Travel_Rarely"/>
    <n v="855"/>
    <x v="0"/>
    <x v="15"/>
    <n v="3"/>
    <s v="Medical"/>
    <n v="1768"/>
    <n v="2"/>
    <s v="Male"/>
    <n v="57"/>
    <n v="3"/>
    <x v="0"/>
    <x v="0"/>
    <n v="2"/>
    <s v="Divorced"/>
    <n v="2766"/>
    <n v="8952"/>
    <n v="8"/>
    <x v="1"/>
    <n v="22"/>
    <n v="4"/>
    <n v="2"/>
    <n v="3"/>
    <n v="7"/>
    <n v="6"/>
    <n v="2"/>
    <n v="5"/>
    <n v="3"/>
    <n v="0"/>
    <n v="4"/>
    <n v="0"/>
    <s v="35 to 44"/>
    <s v="2 to 5 years"/>
    <s v="Low (Q1)"/>
    <s v="Medium"/>
    <s v="Medium"/>
    <n v="4"/>
    <x v="1"/>
  </r>
  <r>
    <n v="40"/>
    <x v="0"/>
    <s v="Travel_Rarely"/>
    <n v="616"/>
    <x v="0"/>
    <x v="5"/>
    <n v="2"/>
    <s v="Life Sciences"/>
    <n v="1802"/>
    <n v="3"/>
    <s v="Female"/>
    <n v="99"/>
    <n v="3"/>
    <x v="0"/>
    <x v="0"/>
    <n v="1"/>
    <s v="Married"/>
    <n v="3377"/>
    <n v="25605"/>
    <n v="4"/>
    <x v="1"/>
    <n v="17"/>
    <n v="3"/>
    <n v="4"/>
    <n v="1"/>
    <n v="7"/>
    <n v="5"/>
    <n v="2"/>
    <n v="4"/>
    <n v="3"/>
    <n v="0"/>
    <n v="2"/>
    <n v="0"/>
    <s v="35 to 44"/>
    <s v="2 to 5 years"/>
    <s v="Lower-Mid (Q2)"/>
    <s v="Low"/>
    <s v="Medium"/>
    <n v="4"/>
    <x v="1"/>
  </r>
  <r>
    <n v="30"/>
    <x v="0"/>
    <s v="Travel_Rarely"/>
    <n v="1092"/>
    <x v="0"/>
    <x v="12"/>
    <n v="3"/>
    <s v="Medical"/>
    <n v="1816"/>
    <n v="1"/>
    <s v="Female"/>
    <n v="64"/>
    <n v="3"/>
    <x v="2"/>
    <x v="4"/>
    <n v="3"/>
    <s v="Single"/>
    <n v="9667"/>
    <n v="2739"/>
    <n v="9"/>
    <x v="1"/>
    <n v="14"/>
    <n v="3"/>
    <n v="2"/>
    <n v="0"/>
    <n v="9"/>
    <n v="3"/>
    <n v="3"/>
    <n v="7"/>
    <n v="7"/>
    <n v="0"/>
    <n v="2"/>
    <n v="0"/>
    <s v="25 to 34"/>
    <s v="6 to 10 years"/>
    <s v="High (Q4)"/>
    <s v="High"/>
    <s v="High"/>
    <n v="0"/>
    <x v="2"/>
  </r>
  <r>
    <n v="40"/>
    <x v="0"/>
    <s v="Travel_Rarely"/>
    <n v="1194"/>
    <x v="0"/>
    <x v="7"/>
    <n v="3"/>
    <s v="Life Sciences"/>
    <n v="1822"/>
    <n v="3"/>
    <s v="Female"/>
    <n v="52"/>
    <n v="3"/>
    <x v="1"/>
    <x v="3"/>
    <n v="4"/>
    <s v="Divorced"/>
    <n v="6513"/>
    <n v="9060"/>
    <n v="4"/>
    <x v="1"/>
    <n v="17"/>
    <n v="3"/>
    <n v="4"/>
    <n v="1"/>
    <n v="12"/>
    <n v="3"/>
    <n v="3"/>
    <n v="5"/>
    <n v="3"/>
    <n v="0"/>
    <n v="3"/>
    <n v="0"/>
    <s v="35 to 44"/>
    <s v="2 to 5 years"/>
    <s v="Upper-Mid (Q3)"/>
    <s v="Very High"/>
    <s v="High"/>
    <n v="0"/>
    <x v="2"/>
  </r>
  <r>
    <n v="35"/>
    <x v="0"/>
    <s v="Travel_Rarely"/>
    <n v="185"/>
    <x v="0"/>
    <x v="14"/>
    <n v="4"/>
    <s v="Medical"/>
    <n v="1826"/>
    <n v="2"/>
    <s v="Male"/>
    <n v="91"/>
    <n v="1"/>
    <x v="0"/>
    <x v="0"/>
    <n v="3"/>
    <s v="Married"/>
    <n v="2705"/>
    <n v="9696"/>
    <n v="0"/>
    <x v="1"/>
    <n v="16"/>
    <n v="3"/>
    <n v="2"/>
    <n v="1"/>
    <n v="6"/>
    <n v="2"/>
    <n v="4"/>
    <n v="5"/>
    <n v="4"/>
    <n v="0"/>
    <n v="3"/>
    <n v="0"/>
    <s v="35 to 44"/>
    <s v="2 to 5 years"/>
    <s v="Low (Q1)"/>
    <s v="High"/>
    <s v="Very High"/>
    <n v="3"/>
    <x v="1"/>
  </r>
  <r>
    <n v="37"/>
    <x v="0"/>
    <s v="Travel_Rarely"/>
    <n v="783"/>
    <x v="0"/>
    <x v="8"/>
    <n v="4"/>
    <s v="Medical"/>
    <n v="1885"/>
    <n v="4"/>
    <s v="Male"/>
    <n v="78"/>
    <n v="3"/>
    <x v="1"/>
    <x v="2"/>
    <n v="1"/>
    <s v="Married"/>
    <n v="4284"/>
    <n v="13588"/>
    <n v="5"/>
    <x v="0"/>
    <n v="22"/>
    <n v="4"/>
    <n v="3"/>
    <n v="1"/>
    <n v="16"/>
    <n v="2"/>
    <n v="3"/>
    <n v="5"/>
    <n v="3"/>
    <n v="0"/>
    <n v="4"/>
    <n v="0"/>
    <s v="35 to 44"/>
    <s v="2 to 5 years"/>
    <s v="Lower-Mid (Q2)"/>
    <s v="Low"/>
    <s v="High"/>
    <n v="5"/>
    <x v="0"/>
  </r>
  <r>
    <n v="27"/>
    <x v="0"/>
    <s v="Travel_Rarely"/>
    <n v="511"/>
    <x v="1"/>
    <x v="5"/>
    <n v="2"/>
    <s v="Medical"/>
    <n v="1898"/>
    <n v="1"/>
    <s v="Female"/>
    <n v="89"/>
    <n v="4"/>
    <x v="1"/>
    <x v="6"/>
    <n v="3"/>
    <s v="Single"/>
    <n v="6500"/>
    <n v="26997"/>
    <n v="0"/>
    <x v="1"/>
    <n v="14"/>
    <n v="3"/>
    <n v="2"/>
    <n v="0"/>
    <n v="9"/>
    <n v="5"/>
    <n v="2"/>
    <n v="8"/>
    <n v="7"/>
    <n v="0"/>
    <n v="7"/>
    <n v="0"/>
    <s v="25 to 34"/>
    <s v="6 to 10 years"/>
    <s v="Upper-Mid (Q3)"/>
    <s v="High"/>
    <s v="Medium"/>
    <n v="0"/>
    <x v="2"/>
  </r>
  <r>
    <n v="35"/>
    <x v="0"/>
    <s v="Travel_Rarely"/>
    <n v="682"/>
    <x v="1"/>
    <x v="13"/>
    <n v="4"/>
    <s v="Medical"/>
    <n v="1945"/>
    <n v="2"/>
    <s v="Male"/>
    <n v="71"/>
    <n v="3"/>
    <x v="1"/>
    <x v="6"/>
    <n v="1"/>
    <s v="Married"/>
    <n v="5561"/>
    <n v="15975"/>
    <n v="0"/>
    <x v="1"/>
    <n v="16"/>
    <n v="3"/>
    <n v="4"/>
    <n v="1"/>
    <n v="6"/>
    <n v="2"/>
    <n v="1"/>
    <n v="5"/>
    <n v="3"/>
    <n v="0"/>
    <n v="4"/>
    <n v="0"/>
    <s v="35 to 44"/>
    <s v="2 to 5 years"/>
    <s v="Upper-Mid (Q3)"/>
    <s v="Low"/>
    <s v="Low"/>
    <n v="4"/>
    <x v="1"/>
  </r>
  <r>
    <n v="29"/>
    <x v="0"/>
    <s v="Travel_Rarely"/>
    <n v="136"/>
    <x v="0"/>
    <x v="7"/>
    <n v="3"/>
    <s v="Life Sciences"/>
    <n v="1954"/>
    <n v="1"/>
    <s v="Male"/>
    <n v="89"/>
    <n v="3"/>
    <x v="1"/>
    <x v="3"/>
    <n v="1"/>
    <s v="Married"/>
    <n v="5373"/>
    <n v="6225"/>
    <n v="0"/>
    <x v="1"/>
    <n v="12"/>
    <n v="3"/>
    <n v="1"/>
    <n v="1"/>
    <n v="6"/>
    <n v="5"/>
    <n v="2"/>
    <n v="5"/>
    <n v="3"/>
    <n v="0"/>
    <n v="2"/>
    <n v="0"/>
    <s v="25 to 34"/>
    <s v="2 to 5 years"/>
    <s v="Upper-Mid (Q3)"/>
    <s v="Low"/>
    <s v="Medium"/>
    <n v="2"/>
    <x v="2"/>
  </r>
  <r>
    <n v="25"/>
    <x v="0"/>
    <s v="Travel_Rarely"/>
    <n v="1382"/>
    <x v="1"/>
    <x v="16"/>
    <n v="2"/>
    <s v="Other"/>
    <n v="2018"/>
    <n v="1"/>
    <s v="Female"/>
    <n v="85"/>
    <n v="3"/>
    <x v="1"/>
    <x v="6"/>
    <n v="3"/>
    <s v="Divorced"/>
    <n v="4907"/>
    <n v="13684"/>
    <n v="0"/>
    <x v="0"/>
    <n v="22"/>
    <n v="4"/>
    <n v="2"/>
    <n v="1"/>
    <n v="6"/>
    <n v="3"/>
    <n v="2"/>
    <n v="5"/>
    <n v="3"/>
    <n v="0"/>
    <n v="4"/>
    <n v="0"/>
    <s v="25 to 34"/>
    <s v="2 to 5 years"/>
    <s v="Lower-Mid (Q2)"/>
    <s v="High"/>
    <s v="Medium"/>
    <n v="3"/>
    <x v="1"/>
  </r>
  <r>
    <n v="41"/>
    <x v="0"/>
    <s v="Travel_Rarely"/>
    <n v="582"/>
    <x v="0"/>
    <x v="28"/>
    <n v="4"/>
    <s v="Life Sciences"/>
    <n v="2034"/>
    <n v="1"/>
    <s v="Female"/>
    <n v="60"/>
    <n v="2"/>
    <x v="3"/>
    <x v="4"/>
    <n v="2"/>
    <s v="Married"/>
    <n v="13570"/>
    <n v="5640"/>
    <n v="0"/>
    <x v="1"/>
    <n v="23"/>
    <n v="4"/>
    <n v="3"/>
    <n v="1"/>
    <n v="21"/>
    <n v="3"/>
    <n v="3"/>
    <n v="20"/>
    <n v="7"/>
    <n v="0"/>
    <n v="10"/>
    <n v="0"/>
    <s v="35 to 44"/>
    <s v="Over 10 years"/>
    <s v="High (Q4)"/>
    <s v="Medium"/>
    <s v="High"/>
    <n v="3"/>
    <x v="1"/>
  </r>
  <r>
    <n v="41"/>
    <x v="0"/>
    <s v="Travel_Rarely"/>
    <n v="930"/>
    <x v="1"/>
    <x v="0"/>
    <n v="3"/>
    <s v="Life Sciences"/>
    <n v="2037"/>
    <n v="3"/>
    <s v="Male"/>
    <n v="57"/>
    <n v="2"/>
    <x v="1"/>
    <x v="6"/>
    <n v="2"/>
    <s v="Divorced"/>
    <n v="8938"/>
    <n v="12227"/>
    <n v="2"/>
    <x v="1"/>
    <n v="11"/>
    <n v="3"/>
    <n v="3"/>
    <n v="1"/>
    <n v="14"/>
    <n v="5"/>
    <n v="3"/>
    <n v="5"/>
    <n v="4"/>
    <n v="0"/>
    <n v="4"/>
    <n v="0"/>
    <s v="35 to 44"/>
    <s v="2 to 5 years"/>
    <s v="High (Q4)"/>
    <s v="Medium"/>
    <s v="High"/>
    <n v="2"/>
    <x v="2"/>
  </r>
  <r>
    <n v="45"/>
    <x v="0"/>
    <s v="Travel_Rarely"/>
    <n v="374"/>
    <x v="1"/>
    <x v="17"/>
    <n v="3"/>
    <s v="Life Sciences"/>
    <n v="2046"/>
    <n v="4"/>
    <s v="Female"/>
    <n v="50"/>
    <n v="3"/>
    <x v="1"/>
    <x v="6"/>
    <n v="3"/>
    <s v="Single"/>
    <n v="4850"/>
    <n v="23333"/>
    <n v="8"/>
    <x v="1"/>
    <n v="15"/>
    <n v="3"/>
    <n v="3"/>
    <n v="0"/>
    <n v="8"/>
    <n v="3"/>
    <n v="3"/>
    <n v="5"/>
    <n v="3"/>
    <n v="0"/>
    <n v="1"/>
    <n v="0"/>
    <s v="45 to 54"/>
    <s v="2 to 5 years"/>
    <s v="Lower-Mid (Q2)"/>
    <s v="High"/>
    <s v="High"/>
    <n v="1"/>
    <x v="2"/>
  </r>
  <r>
    <n v="40"/>
    <x v="0"/>
    <s v="Travel_Rarely"/>
    <n v="1194"/>
    <x v="0"/>
    <x v="5"/>
    <n v="4"/>
    <s v="Medical"/>
    <n v="2051"/>
    <n v="3"/>
    <s v="Female"/>
    <n v="98"/>
    <n v="3"/>
    <x v="0"/>
    <x v="2"/>
    <n v="3"/>
    <s v="Married"/>
    <n v="2001"/>
    <n v="12549"/>
    <n v="2"/>
    <x v="1"/>
    <n v="14"/>
    <n v="3"/>
    <n v="2"/>
    <n v="3"/>
    <n v="20"/>
    <n v="2"/>
    <n v="3"/>
    <n v="5"/>
    <n v="3"/>
    <n v="0"/>
    <n v="2"/>
    <n v="0"/>
    <s v="35 to 44"/>
    <s v="2 to 5 years"/>
    <s v="Low (Q1)"/>
    <s v="High"/>
    <s v="High"/>
    <n v="2"/>
    <x v="2"/>
  </r>
  <r>
    <n v="29"/>
    <x v="0"/>
    <s v="Travel_Rarely"/>
    <n v="1378"/>
    <x v="0"/>
    <x v="24"/>
    <n v="2"/>
    <s v="Other"/>
    <n v="2053"/>
    <n v="4"/>
    <s v="Male"/>
    <n v="46"/>
    <n v="2"/>
    <x v="1"/>
    <x v="0"/>
    <n v="2"/>
    <s v="Married"/>
    <n v="4025"/>
    <n v="23679"/>
    <n v="4"/>
    <x v="0"/>
    <n v="13"/>
    <n v="3"/>
    <n v="1"/>
    <n v="1"/>
    <n v="10"/>
    <n v="2"/>
    <n v="3"/>
    <n v="4"/>
    <n v="3"/>
    <n v="0"/>
    <n v="3"/>
    <n v="0"/>
    <s v="25 to 34"/>
    <s v="2 to 5 years"/>
    <s v="Lower-Mid (Q2)"/>
    <s v="Medium"/>
    <s v="High"/>
    <n v="5"/>
    <x v="0"/>
  </r>
  <r>
    <n v="26"/>
    <x v="1"/>
    <s v="Travel_Rarely"/>
    <n v="1357"/>
    <x v="0"/>
    <x v="22"/>
    <n v="3"/>
    <s v="Life Sciences"/>
    <n v="55"/>
    <n v="1"/>
    <s v="Male"/>
    <n v="48"/>
    <n v="1"/>
    <x v="0"/>
    <x v="0"/>
    <n v="3"/>
    <s v="Single"/>
    <n v="2293"/>
    <n v="10558"/>
    <n v="1"/>
    <x v="1"/>
    <n v="12"/>
    <n v="3"/>
    <n v="3"/>
    <n v="0"/>
    <n v="1"/>
    <n v="2"/>
    <n v="2"/>
    <n v="1"/>
    <n v="0"/>
    <n v="0"/>
    <n v="1"/>
    <n v="1"/>
    <s v="25 to 34"/>
    <s v="0 to 1 year"/>
    <s v="Low (Q1)"/>
    <s v="High"/>
    <s v="Medium"/>
    <n v="3"/>
    <x v="1"/>
  </r>
  <r>
    <n v="35"/>
    <x v="0"/>
    <s v="Travel_Rarely"/>
    <n v="1229"/>
    <x v="0"/>
    <x v="16"/>
    <n v="1"/>
    <s v="Life Sciences"/>
    <n v="63"/>
    <n v="4"/>
    <s v="Male"/>
    <n v="36"/>
    <n v="4"/>
    <x v="0"/>
    <x v="0"/>
    <n v="4"/>
    <s v="Married"/>
    <n v="2269"/>
    <n v="4892"/>
    <n v="1"/>
    <x v="1"/>
    <n v="19"/>
    <n v="3"/>
    <n v="4"/>
    <n v="0"/>
    <n v="1"/>
    <n v="2"/>
    <n v="3"/>
    <n v="1"/>
    <n v="0"/>
    <n v="0"/>
    <n v="1"/>
    <n v="0"/>
    <s v="35 to 44"/>
    <s v="0 to 1 year"/>
    <s v="Low (Q1)"/>
    <s v="Very High"/>
    <s v="High"/>
    <n v="2"/>
    <x v="2"/>
  </r>
  <r>
    <n v="37"/>
    <x v="0"/>
    <s v="Travel_Rarely"/>
    <n v="1115"/>
    <x v="0"/>
    <x v="7"/>
    <n v="4"/>
    <s v="Life Sciences"/>
    <n v="77"/>
    <n v="1"/>
    <s v="Male"/>
    <n v="51"/>
    <n v="2"/>
    <x v="1"/>
    <x v="4"/>
    <n v="3"/>
    <s v="Divorced"/>
    <n v="5993"/>
    <n v="2689"/>
    <n v="1"/>
    <x v="1"/>
    <n v="18"/>
    <n v="3"/>
    <n v="3"/>
    <n v="1"/>
    <n v="7"/>
    <n v="2"/>
    <n v="4"/>
    <n v="7"/>
    <n v="5"/>
    <n v="0"/>
    <n v="7"/>
    <n v="0"/>
    <s v="35 to 44"/>
    <s v="6 to 10 years"/>
    <s v="Upper-Mid (Q3)"/>
    <s v="High"/>
    <s v="Very High"/>
    <n v="0"/>
    <x v="2"/>
  </r>
  <r>
    <n v="32"/>
    <x v="0"/>
    <s v="Travel_Rarely"/>
    <n v="548"/>
    <x v="0"/>
    <x v="7"/>
    <n v="3"/>
    <s v="Life Sciences"/>
    <n v="96"/>
    <n v="2"/>
    <s v="Male"/>
    <n v="66"/>
    <n v="3"/>
    <x v="1"/>
    <x v="2"/>
    <n v="2"/>
    <s v="Married"/>
    <n v="6220"/>
    <n v="7346"/>
    <n v="1"/>
    <x v="1"/>
    <n v="17"/>
    <n v="3"/>
    <n v="2"/>
    <n v="2"/>
    <n v="10"/>
    <n v="3"/>
    <n v="3"/>
    <n v="10"/>
    <n v="4"/>
    <n v="0"/>
    <n v="9"/>
    <n v="0"/>
    <s v="25 to 34"/>
    <s v="6 to 10 years"/>
    <s v="Upper-Mid (Q3)"/>
    <s v="Medium"/>
    <s v="High"/>
    <n v="2"/>
    <x v="2"/>
  </r>
  <r>
    <n v="35"/>
    <x v="0"/>
    <s v="Travel_Rarely"/>
    <n v="1214"/>
    <x v="0"/>
    <x v="7"/>
    <n v="3"/>
    <s v="Medical"/>
    <n v="105"/>
    <n v="2"/>
    <s v="Male"/>
    <n v="30"/>
    <n v="2"/>
    <x v="0"/>
    <x v="2"/>
    <n v="3"/>
    <s v="Single"/>
    <n v="2859"/>
    <n v="26278"/>
    <n v="1"/>
    <x v="1"/>
    <n v="18"/>
    <n v="3"/>
    <n v="1"/>
    <n v="0"/>
    <n v="6"/>
    <n v="3"/>
    <n v="3"/>
    <n v="6"/>
    <n v="4"/>
    <n v="0"/>
    <n v="4"/>
    <n v="0"/>
    <s v="35 to 44"/>
    <s v="6 to 10 years"/>
    <s v="Low (Q1)"/>
    <s v="High"/>
    <s v="High"/>
    <n v="2"/>
    <x v="2"/>
  </r>
  <r>
    <n v="25"/>
    <x v="1"/>
    <s v="Travel_Rarely"/>
    <n v="240"/>
    <x v="1"/>
    <x v="3"/>
    <n v="3"/>
    <s v="Marketing"/>
    <n v="142"/>
    <n v="3"/>
    <s v="Male"/>
    <n v="46"/>
    <n v="2"/>
    <x v="1"/>
    <x v="6"/>
    <n v="3"/>
    <s v="Single"/>
    <n v="5744"/>
    <n v="26959"/>
    <n v="1"/>
    <x v="0"/>
    <n v="11"/>
    <n v="3"/>
    <n v="4"/>
    <n v="0"/>
    <n v="6"/>
    <n v="1"/>
    <n v="3"/>
    <n v="6"/>
    <n v="4"/>
    <n v="0"/>
    <n v="3"/>
    <n v="1"/>
    <s v="25 to 34"/>
    <s v="6 to 10 years"/>
    <s v="Upper-Mid (Q3)"/>
    <s v="High"/>
    <s v="High"/>
    <n v="3"/>
    <x v="1"/>
  </r>
  <r>
    <n v="30"/>
    <x v="0"/>
    <s v="Travel_Rarely"/>
    <n v="438"/>
    <x v="0"/>
    <x v="13"/>
    <n v="3"/>
    <s v="Life Sciences"/>
    <n v="194"/>
    <n v="1"/>
    <s v="Female"/>
    <n v="75"/>
    <n v="3"/>
    <x v="0"/>
    <x v="2"/>
    <n v="3"/>
    <s v="Single"/>
    <n v="2632"/>
    <n v="23910"/>
    <n v="1"/>
    <x v="1"/>
    <n v="14"/>
    <n v="3"/>
    <n v="3"/>
    <n v="0"/>
    <n v="5"/>
    <n v="4"/>
    <n v="2"/>
    <n v="5"/>
    <n v="4"/>
    <n v="0"/>
    <n v="4"/>
    <n v="0"/>
    <s v="25 to 34"/>
    <s v="2 to 5 years"/>
    <s v="Low (Q1)"/>
    <s v="High"/>
    <s v="Medium"/>
    <n v="3"/>
    <x v="1"/>
  </r>
  <r>
    <n v="35"/>
    <x v="0"/>
    <s v="Travel_Rarely"/>
    <n v="662"/>
    <x v="1"/>
    <x v="7"/>
    <n v="5"/>
    <s v="Marketing"/>
    <n v="204"/>
    <n v="3"/>
    <s v="Male"/>
    <n v="94"/>
    <n v="3"/>
    <x v="2"/>
    <x v="6"/>
    <n v="2"/>
    <s v="Married"/>
    <n v="7295"/>
    <n v="11439"/>
    <n v="1"/>
    <x v="1"/>
    <n v="13"/>
    <n v="3"/>
    <n v="1"/>
    <n v="2"/>
    <n v="10"/>
    <n v="3"/>
    <n v="3"/>
    <n v="10"/>
    <n v="8"/>
    <n v="0"/>
    <n v="6"/>
    <n v="0"/>
    <s v="35 to 44"/>
    <s v="6 to 10 years"/>
    <s v="Upper-Mid (Q3)"/>
    <s v="Medium"/>
    <s v="High"/>
    <n v="2"/>
    <x v="2"/>
  </r>
  <r>
    <n v="41"/>
    <x v="1"/>
    <s v="Travel_Rarely"/>
    <n v="1356"/>
    <x v="1"/>
    <x v="17"/>
    <n v="2"/>
    <s v="Marketing"/>
    <n v="248"/>
    <n v="2"/>
    <s v="Female"/>
    <n v="70"/>
    <n v="3"/>
    <x v="0"/>
    <x v="1"/>
    <n v="2"/>
    <s v="Single"/>
    <n v="3140"/>
    <n v="21728"/>
    <n v="1"/>
    <x v="0"/>
    <n v="22"/>
    <n v="4"/>
    <n v="4"/>
    <n v="0"/>
    <n v="4"/>
    <n v="5"/>
    <n v="2"/>
    <n v="4"/>
    <n v="3"/>
    <n v="0"/>
    <n v="2"/>
    <n v="1"/>
    <s v="35 to 44"/>
    <s v="2 to 5 years"/>
    <s v="Lower-Mid (Q2)"/>
    <s v="Medium"/>
    <s v="Medium"/>
    <n v="8"/>
    <x v="0"/>
  </r>
  <r>
    <n v="27"/>
    <x v="0"/>
    <s v="Travel_Rarely"/>
    <n v="894"/>
    <x v="0"/>
    <x v="9"/>
    <n v="3"/>
    <s v="Medical"/>
    <n v="260"/>
    <n v="4"/>
    <s v="Female"/>
    <n v="99"/>
    <n v="3"/>
    <x v="0"/>
    <x v="2"/>
    <n v="2"/>
    <s v="Single"/>
    <n v="2279"/>
    <n v="11781"/>
    <n v="1"/>
    <x v="1"/>
    <n v="16"/>
    <n v="3"/>
    <n v="4"/>
    <n v="0"/>
    <n v="7"/>
    <n v="2"/>
    <n v="2"/>
    <n v="7"/>
    <n v="7"/>
    <n v="0"/>
    <n v="3"/>
    <n v="0"/>
    <s v="25 to 34"/>
    <s v="6 to 10 years"/>
    <s v="Low (Q1)"/>
    <s v="Medium"/>
    <s v="Medium"/>
    <n v="4"/>
    <x v="1"/>
  </r>
  <r>
    <n v="29"/>
    <x v="1"/>
    <s v="Travel_Rarely"/>
    <n v="896"/>
    <x v="0"/>
    <x v="13"/>
    <n v="1"/>
    <s v="Medical"/>
    <n v="315"/>
    <n v="3"/>
    <s v="Male"/>
    <n v="86"/>
    <n v="2"/>
    <x v="0"/>
    <x v="2"/>
    <n v="4"/>
    <s v="Single"/>
    <n v="2389"/>
    <n v="14961"/>
    <n v="1"/>
    <x v="0"/>
    <n v="13"/>
    <n v="3"/>
    <n v="3"/>
    <n v="0"/>
    <n v="4"/>
    <n v="3"/>
    <n v="2"/>
    <n v="4"/>
    <n v="3"/>
    <n v="0"/>
    <n v="1"/>
    <n v="1"/>
    <s v="25 to 34"/>
    <s v="2 to 5 years"/>
    <s v="Low (Q1)"/>
    <s v="Very High"/>
    <s v="Medium"/>
    <n v="6"/>
    <x v="0"/>
  </r>
  <r>
    <n v="28"/>
    <x v="0"/>
    <s v="Travel_Rarely"/>
    <n v="1117"/>
    <x v="0"/>
    <x v="16"/>
    <n v="2"/>
    <s v="Life Sciences"/>
    <n v="395"/>
    <n v="4"/>
    <s v="Female"/>
    <n v="66"/>
    <n v="3"/>
    <x v="0"/>
    <x v="2"/>
    <n v="4"/>
    <s v="Single"/>
    <n v="3310"/>
    <n v="4488"/>
    <n v="1"/>
    <x v="1"/>
    <n v="21"/>
    <n v="4"/>
    <n v="4"/>
    <n v="0"/>
    <n v="5"/>
    <n v="3"/>
    <n v="3"/>
    <n v="5"/>
    <n v="3"/>
    <n v="0"/>
    <n v="2"/>
    <n v="0"/>
    <s v="25 to 34"/>
    <s v="2 to 5 years"/>
    <s v="Lower-Mid (Q2)"/>
    <s v="Very High"/>
    <s v="High"/>
    <n v="2"/>
    <x v="2"/>
  </r>
  <r>
    <n v="41"/>
    <x v="0"/>
    <s v="Travel_Rarely"/>
    <n v="334"/>
    <x v="1"/>
    <x v="5"/>
    <n v="4"/>
    <s v="Life Sciences"/>
    <n v="410"/>
    <n v="4"/>
    <s v="Male"/>
    <n v="88"/>
    <n v="3"/>
    <x v="3"/>
    <x v="5"/>
    <n v="2"/>
    <s v="Single"/>
    <n v="16015"/>
    <n v="15896"/>
    <n v="1"/>
    <x v="1"/>
    <n v="19"/>
    <n v="3"/>
    <n v="2"/>
    <n v="0"/>
    <n v="22"/>
    <n v="2"/>
    <n v="3"/>
    <n v="22"/>
    <n v="10"/>
    <n v="0"/>
    <n v="4"/>
    <n v="0"/>
    <s v="35 to 44"/>
    <s v="Over 10 years"/>
    <s v="High (Q4)"/>
    <s v="Medium"/>
    <s v="High"/>
    <n v="2"/>
    <x v="2"/>
  </r>
  <r>
    <n v="27"/>
    <x v="0"/>
    <s v="Travel_Rarely"/>
    <n v="1377"/>
    <x v="1"/>
    <x v="5"/>
    <n v="3"/>
    <s v="Life Sciences"/>
    <n v="437"/>
    <n v="4"/>
    <s v="Male"/>
    <n v="74"/>
    <n v="3"/>
    <x v="1"/>
    <x v="6"/>
    <n v="3"/>
    <s v="Single"/>
    <n v="4478"/>
    <n v="5242"/>
    <n v="1"/>
    <x v="0"/>
    <n v="11"/>
    <n v="3"/>
    <n v="1"/>
    <n v="0"/>
    <n v="5"/>
    <n v="3"/>
    <n v="3"/>
    <n v="5"/>
    <n v="4"/>
    <n v="0"/>
    <n v="4"/>
    <n v="0"/>
    <s v="25 to 34"/>
    <s v="2 to 5 years"/>
    <s v="Lower-Mid (Q2)"/>
    <s v="High"/>
    <s v="High"/>
    <n v="3"/>
    <x v="1"/>
  </r>
  <r>
    <n v="29"/>
    <x v="1"/>
    <s v="Travel_Rarely"/>
    <n v="318"/>
    <x v="0"/>
    <x v="16"/>
    <n v="4"/>
    <s v="Other"/>
    <n v="454"/>
    <n v="2"/>
    <s v="Male"/>
    <n v="77"/>
    <n v="1"/>
    <x v="0"/>
    <x v="0"/>
    <n v="1"/>
    <s v="Married"/>
    <n v="2119"/>
    <n v="4759"/>
    <n v="1"/>
    <x v="0"/>
    <n v="11"/>
    <n v="3"/>
    <n v="4"/>
    <n v="0"/>
    <n v="7"/>
    <n v="4"/>
    <n v="2"/>
    <n v="7"/>
    <n v="7"/>
    <n v="0"/>
    <n v="7"/>
    <n v="1"/>
    <s v="25 to 34"/>
    <s v="6 to 10 years"/>
    <s v="Low (Q1)"/>
    <s v="Low"/>
    <s v="Medium"/>
    <n v="7"/>
    <x v="0"/>
  </r>
  <r>
    <n v="27"/>
    <x v="0"/>
    <s v="Travel_Rarely"/>
    <n v="1130"/>
    <x v="1"/>
    <x v="16"/>
    <n v="4"/>
    <s v="Marketing"/>
    <n v="458"/>
    <n v="2"/>
    <s v="Female"/>
    <n v="56"/>
    <n v="3"/>
    <x v="1"/>
    <x v="6"/>
    <n v="2"/>
    <s v="Married"/>
    <n v="6214"/>
    <n v="3415"/>
    <n v="1"/>
    <x v="1"/>
    <n v="18"/>
    <n v="3"/>
    <n v="1"/>
    <n v="1"/>
    <n v="8"/>
    <n v="3"/>
    <n v="3"/>
    <n v="8"/>
    <n v="7"/>
    <n v="0"/>
    <n v="7"/>
    <n v="0"/>
    <s v="25 to 34"/>
    <s v="6 to 10 years"/>
    <s v="Upper-Mid (Q3)"/>
    <s v="Medium"/>
    <s v="High"/>
    <n v="2"/>
    <x v="2"/>
  </r>
  <r>
    <n v="32"/>
    <x v="0"/>
    <s v="Travel_Rarely"/>
    <n v="1062"/>
    <x v="0"/>
    <x v="5"/>
    <n v="3"/>
    <s v="Medical"/>
    <n v="471"/>
    <n v="3"/>
    <s v="Female"/>
    <n v="75"/>
    <n v="3"/>
    <x v="0"/>
    <x v="0"/>
    <n v="2"/>
    <s v="Married"/>
    <n v="2370"/>
    <n v="3956"/>
    <n v="1"/>
    <x v="1"/>
    <n v="13"/>
    <n v="3"/>
    <n v="3"/>
    <n v="1"/>
    <n v="8"/>
    <n v="4"/>
    <n v="3"/>
    <n v="8"/>
    <n v="0"/>
    <n v="0"/>
    <n v="7"/>
    <n v="0"/>
    <s v="25 to 34"/>
    <s v="6 to 10 years"/>
    <s v="Low (Q1)"/>
    <s v="Medium"/>
    <s v="High"/>
    <n v="4"/>
    <x v="1"/>
  </r>
  <r>
    <n v="28"/>
    <x v="0"/>
    <s v="Travel_Rarely"/>
    <n v="304"/>
    <x v="1"/>
    <x v="9"/>
    <n v="4"/>
    <s v="Life Sciences"/>
    <n v="498"/>
    <n v="2"/>
    <s v="Male"/>
    <n v="92"/>
    <n v="3"/>
    <x v="1"/>
    <x v="6"/>
    <n v="4"/>
    <s v="Single"/>
    <n v="5253"/>
    <n v="20750"/>
    <n v="1"/>
    <x v="1"/>
    <n v="16"/>
    <n v="3"/>
    <n v="4"/>
    <n v="0"/>
    <n v="7"/>
    <n v="1"/>
    <n v="3"/>
    <n v="7"/>
    <n v="5"/>
    <n v="0"/>
    <n v="7"/>
    <n v="0"/>
    <s v="25 to 34"/>
    <s v="6 to 10 years"/>
    <s v="Upper-Mid (Q3)"/>
    <s v="Very High"/>
    <s v="High"/>
    <n v="0"/>
    <x v="2"/>
  </r>
  <r>
    <n v="41"/>
    <x v="0"/>
    <s v="Travel_Rarely"/>
    <n v="645"/>
    <x v="1"/>
    <x v="7"/>
    <n v="3"/>
    <s v="Marketing"/>
    <n v="534"/>
    <n v="2"/>
    <s v="Male"/>
    <n v="49"/>
    <n v="4"/>
    <x v="2"/>
    <x v="6"/>
    <n v="1"/>
    <s v="Married"/>
    <n v="8392"/>
    <n v="19566"/>
    <n v="1"/>
    <x v="1"/>
    <n v="16"/>
    <n v="3"/>
    <n v="3"/>
    <n v="1"/>
    <n v="10"/>
    <n v="2"/>
    <n v="3"/>
    <n v="10"/>
    <n v="7"/>
    <n v="0"/>
    <n v="7"/>
    <n v="0"/>
    <s v="35 to 44"/>
    <s v="6 to 10 years"/>
    <s v="High (Q4)"/>
    <s v="Low"/>
    <s v="High"/>
    <n v="2"/>
    <x v="2"/>
  </r>
  <r>
    <n v="31"/>
    <x v="0"/>
    <s v="Travel_Rarely"/>
    <n v="1274"/>
    <x v="0"/>
    <x v="9"/>
    <n v="1"/>
    <s v="Life Sciences"/>
    <n v="581"/>
    <n v="3"/>
    <s v="Male"/>
    <n v="33"/>
    <n v="3"/>
    <x v="2"/>
    <x v="4"/>
    <n v="2"/>
    <s v="Divorced"/>
    <n v="10648"/>
    <n v="14394"/>
    <n v="1"/>
    <x v="1"/>
    <n v="25"/>
    <n v="4"/>
    <n v="4"/>
    <n v="1"/>
    <n v="13"/>
    <n v="6"/>
    <n v="4"/>
    <n v="13"/>
    <n v="8"/>
    <n v="0"/>
    <n v="8"/>
    <n v="0"/>
    <s v="25 to 34"/>
    <s v="Over 10 years"/>
    <s v="High (Q4)"/>
    <s v="Medium"/>
    <s v="Very High"/>
    <n v="2"/>
    <x v="2"/>
  </r>
  <r>
    <n v="35"/>
    <x v="0"/>
    <s v="Travel_Rarely"/>
    <n v="195"/>
    <x v="1"/>
    <x v="7"/>
    <n v="3"/>
    <s v="Medical"/>
    <n v="620"/>
    <n v="1"/>
    <s v="Female"/>
    <n v="80"/>
    <n v="3"/>
    <x v="1"/>
    <x v="6"/>
    <n v="3"/>
    <s v="Single"/>
    <n v="4859"/>
    <n v="6698"/>
    <n v="1"/>
    <x v="1"/>
    <n v="16"/>
    <n v="3"/>
    <n v="4"/>
    <n v="0"/>
    <n v="5"/>
    <n v="3"/>
    <n v="3"/>
    <n v="5"/>
    <n v="4"/>
    <n v="0"/>
    <n v="3"/>
    <n v="0"/>
    <s v="35 to 44"/>
    <s v="2 to 5 years"/>
    <s v="Lower-Mid (Q2)"/>
    <s v="High"/>
    <s v="High"/>
    <n v="0"/>
    <x v="2"/>
  </r>
  <r>
    <n v="49"/>
    <x v="0"/>
    <s v="Travel_Rarely"/>
    <n v="1245"/>
    <x v="0"/>
    <x v="13"/>
    <n v="4"/>
    <s v="Life Sciences"/>
    <n v="638"/>
    <n v="4"/>
    <s v="Male"/>
    <n v="58"/>
    <n v="2"/>
    <x v="4"/>
    <x v="7"/>
    <n v="3"/>
    <s v="Divorced"/>
    <n v="19502"/>
    <n v="2125"/>
    <n v="1"/>
    <x v="0"/>
    <n v="17"/>
    <n v="3"/>
    <n v="3"/>
    <n v="1"/>
    <n v="31"/>
    <n v="5"/>
    <n v="3"/>
    <n v="31"/>
    <n v="9"/>
    <n v="0"/>
    <n v="9"/>
    <n v="0"/>
    <s v="45 to 54"/>
    <s v="Over 10 years"/>
    <s v="High (Q4)"/>
    <s v="High"/>
    <s v="High"/>
    <n v="4"/>
    <x v="1"/>
  </r>
  <r>
    <n v="25"/>
    <x v="0"/>
    <s v="Travel_Rarely"/>
    <n v="622"/>
    <x v="1"/>
    <x v="24"/>
    <n v="1"/>
    <s v="Medical"/>
    <n v="645"/>
    <n v="2"/>
    <s v="Male"/>
    <n v="40"/>
    <n v="3"/>
    <x v="0"/>
    <x v="1"/>
    <n v="3"/>
    <s v="Married"/>
    <n v="2096"/>
    <n v="26376"/>
    <n v="1"/>
    <x v="1"/>
    <n v="11"/>
    <n v="3"/>
    <n v="3"/>
    <n v="0"/>
    <n v="7"/>
    <n v="1"/>
    <n v="3"/>
    <n v="7"/>
    <n v="4"/>
    <n v="0"/>
    <n v="6"/>
    <n v="0"/>
    <s v="25 to 34"/>
    <s v="6 to 10 years"/>
    <s v="Low (Q1)"/>
    <s v="High"/>
    <s v="High"/>
    <n v="2"/>
    <x v="2"/>
  </r>
  <r>
    <n v="32"/>
    <x v="0"/>
    <s v="Travel_Rarely"/>
    <n v="646"/>
    <x v="0"/>
    <x v="9"/>
    <n v="4"/>
    <s v="Life Sciences"/>
    <n v="679"/>
    <n v="1"/>
    <s v="Female"/>
    <n v="92"/>
    <n v="3"/>
    <x v="1"/>
    <x v="2"/>
    <n v="4"/>
    <s v="Married"/>
    <n v="6322"/>
    <n v="18089"/>
    <n v="1"/>
    <x v="0"/>
    <n v="12"/>
    <n v="3"/>
    <n v="4"/>
    <n v="1"/>
    <n v="6"/>
    <n v="2"/>
    <n v="2"/>
    <n v="6"/>
    <n v="4"/>
    <n v="0"/>
    <n v="5"/>
    <n v="0"/>
    <s v="25 to 34"/>
    <s v="6 to 10 years"/>
    <s v="Upper-Mid (Q3)"/>
    <s v="Very High"/>
    <s v="Medium"/>
    <n v="3"/>
    <x v="1"/>
  </r>
  <r>
    <n v="32"/>
    <x v="0"/>
    <s v="Travel_Rarely"/>
    <n v="929"/>
    <x v="1"/>
    <x v="12"/>
    <n v="3"/>
    <s v="Marketing"/>
    <n v="722"/>
    <n v="4"/>
    <s v="Male"/>
    <n v="55"/>
    <n v="3"/>
    <x v="1"/>
    <x v="6"/>
    <n v="4"/>
    <s v="Single"/>
    <n v="5396"/>
    <n v="21703"/>
    <n v="1"/>
    <x v="1"/>
    <n v="12"/>
    <n v="3"/>
    <n v="4"/>
    <n v="0"/>
    <n v="10"/>
    <n v="2"/>
    <n v="2"/>
    <n v="10"/>
    <n v="7"/>
    <n v="0"/>
    <n v="8"/>
    <n v="0"/>
    <s v="25 to 34"/>
    <s v="6 to 10 years"/>
    <s v="Upper-Mid (Q3)"/>
    <s v="Very High"/>
    <s v="Medium"/>
    <n v="0"/>
    <x v="2"/>
  </r>
  <r>
    <n v="27"/>
    <x v="0"/>
    <s v="Travel_Rarely"/>
    <n v="608"/>
    <x v="0"/>
    <x v="7"/>
    <n v="2"/>
    <s v="Life Sciences"/>
    <n v="725"/>
    <n v="3"/>
    <s v="Female"/>
    <n v="68"/>
    <n v="3"/>
    <x v="2"/>
    <x v="4"/>
    <n v="1"/>
    <s v="Married"/>
    <n v="7412"/>
    <n v="6009"/>
    <n v="1"/>
    <x v="1"/>
    <n v="11"/>
    <n v="3"/>
    <n v="4"/>
    <n v="0"/>
    <n v="9"/>
    <n v="3"/>
    <n v="3"/>
    <n v="9"/>
    <n v="7"/>
    <n v="0"/>
    <n v="7"/>
    <n v="0"/>
    <s v="25 to 34"/>
    <s v="6 to 10 years"/>
    <s v="Upper-Mid (Q3)"/>
    <s v="Low"/>
    <s v="High"/>
    <n v="2"/>
    <x v="2"/>
  </r>
  <r>
    <n v="23"/>
    <x v="0"/>
    <s v="Travel_Rarely"/>
    <n v="650"/>
    <x v="0"/>
    <x v="9"/>
    <n v="1"/>
    <s v="Medical"/>
    <n v="758"/>
    <n v="2"/>
    <s v="Male"/>
    <n v="37"/>
    <n v="3"/>
    <x v="0"/>
    <x v="0"/>
    <n v="1"/>
    <s v="Married"/>
    <n v="2500"/>
    <n v="4344"/>
    <n v="1"/>
    <x v="1"/>
    <n v="14"/>
    <n v="3"/>
    <n v="4"/>
    <n v="1"/>
    <n v="5"/>
    <n v="2"/>
    <n v="4"/>
    <n v="4"/>
    <n v="3"/>
    <n v="0"/>
    <n v="2"/>
    <n v="0"/>
    <s v="Under 25"/>
    <s v="2 to 5 years"/>
    <s v="Low (Q1)"/>
    <s v="Low"/>
    <s v="Very High"/>
    <n v="4"/>
    <x v="1"/>
  </r>
  <r>
    <n v="29"/>
    <x v="0"/>
    <s v="Travel_Rarely"/>
    <n v="1252"/>
    <x v="0"/>
    <x v="14"/>
    <n v="2"/>
    <s v="Life Sciences"/>
    <n v="824"/>
    <n v="3"/>
    <s v="Male"/>
    <n v="81"/>
    <n v="4"/>
    <x v="0"/>
    <x v="2"/>
    <n v="3"/>
    <s v="Married"/>
    <n v="2700"/>
    <n v="23779"/>
    <n v="1"/>
    <x v="1"/>
    <n v="24"/>
    <n v="4"/>
    <n v="3"/>
    <n v="1"/>
    <n v="10"/>
    <n v="3"/>
    <n v="3"/>
    <n v="10"/>
    <n v="7"/>
    <n v="0"/>
    <n v="7"/>
    <n v="0"/>
    <s v="25 to 34"/>
    <s v="6 to 10 years"/>
    <s v="Low (Q1)"/>
    <s v="High"/>
    <s v="High"/>
    <n v="3"/>
    <x v="1"/>
  </r>
  <r>
    <n v="27"/>
    <x v="0"/>
    <s v="Travel_Rarely"/>
    <n v="269"/>
    <x v="0"/>
    <x v="3"/>
    <n v="1"/>
    <s v="Technical Degree"/>
    <n v="844"/>
    <n v="3"/>
    <s v="Male"/>
    <n v="42"/>
    <n v="2"/>
    <x v="2"/>
    <x v="7"/>
    <n v="4"/>
    <s v="Divorced"/>
    <n v="12808"/>
    <n v="8842"/>
    <n v="1"/>
    <x v="0"/>
    <n v="16"/>
    <n v="3"/>
    <n v="2"/>
    <n v="1"/>
    <n v="9"/>
    <n v="3"/>
    <n v="3"/>
    <n v="9"/>
    <n v="8"/>
    <n v="0"/>
    <n v="8"/>
    <n v="0"/>
    <s v="25 to 34"/>
    <s v="6 to 10 years"/>
    <s v="High (Q4)"/>
    <s v="Very High"/>
    <s v="High"/>
    <n v="3"/>
    <x v="1"/>
  </r>
  <r>
    <n v="33"/>
    <x v="0"/>
    <s v="Travel_Rarely"/>
    <n v="586"/>
    <x v="1"/>
    <x v="7"/>
    <n v="3"/>
    <s v="Medical"/>
    <n v="855"/>
    <n v="1"/>
    <s v="Male"/>
    <n v="48"/>
    <n v="4"/>
    <x v="1"/>
    <x v="6"/>
    <n v="1"/>
    <s v="Divorced"/>
    <n v="4037"/>
    <n v="21816"/>
    <n v="1"/>
    <x v="1"/>
    <n v="22"/>
    <n v="4"/>
    <n v="1"/>
    <n v="1"/>
    <n v="9"/>
    <n v="5"/>
    <n v="3"/>
    <n v="9"/>
    <n v="8"/>
    <n v="0"/>
    <n v="8"/>
    <n v="0"/>
    <s v="25 to 34"/>
    <s v="6 to 10 years"/>
    <s v="Lower-Mid (Q2)"/>
    <s v="Low"/>
    <s v="High"/>
    <n v="2"/>
    <x v="2"/>
  </r>
  <r>
    <n v="28"/>
    <x v="0"/>
    <s v="Travel_Rarely"/>
    <n v="1169"/>
    <x v="2"/>
    <x v="16"/>
    <n v="2"/>
    <s v="Medical"/>
    <n v="869"/>
    <n v="2"/>
    <s v="Male"/>
    <n v="63"/>
    <n v="2"/>
    <x v="0"/>
    <x v="8"/>
    <n v="4"/>
    <s v="Divorced"/>
    <n v="4936"/>
    <n v="23965"/>
    <n v="1"/>
    <x v="1"/>
    <n v="13"/>
    <n v="3"/>
    <n v="4"/>
    <n v="1"/>
    <n v="6"/>
    <n v="6"/>
    <n v="3"/>
    <n v="5"/>
    <n v="1"/>
    <n v="0"/>
    <n v="4"/>
    <n v="0"/>
    <s v="25 to 34"/>
    <s v="2 to 5 years"/>
    <s v="Upper-Mid (Q3)"/>
    <s v="Very High"/>
    <s v="High"/>
    <n v="0"/>
    <x v="2"/>
  </r>
  <r>
    <n v="25"/>
    <x v="0"/>
    <s v="Travel_Rarely"/>
    <n v="141"/>
    <x v="1"/>
    <x v="0"/>
    <n v="1"/>
    <s v="Other"/>
    <n v="879"/>
    <n v="3"/>
    <s v="Male"/>
    <n v="98"/>
    <n v="3"/>
    <x v="1"/>
    <x v="6"/>
    <n v="1"/>
    <s v="Married"/>
    <n v="4194"/>
    <n v="14363"/>
    <n v="1"/>
    <x v="0"/>
    <n v="18"/>
    <n v="3"/>
    <n v="4"/>
    <n v="0"/>
    <n v="5"/>
    <n v="3"/>
    <n v="3"/>
    <n v="5"/>
    <n v="3"/>
    <n v="0"/>
    <n v="3"/>
    <n v="0"/>
    <s v="25 to 34"/>
    <s v="2 to 5 years"/>
    <s v="Lower-Mid (Q2)"/>
    <s v="Low"/>
    <s v="High"/>
    <n v="5"/>
    <x v="0"/>
  </r>
  <r>
    <n v="32"/>
    <x v="1"/>
    <s v="Travel_Rarely"/>
    <n v="374"/>
    <x v="0"/>
    <x v="22"/>
    <n v="4"/>
    <s v="Life Sciences"/>
    <n v="911"/>
    <n v="1"/>
    <s v="Male"/>
    <n v="87"/>
    <n v="3"/>
    <x v="0"/>
    <x v="0"/>
    <n v="4"/>
    <s v="Single"/>
    <n v="2795"/>
    <n v="18016"/>
    <n v="1"/>
    <x v="0"/>
    <n v="24"/>
    <n v="4"/>
    <n v="3"/>
    <n v="0"/>
    <n v="1"/>
    <n v="2"/>
    <n v="1"/>
    <n v="1"/>
    <n v="0"/>
    <n v="0"/>
    <n v="1"/>
    <n v="1"/>
    <s v="25 to 34"/>
    <s v="0 to 1 year"/>
    <s v="Low (Q1)"/>
    <s v="Very High"/>
    <s v="Low"/>
    <n v="7"/>
    <x v="0"/>
  </r>
  <r>
    <n v="35"/>
    <x v="0"/>
    <s v="Travel_Rarely"/>
    <n v="1137"/>
    <x v="0"/>
    <x v="19"/>
    <n v="1"/>
    <s v="Life Sciences"/>
    <n v="942"/>
    <n v="4"/>
    <s v="Female"/>
    <n v="51"/>
    <n v="3"/>
    <x v="1"/>
    <x v="3"/>
    <n v="4"/>
    <s v="Married"/>
    <n v="4014"/>
    <n v="19170"/>
    <n v="1"/>
    <x v="0"/>
    <n v="25"/>
    <n v="4"/>
    <n v="4"/>
    <n v="1"/>
    <n v="10"/>
    <n v="2"/>
    <n v="1"/>
    <n v="10"/>
    <n v="6"/>
    <n v="0"/>
    <n v="7"/>
    <n v="0"/>
    <s v="35 to 44"/>
    <s v="6 to 10 years"/>
    <s v="Lower-Mid (Q2)"/>
    <s v="Very High"/>
    <s v="Low"/>
    <n v="5"/>
    <x v="0"/>
  </r>
  <r>
    <n v="47"/>
    <x v="0"/>
    <s v="Travel_Rarely"/>
    <n v="955"/>
    <x v="1"/>
    <x v="4"/>
    <n v="2"/>
    <s v="Life Sciences"/>
    <n v="1003"/>
    <n v="4"/>
    <s v="Female"/>
    <n v="83"/>
    <n v="3"/>
    <x v="1"/>
    <x v="6"/>
    <n v="4"/>
    <s v="Single"/>
    <n v="4163"/>
    <n v="8571"/>
    <n v="1"/>
    <x v="0"/>
    <n v="17"/>
    <n v="3"/>
    <n v="3"/>
    <n v="0"/>
    <n v="9"/>
    <n v="0"/>
    <n v="3"/>
    <n v="9"/>
    <n v="0"/>
    <n v="0"/>
    <n v="7"/>
    <n v="0"/>
    <s v="45 to 54"/>
    <s v="6 to 10 years"/>
    <s v="Lower-Mid (Q2)"/>
    <s v="Very High"/>
    <s v="High"/>
    <n v="3"/>
    <x v="1"/>
  </r>
  <r>
    <n v="45"/>
    <x v="0"/>
    <s v="Travel_Rarely"/>
    <n v="788"/>
    <x v="2"/>
    <x v="1"/>
    <n v="4"/>
    <s v="Medical"/>
    <n v="1049"/>
    <n v="2"/>
    <s v="Male"/>
    <n v="36"/>
    <n v="3"/>
    <x v="0"/>
    <x v="8"/>
    <n v="2"/>
    <s v="Single"/>
    <n v="2177"/>
    <n v="8318"/>
    <n v="1"/>
    <x v="1"/>
    <n v="16"/>
    <n v="3"/>
    <n v="1"/>
    <n v="0"/>
    <n v="6"/>
    <n v="3"/>
    <n v="3"/>
    <n v="6"/>
    <n v="3"/>
    <n v="0"/>
    <n v="4"/>
    <n v="0"/>
    <s v="45 to 54"/>
    <s v="6 to 10 years"/>
    <s v="Low (Q1)"/>
    <s v="Medium"/>
    <s v="High"/>
    <n v="5"/>
    <x v="0"/>
  </r>
  <r>
    <n v="41"/>
    <x v="0"/>
    <s v="Travel_Rarely"/>
    <n v="509"/>
    <x v="0"/>
    <x v="8"/>
    <n v="2"/>
    <s v="Technical Degree"/>
    <n v="1085"/>
    <n v="2"/>
    <s v="Female"/>
    <n v="43"/>
    <n v="4"/>
    <x v="0"/>
    <x v="2"/>
    <n v="3"/>
    <s v="Married"/>
    <n v="3376"/>
    <n v="18863"/>
    <n v="1"/>
    <x v="1"/>
    <n v="13"/>
    <n v="3"/>
    <n v="3"/>
    <n v="0"/>
    <n v="10"/>
    <n v="3"/>
    <n v="3"/>
    <n v="10"/>
    <n v="6"/>
    <n v="0"/>
    <n v="8"/>
    <n v="0"/>
    <s v="35 to 44"/>
    <s v="6 to 10 years"/>
    <s v="Lower-Mid (Q2)"/>
    <s v="High"/>
    <s v="High"/>
    <n v="2"/>
    <x v="2"/>
  </r>
  <r>
    <n v="26"/>
    <x v="0"/>
    <s v="Travel_Rarely"/>
    <n v="1384"/>
    <x v="0"/>
    <x v="0"/>
    <n v="4"/>
    <s v="Medical"/>
    <n v="1177"/>
    <n v="1"/>
    <s v="Male"/>
    <n v="82"/>
    <n v="4"/>
    <x v="0"/>
    <x v="0"/>
    <n v="4"/>
    <s v="Married"/>
    <n v="4420"/>
    <n v="13421"/>
    <n v="1"/>
    <x v="1"/>
    <n v="22"/>
    <n v="4"/>
    <n v="2"/>
    <n v="1"/>
    <n v="8"/>
    <n v="2"/>
    <n v="3"/>
    <n v="8"/>
    <n v="7"/>
    <n v="0"/>
    <n v="7"/>
    <n v="0"/>
    <s v="25 to 34"/>
    <s v="6 to 10 years"/>
    <s v="Lower-Mid (Q2)"/>
    <s v="Very High"/>
    <s v="High"/>
    <n v="0"/>
    <x v="2"/>
  </r>
  <r>
    <n v="29"/>
    <x v="0"/>
    <s v="Travel_Rarely"/>
    <n v="1401"/>
    <x v="0"/>
    <x v="10"/>
    <n v="1"/>
    <s v="Medical"/>
    <n v="1192"/>
    <n v="2"/>
    <s v="Female"/>
    <n v="54"/>
    <n v="3"/>
    <x v="0"/>
    <x v="0"/>
    <n v="4"/>
    <s v="Married"/>
    <n v="3131"/>
    <n v="26342"/>
    <n v="1"/>
    <x v="1"/>
    <n v="13"/>
    <n v="3"/>
    <n v="1"/>
    <n v="1"/>
    <n v="10"/>
    <n v="5"/>
    <n v="3"/>
    <n v="10"/>
    <n v="8"/>
    <n v="0"/>
    <n v="8"/>
    <n v="0"/>
    <s v="25 to 34"/>
    <s v="6 to 10 years"/>
    <s v="Lower-Mid (Q2)"/>
    <s v="Very High"/>
    <s v="High"/>
    <n v="2"/>
    <x v="2"/>
  </r>
  <r>
    <n v="44"/>
    <x v="1"/>
    <s v="Travel_Rarely"/>
    <n v="1097"/>
    <x v="0"/>
    <x v="12"/>
    <n v="4"/>
    <s v="Life Sciences"/>
    <n v="1200"/>
    <n v="3"/>
    <s v="Male"/>
    <n v="96"/>
    <n v="3"/>
    <x v="0"/>
    <x v="2"/>
    <n v="3"/>
    <s v="Single"/>
    <n v="2936"/>
    <n v="10826"/>
    <n v="1"/>
    <x v="0"/>
    <n v="11"/>
    <n v="3"/>
    <n v="3"/>
    <n v="0"/>
    <n v="6"/>
    <n v="4"/>
    <n v="3"/>
    <n v="6"/>
    <n v="4"/>
    <n v="0"/>
    <n v="2"/>
    <n v="1"/>
    <s v="35 to 44"/>
    <s v="6 to 10 years"/>
    <s v="Lower-Mid (Q2)"/>
    <s v="High"/>
    <s v="High"/>
    <n v="5"/>
    <x v="0"/>
  </r>
  <r>
    <n v="31"/>
    <x v="0"/>
    <s v="Travel_Rarely"/>
    <n v="1332"/>
    <x v="0"/>
    <x v="20"/>
    <n v="2"/>
    <s v="Medical"/>
    <n v="1251"/>
    <n v="3"/>
    <s v="Male"/>
    <n v="80"/>
    <n v="3"/>
    <x v="1"/>
    <x v="3"/>
    <n v="1"/>
    <s v="Married"/>
    <n v="6833"/>
    <n v="17089"/>
    <n v="1"/>
    <x v="0"/>
    <n v="12"/>
    <n v="3"/>
    <n v="4"/>
    <n v="0"/>
    <n v="6"/>
    <n v="2"/>
    <n v="2"/>
    <n v="6"/>
    <n v="5"/>
    <n v="0"/>
    <n v="1"/>
    <n v="0"/>
    <s v="25 to 34"/>
    <s v="6 to 10 years"/>
    <s v="Upper-Mid (Q3)"/>
    <s v="Low"/>
    <s v="Medium"/>
    <n v="5"/>
    <x v="0"/>
  </r>
  <r>
    <n v="27"/>
    <x v="0"/>
    <s v="Travel_Rarely"/>
    <n v="1167"/>
    <x v="0"/>
    <x v="4"/>
    <n v="2"/>
    <s v="Life Sciences"/>
    <n v="1259"/>
    <n v="1"/>
    <s v="Male"/>
    <n v="76"/>
    <n v="3"/>
    <x v="0"/>
    <x v="2"/>
    <n v="3"/>
    <s v="Divorced"/>
    <n v="2517"/>
    <n v="3208"/>
    <n v="1"/>
    <x v="1"/>
    <n v="11"/>
    <n v="3"/>
    <n v="2"/>
    <n v="3"/>
    <n v="5"/>
    <n v="2"/>
    <n v="3"/>
    <n v="5"/>
    <n v="3"/>
    <n v="0"/>
    <n v="3"/>
    <n v="0"/>
    <s v="25 to 34"/>
    <s v="2 to 5 years"/>
    <s v="Low (Q1)"/>
    <s v="High"/>
    <s v="High"/>
    <n v="2"/>
    <x v="2"/>
  </r>
  <r>
    <n v="19"/>
    <x v="0"/>
    <s v="Travel_Rarely"/>
    <n v="265"/>
    <x v="0"/>
    <x v="22"/>
    <n v="3"/>
    <s v="Life Sciences"/>
    <n v="1269"/>
    <n v="2"/>
    <s v="Female"/>
    <n v="57"/>
    <n v="4"/>
    <x v="0"/>
    <x v="2"/>
    <n v="4"/>
    <s v="Single"/>
    <n v="2994"/>
    <n v="21221"/>
    <n v="1"/>
    <x v="0"/>
    <n v="12"/>
    <n v="3"/>
    <n v="4"/>
    <n v="0"/>
    <n v="1"/>
    <n v="2"/>
    <n v="3"/>
    <n v="1"/>
    <n v="0"/>
    <n v="0"/>
    <n v="1"/>
    <n v="0"/>
    <s v="Under 25"/>
    <s v="0 to 1 year"/>
    <s v="Lower-Mid (Q2)"/>
    <s v="Very High"/>
    <s v="High"/>
    <n v="6"/>
    <x v="0"/>
  </r>
  <r>
    <n v="23"/>
    <x v="0"/>
    <s v="Travel_Rarely"/>
    <n v="373"/>
    <x v="0"/>
    <x v="7"/>
    <n v="2"/>
    <s v="Life Sciences"/>
    <n v="1270"/>
    <n v="4"/>
    <s v="Male"/>
    <n v="47"/>
    <n v="3"/>
    <x v="0"/>
    <x v="2"/>
    <n v="3"/>
    <s v="Married"/>
    <n v="1223"/>
    <n v="16901"/>
    <n v="1"/>
    <x v="1"/>
    <n v="22"/>
    <n v="4"/>
    <n v="4"/>
    <n v="1"/>
    <n v="1"/>
    <n v="2"/>
    <n v="3"/>
    <n v="1"/>
    <n v="0"/>
    <n v="0"/>
    <n v="1"/>
    <n v="0"/>
    <s v="Under 25"/>
    <s v="0 to 1 year"/>
    <s v="Low (Q1)"/>
    <s v="High"/>
    <s v="High"/>
    <n v="2"/>
    <x v="2"/>
  </r>
  <r>
    <n v="44"/>
    <x v="1"/>
    <s v="Travel_Rarely"/>
    <n v="621"/>
    <x v="0"/>
    <x v="21"/>
    <n v="3"/>
    <s v="Medical"/>
    <n v="1295"/>
    <n v="1"/>
    <s v="Female"/>
    <n v="73"/>
    <n v="3"/>
    <x v="2"/>
    <x v="3"/>
    <n v="4"/>
    <s v="Married"/>
    <n v="7978"/>
    <n v="14075"/>
    <n v="1"/>
    <x v="1"/>
    <n v="11"/>
    <n v="3"/>
    <n v="4"/>
    <n v="1"/>
    <n v="10"/>
    <n v="2"/>
    <n v="3"/>
    <n v="10"/>
    <n v="7"/>
    <n v="0"/>
    <n v="5"/>
    <n v="1"/>
    <s v="35 to 44"/>
    <s v="6 to 10 years"/>
    <s v="Upper-Mid (Q3)"/>
    <s v="Very High"/>
    <s v="High"/>
    <n v="1"/>
    <x v="2"/>
  </r>
  <r>
    <n v="32"/>
    <x v="0"/>
    <s v="Travel_Rarely"/>
    <n v="604"/>
    <x v="1"/>
    <x v="16"/>
    <n v="3"/>
    <s v="Medical"/>
    <n v="1304"/>
    <n v="3"/>
    <s v="Male"/>
    <n v="56"/>
    <n v="4"/>
    <x v="1"/>
    <x v="6"/>
    <n v="4"/>
    <s v="Married"/>
    <n v="6209"/>
    <n v="11693"/>
    <n v="1"/>
    <x v="1"/>
    <n v="15"/>
    <n v="3"/>
    <n v="3"/>
    <n v="2"/>
    <n v="10"/>
    <n v="4"/>
    <n v="4"/>
    <n v="10"/>
    <n v="7"/>
    <n v="0"/>
    <n v="8"/>
    <n v="0"/>
    <s v="25 to 34"/>
    <s v="6 to 10 years"/>
    <s v="Upper-Mid (Q3)"/>
    <s v="Very High"/>
    <s v="Very High"/>
    <n v="0"/>
    <x v="2"/>
  </r>
  <r>
    <n v="30"/>
    <x v="0"/>
    <s v="Travel_Rarely"/>
    <n v="634"/>
    <x v="0"/>
    <x v="18"/>
    <n v="4"/>
    <s v="Medical"/>
    <n v="1321"/>
    <n v="2"/>
    <s v="Female"/>
    <n v="95"/>
    <n v="3"/>
    <x v="2"/>
    <x v="5"/>
    <n v="1"/>
    <s v="Married"/>
    <n v="11916"/>
    <n v="25927"/>
    <n v="1"/>
    <x v="0"/>
    <n v="23"/>
    <n v="4"/>
    <n v="4"/>
    <n v="2"/>
    <n v="9"/>
    <n v="2"/>
    <n v="3"/>
    <n v="9"/>
    <n v="1"/>
    <n v="0"/>
    <n v="8"/>
    <n v="0"/>
    <s v="25 to 34"/>
    <s v="6 to 10 years"/>
    <s v="High (Q4)"/>
    <s v="Low"/>
    <s v="High"/>
    <n v="6"/>
    <x v="0"/>
  </r>
  <r>
    <n v="51"/>
    <x v="0"/>
    <s v="Travel_Rarely"/>
    <n v="770"/>
    <x v="2"/>
    <x v="3"/>
    <n v="3"/>
    <s v="Life Sciences"/>
    <n v="1352"/>
    <n v="3"/>
    <s v="Male"/>
    <n v="84"/>
    <n v="3"/>
    <x v="3"/>
    <x v="5"/>
    <n v="2"/>
    <s v="Divorced"/>
    <n v="14026"/>
    <n v="17588"/>
    <n v="1"/>
    <x v="0"/>
    <n v="11"/>
    <n v="3"/>
    <n v="2"/>
    <n v="1"/>
    <n v="33"/>
    <n v="2"/>
    <n v="3"/>
    <n v="33"/>
    <n v="9"/>
    <n v="0"/>
    <n v="10"/>
    <n v="0"/>
    <s v="45 to 54"/>
    <s v="Over 10 years"/>
    <s v="High (Q4)"/>
    <s v="Medium"/>
    <s v="High"/>
    <n v="5"/>
    <x v="0"/>
  </r>
  <r>
    <n v="48"/>
    <x v="0"/>
    <s v="Travel_Rarely"/>
    <n v="855"/>
    <x v="0"/>
    <x v="4"/>
    <n v="3"/>
    <s v="Life Sciences"/>
    <n v="1363"/>
    <n v="4"/>
    <s v="Male"/>
    <n v="54"/>
    <n v="3"/>
    <x v="2"/>
    <x v="4"/>
    <n v="4"/>
    <s v="Single"/>
    <n v="7898"/>
    <n v="18706"/>
    <n v="1"/>
    <x v="1"/>
    <n v="11"/>
    <n v="3"/>
    <n v="3"/>
    <n v="0"/>
    <n v="11"/>
    <n v="2"/>
    <n v="3"/>
    <n v="10"/>
    <n v="9"/>
    <n v="0"/>
    <n v="8"/>
    <n v="0"/>
    <s v="45 to 54"/>
    <s v="6 to 10 years"/>
    <s v="Upper-Mid (Q3)"/>
    <s v="Very High"/>
    <s v="High"/>
    <n v="0"/>
    <x v="2"/>
  </r>
  <r>
    <n v="28"/>
    <x v="0"/>
    <s v="Travel_Rarely"/>
    <n v="736"/>
    <x v="1"/>
    <x v="23"/>
    <n v="3"/>
    <s v="Life Sciences"/>
    <n v="1387"/>
    <n v="3"/>
    <s v="Male"/>
    <n v="48"/>
    <n v="2"/>
    <x v="1"/>
    <x v="6"/>
    <n v="1"/>
    <s v="Married"/>
    <n v="4724"/>
    <n v="24232"/>
    <n v="1"/>
    <x v="1"/>
    <n v="11"/>
    <n v="3"/>
    <n v="3"/>
    <n v="1"/>
    <n v="5"/>
    <n v="0"/>
    <n v="3"/>
    <n v="5"/>
    <n v="3"/>
    <n v="0"/>
    <n v="4"/>
    <n v="0"/>
    <s v="25 to 34"/>
    <s v="2 to 5 years"/>
    <s v="Lower-Mid (Q2)"/>
    <s v="Low"/>
    <s v="High"/>
    <n v="3"/>
    <x v="1"/>
  </r>
  <r>
    <n v="29"/>
    <x v="0"/>
    <s v="Travel_Rarely"/>
    <n v="332"/>
    <x v="2"/>
    <x v="18"/>
    <n v="3"/>
    <s v="Other"/>
    <n v="1419"/>
    <n v="2"/>
    <s v="Male"/>
    <n v="51"/>
    <n v="2"/>
    <x v="2"/>
    <x v="8"/>
    <n v="1"/>
    <s v="Single"/>
    <n v="7988"/>
    <n v="9769"/>
    <n v="1"/>
    <x v="1"/>
    <n v="13"/>
    <n v="3"/>
    <n v="1"/>
    <n v="0"/>
    <n v="10"/>
    <n v="3"/>
    <n v="2"/>
    <n v="10"/>
    <n v="9"/>
    <n v="0"/>
    <n v="9"/>
    <n v="0"/>
    <s v="25 to 34"/>
    <s v="6 to 10 years"/>
    <s v="Upper-Mid (Q3)"/>
    <s v="Low"/>
    <s v="Medium"/>
    <n v="3"/>
    <x v="1"/>
  </r>
  <r>
    <n v="24"/>
    <x v="0"/>
    <s v="Travel_Rarely"/>
    <n v="1476"/>
    <x v="1"/>
    <x v="4"/>
    <n v="1"/>
    <s v="Medical"/>
    <n v="1445"/>
    <n v="4"/>
    <s v="Female"/>
    <n v="42"/>
    <n v="3"/>
    <x v="1"/>
    <x v="6"/>
    <n v="3"/>
    <s v="Married"/>
    <n v="4162"/>
    <n v="15211"/>
    <n v="1"/>
    <x v="0"/>
    <n v="12"/>
    <n v="3"/>
    <n v="3"/>
    <n v="2"/>
    <n v="5"/>
    <n v="3"/>
    <n v="3"/>
    <n v="5"/>
    <n v="4"/>
    <n v="0"/>
    <n v="3"/>
    <n v="0"/>
    <s v="Under 25"/>
    <s v="2 to 5 years"/>
    <s v="Lower-Mid (Q2)"/>
    <s v="High"/>
    <s v="High"/>
    <n v="3"/>
    <x v="1"/>
  </r>
  <r>
    <n v="29"/>
    <x v="0"/>
    <s v="Travel_Rarely"/>
    <n v="1246"/>
    <x v="1"/>
    <x v="6"/>
    <n v="3"/>
    <s v="Life Sciences"/>
    <n v="1497"/>
    <n v="3"/>
    <s v="Male"/>
    <n v="77"/>
    <n v="2"/>
    <x v="1"/>
    <x v="6"/>
    <n v="3"/>
    <s v="Divorced"/>
    <n v="8620"/>
    <n v="23757"/>
    <n v="1"/>
    <x v="1"/>
    <n v="14"/>
    <n v="3"/>
    <n v="3"/>
    <n v="2"/>
    <n v="10"/>
    <n v="3"/>
    <n v="3"/>
    <n v="10"/>
    <n v="7"/>
    <n v="0"/>
    <n v="4"/>
    <n v="0"/>
    <s v="25 to 34"/>
    <s v="6 to 10 years"/>
    <s v="High (Q4)"/>
    <s v="High"/>
    <s v="High"/>
    <n v="1"/>
    <x v="2"/>
  </r>
  <r>
    <n v="33"/>
    <x v="0"/>
    <s v="Travel_Rarely"/>
    <n v="575"/>
    <x v="0"/>
    <x v="22"/>
    <n v="3"/>
    <s v="Life Sciences"/>
    <n v="1545"/>
    <n v="4"/>
    <s v="Male"/>
    <n v="44"/>
    <n v="2"/>
    <x v="1"/>
    <x v="4"/>
    <n v="2"/>
    <s v="Single"/>
    <n v="4320"/>
    <n v="24152"/>
    <n v="1"/>
    <x v="1"/>
    <n v="13"/>
    <n v="3"/>
    <n v="4"/>
    <n v="0"/>
    <n v="5"/>
    <n v="2"/>
    <n v="3"/>
    <n v="5"/>
    <n v="3"/>
    <n v="0"/>
    <n v="2"/>
    <n v="0"/>
    <s v="25 to 34"/>
    <s v="2 to 5 years"/>
    <s v="Lower-Mid (Q2)"/>
    <s v="Medium"/>
    <s v="High"/>
    <n v="3"/>
    <x v="1"/>
  </r>
  <r>
    <n v="35"/>
    <x v="0"/>
    <s v="Travel_Rarely"/>
    <n v="1349"/>
    <x v="0"/>
    <x v="8"/>
    <n v="2"/>
    <s v="Life Sciences"/>
    <n v="1601"/>
    <n v="3"/>
    <s v="Male"/>
    <n v="63"/>
    <n v="2"/>
    <x v="0"/>
    <x v="0"/>
    <n v="4"/>
    <s v="Married"/>
    <n v="2690"/>
    <n v="7713"/>
    <n v="1"/>
    <x v="1"/>
    <n v="18"/>
    <n v="3"/>
    <n v="4"/>
    <n v="1"/>
    <n v="1"/>
    <n v="5"/>
    <n v="2"/>
    <n v="1"/>
    <n v="0"/>
    <n v="0"/>
    <n v="1"/>
    <n v="0"/>
    <s v="35 to 44"/>
    <s v="0 to 1 year"/>
    <s v="Low (Q1)"/>
    <s v="Very High"/>
    <s v="Medium"/>
    <n v="2"/>
    <x v="2"/>
  </r>
  <r>
    <n v="46"/>
    <x v="0"/>
    <s v="Travel_Rarely"/>
    <n v="563"/>
    <x v="1"/>
    <x v="7"/>
    <n v="4"/>
    <s v="Life Sciences"/>
    <n v="1602"/>
    <n v="4"/>
    <s v="Male"/>
    <n v="56"/>
    <n v="4"/>
    <x v="3"/>
    <x v="5"/>
    <n v="1"/>
    <s v="Single"/>
    <n v="17567"/>
    <n v="3156"/>
    <n v="1"/>
    <x v="1"/>
    <n v="15"/>
    <n v="3"/>
    <n v="2"/>
    <n v="0"/>
    <n v="27"/>
    <n v="5"/>
    <n v="1"/>
    <n v="26"/>
    <n v="0"/>
    <n v="0"/>
    <n v="12"/>
    <n v="0"/>
    <s v="45 to 54"/>
    <s v="Over 10 years"/>
    <s v="High (Q4)"/>
    <s v="Low"/>
    <s v="Low"/>
    <n v="3"/>
    <x v="1"/>
  </r>
  <r>
    <n v="27"/>
    <x v="0"/>
    <s v="Travel_Rarely"/>
    <n v="1302"/>
    <x v="0"/>
    <x v="6"/>
    <n v="3"/>
    <s v="Other"/>
    <n v="1619"/>
    <n v="4"/>
    <s v="Male"/>
    <n v="67"/>
    <n v="2"/>
    <x v="0"/>
    <x v="0"/>
    <n v="1"/>
    <s v="Divorced"/>
    <n v="4066"/>
    <n v="16290"/>
    <n v="1"/>
    <x v="1"/>
    <n v="11"/>
    <n v="3"/>
    <n v="1"/>
    <n v="2"/>
    <n v="7"/>
    <n v="3"/>
    <n v="3"/>
    <n v="7"/>
    <n v="7"/>
    <n v="0"/>
    <n v="7"/>
    <n v="0"/>
    <s v="25 to 34"/>
    <s v="6 to 10 years"/>
    <s v="Lower-Mid (Q2)"/>
    <s v="Low"/>
    <s v="High"/>
    <n v="3"/>
    <x v="1"/>
  </r>
  <r>
    <n v="29"/>
    <x v="0"/>
    <s v="Travel_Rarely"/>
    <n v="991"/>
    <x v="1"/>
    <x v="3"/>
    <n v="3"/>
    <s v="Medical"/>
    <n v="1669"/>
    <n v="1"/>
    <s v="Male"/>
    <n v="43"/>
    <n v="2"/>
    <x v="1"/>
    <x v="6"/>
    <n v="2"/>
    <s v="Divorced"/>
    <n v="4187"/>
    <n v="3356"/>
    <n v="1"/>
    <x v="0"/>
    <n v="13"/>
    <n v="3"/>
    <n v="2"/>
    <n v="1"/>
    <n v="10"/>
    <n v="3"/>
    <n v="2"/>
    <n v="10"/>
    <n v="0"/>
    <n v="0"/>
    <n v="9"/>
    <n v="0"/>
    <s v="25 to 34"/>
    <s v="6 to 10 years"/>
    <s v="Lower-Mid (Q2)"/>
    <s v="Medium"/>
    <s v="Medium"/>
    <n v="5"/>
    <x v="0"/>
  </r>
  <r>
    <n v="31"/>
    <x v="0"/>
    <s v="Travel_Rarely"/>
    <n v="1112"/>
    <x v="1"/>
    <x v="3"/>
    <n v="4"/>
    <s v="Life Sciences"/>
    <n v="1673"/>
    <n v="1"/>
    <s v="Female"/>
    <n v="67"/>
    <n v="3"/>
    <x v="1"/>
    <x v="6"/>
    <n v="4"/>
    <s v="Married"/>
    <n v="5476"/>
    <n v="22589"/>
    <n v="1"/>
    <x v="1"/>
    <n v="11"/>
    <n v="3"/>
    <n v="1"/>
    <n v="2"/>
    <n v="10"/>
    <n v="2"/>
    <n v="3"/>
    <n v="10"/>
    <n v="0"/>
    <n v="0"/>
    <n v="2"/>
    <n v="0"/>
    <s v="25 to 34"/>
    <s v="6 to 10 years"/>
    <s v="Upper-Mid (Q3)"/>
    <s v="Very High"/>
    <s v="High"/>
    <n v="0"/>
    <x v="2"/>
  </r>
  <r>
    <n v="24"/>
    <x v="0"/>
    <s v="Travel_Rarely"/>
    <n v="581"/>
    <x v="0"/>
    <x v="9"/>
    <n v="3"/>
    <s v="Medical"/>
    <n v="1707"/>
    <n v="3"/>
    <s v="Male"/>
    <n v="62"/>
    <n v="4"/>
    <x v="0"/>
    <x v="2"/>
    <n v="3"/>
    <s v="Married"/>
    <n v="4401"/>
    <n v="17616"/>
    <n v="1"/>
    <x v="1"/>
    <n v="16"/>
    <n v="3"/>
    <n v="4"/>
    <n v="1"/>
    <n v="5"/>
    <n v="1"/>
    <n v="3"/>
    <n v="5"/>
    <n v="3"/>
    <n v="0"/>
    <n v="4"/>
    <n v="0"/>
    <s v="Under 25"/>
    <s v="2 to 5 years"/>
    <s v="Lower-Mid (Q2)"/>
    <s v="High"/>
    <s v="High"/>
    <n v="0"/>
    <x v="2"/>
  </r>
  <r>
    <n v="30"/>
    <x v="0"/>
    <s v="Travel_Rarely"/>
    <n v="793"/>
    <x v="0"/>
    <x v="2"/>
    <n v="1"/>
    <s v="Life Sciences"/>
    <n v="1729"/>
    <n v="2"/>
    <s v="Male"/>
    <n v="33"/>
    <n v="3"/>
    <x v="0"/>
    <x v="2"/>
    <n v="4"/>
    <s v="Married"/>
    <n v="2862"/>
    <n v="3811"/>
    <n v="1"/>
    <x v="1"/>
    <n v="12"/>
    <n v="3"/>
    <n v="2"/>
    <n v="1"/>
    <n v="10"/>
    <n v="2"/>
    <n v="2"/>
    <n v="10"/>
    <n v="0"/>
    <n v="0"/>
    <n v="8"/>
    <n v="0"/>
    <s v="25 to 34"/>
    <s v="6 to 10 years"/>
    <s v="Low (Q1)"/>
    <s v="Very High"/>
    <s v="Medium"/>
    <n v="3"/>
    <x v="1"/>
  </r>
  <r>
    <n v="41"/>
    <x v="0"/>
    <s v="Travel_Rarely"/>
    <n v="548"/>
    <x v="0"/>
    <x v="9"/>
    <n v="4"/>
    <s v="Life Sciences"/>
    <n v="1772"/>
    <n v="3"/>
    <s v="Male"/>
    <n v="94"/>
    <n v="3"/>
    <x v="0"/>
    <x v="0"/>
    <n v="1"/>
    <s v="Divorced"/>
    <n v="2289"/>
    <n v="20520"/>
    <n v="1"/>
    <x v="1"/>
    <n v="20"/>
    <n v="4"/>
    <n v="2"/>
    <n v="2"/>
    <n v="5"/>
    <n v="2"/>
    <n v="3"/>
    <n v="5"/>
    <n v="3"/>
    <n v="0"/>
    <n v="4"/>
    <n v="0"/>
    <s v="35 to 44"/>
    <s v="2 to 5 years"/>
    <s v="Low (Q1)"/>
    <s v="Low"/>
    <s v="High"/>
    <n v="4"/>
    <x v="1"/>
  </r>
  <r>
    <n v="38"/>
    <x v="0"/>
    <s v="Travel_Rarely"/>
    <n v="1153"/>
    <x v="0"/>
    <x v="10"/>
    <n v="2"/>
    <s v="Other"/>
    <n v="1782"/>
    <n v="4"/>
    <s v="Female"/>
    <n v="40"/>
    <n v="2"/>
    <x v="0"/>
    <x v="0"/>
    <n v="3"/>
    <s v="Married"/>
    <n v="3702"/>
    <n v="16376"/>
    <n v="1"/>
    <x v="1"/>
    <n v="11"/>
    <n v="3"/>
    <n v="2"/>
    <n v="1"/>
    <n v="5"/>
    <n v="3"/>
    <n v="3"/>
    <n v="5"/>
    <n v="4"/>
    <n v="0"/>
    <n v="4"/>
    <n v="0"/>
    <s v="35 to 44"/>
    <s v="2 to 5 years"/>
    <s v="Lower-Mid (Q2)"/>
    <s v="High"/>
    <s v="High"/>
    <n v="0"/>
    <x v="2"/>
  </r>
  <r>
    <n v="28"/>
    <x v="0"/>
    <s v="Travel_Rarely"/>
    <n v="1181"/>
    <x v="0"/>
    <x v="7"/>
    <n v="3"/>
    <s v="Life Sciences"/>
    <n v="1799"/>
    <n v="3"/>
    <s v="Male"/>
    <n v="82"/>
    <n v="3"/>
    <x v="0"/>
    <x v="2"/>
    <n v="4"/>
    <s v="Married"/>
    <n v="2044"/>
    <n v="5531"/>
    <n v="1"/>
    <x v="1"/>
    <n v="11"/>
    <n v="3"/>
    <n v="3"/>
    <n v="1"/>
    <n v="5"/>
    <n v="6"/>
    <n v="4"/>
    <n v="5"/>
    <n v="3"/>
    <n v="0"/>
    <n v="3"/>
    <n v="0"/>
    <s v="25 to 34"/>
    <s v="2 to 5 years"/>
    <s v="Low (Q1)"/>
    <s v="Very High"/>
    <s v="Very High"/>
    <n v="2"/>
    <x v="2"/>
  </r>
  <r>
    <n v="37"/>
    <x v="1"/>
    <s v="Travel_Rarely"/>
    <n v="370"/>
    <x v="0"/>
    <x v="12"/>
    <n v="4"/>
    <s v="Medical"/>
    <n v="1809"/>
    <n v="4"/>
    <s v="Male"/>
    <n v="58"/>
    <n v="3"/>
    <x v="1"/>
    <x v="4"/>
    <n v="1"/>
    <s v="Single"/>
    <n v="4213"/>
    <n v="4992"/>
    <n v="1"/>
    <x v="1"/>
    <n v="15"/>
    <n v="3"/>
    <n v="2"/>
    <n v="0"/>
    <n v="10"/>
    <n v="4"/>
    <n v="1"/>
    <n v="10"/>
    <n v="3"/>
    <n v="0"/>
    <n v="8"/>
    <n v="1"/>
    <s v="35 to 44"/>
    <s v="6 to 10 years"/>
    <s v="Lower-Mid (Q2)"/>
    <s v="Low"/>
    <s v="Low"/>
    <n v="3"/>
    <x v="1"/>
  </r>
  <r>
    <n v="31"/>
    <x v="0"/>
    <s v="Travel_Rarely"/>
    <n v="311"/>
    <x v="0"/>
    <x v="17"/>
    <n v="3"/>
    <s v="Life Sciences"/>
    <n v="1881"/>
    <n v="2"/>
    <s v="Male"/>
    <n v="89"/>
    <n v="3"/>
    <x v="1"/>
    <x v="0"/>
    <n v="3"/>
    <s v="Divorced"/>
    <n v="4197"/>
    <n v="18624"/>
    <n v="1"/>
    <x v="1"/>
    <n v="11"/>
    <n v="3"/>
    <n v="1"/>
    <n v="1"/>
    <n v="10"/>
    <n v="2"/>
    <n v="3"/>
    <n v="10"/>
    <n v="8"/>
    <n v="0"/>
    <n v="2"/>
    <n v="0"/>
    <s v="25 to 34"/>
    <s v="6 to 10 years"/>
    <s v="Lower-Mid (Q2)"/>
    <s v="High"/>
    <s v="High"/>
    <n v="1"/>
    <x v="2"/>
  </r>
  <r>
    <n v="33"/>
    <x v="0"/>
    <s v="Travel_Rarely"/>
    <n v="217"/>
    <x v="1"/>
    <x v="12"/>
    <n v="4"/>
    <s v="Marketing"/>
    <n v="1924"/>
    <n v="2"/>
    <s v="Male"/>
    <n v="43"/>
    <n v="3"/>
    <x v="1"/>
    <x v="6"/>
    <n v="3"/>
    <s v="Single"/>
    <n v="5487"/>
    <n v="10410"/>
    <n v="1"/>
    <x v="1"/>
    <n v="14"/>
    <n v="3"/>
    <n v="2"/>
    <n v="0"/>
    <n v="10"/>
    <n v="2"/>
    <n v="2"/>
    <n v="10"/>
    <n v="4"/>
    <n v="0"/>
    <n v="9"/>
    <n v="0"/>
    <s v="25 to 34"/>
    <s v="6 to 10 years"/>
    <s v="Upper-Mid (Q3)"/>
    <s v="High"/>
    <s v="Medium"/>
    <n v="0"/>
    <x v="2"/>
  </r>
  <r>
    <n v="35"/>
    <x v="0"/>
    <s v="Travel_Rarely"/>
    <n v="1224"/>
    <x v="1"/>
    <x v="8"/>
    <n v="4"/>
    <s v="Life Sciences"/>
    <n v="1962"/>
    <n v="3"/>
    <s v="Female"/>
    <n v="55"/>
    <n v="3"/>
    <x v="1"/>
    <x v="6"/>
    <n v="4"/>
    <s v="Married"/>
    <n v="5204"/>
    <n v="13586"/>
    <n v="1"/>
    <x v="0"/>
    <n v="11"/>
    <n v="3"/>
    <n v="4"/>
    <n v="0"/>
    <n v="10"/>
    <n v="2"/>
    <n v="3"/>
    <n v="10"/>
    <n v="8"/>
    <n v="0"/>
    <n v="9"/>
    <n v="0"/>
    <s v="35 to 44"/>
    <s v="6 to 10 years"/>
    <s v="Upper-Mid (Q3)"/>
    <s v="Very High"/>
    <s v="High"/>
    <n v="3"/>
    <x v="1"/>
  </r>
  <r>
    <n v="27"/>
    <x v="0"/>
    <s v="Travel_Rarely"/>
    <n v="954"/>
    <x v="1"/>
    <x v="9"/>
    <n v="3"/>
    <s v="Marketing"/>
    <n v="1965"/>
    <n v="4"/>
    <s v="Male"/>
    <n v="44"/>
    <n v="3"/>
    <x v="1"/>
    <x v="6"/>
    <n v="4"/>
    <s v="Single"/>
    <n v="4105"/>
    <n v="5099"/>
    <n v="1"/>
    <x v="1"/>
    <n v="14"/>
    <n v="3"/>
    <n v="1"/>
    <n v="0"/>
    <n v="7"/>
    <n v="5"/>
    <n v="3"/>
    <n v="7"/>
    <n v="7"/>
    <n v="0"/>
    <n v="7"/>
    <n v="0"/>
    <s v="25 to 34"/>
    <s v="6 to 10 years"/>
    <s v="Lower-Mid (Q2)"/>
    <s v="Very High"/>
    <s v="High"/>
    <n v="0"/>
    <x v="2"/>
  </r>
  <r>
    <n v="43"/>
    <x v="0"/>
    <s v="Travel_Rarely"/>
    <n v="574"/>
    <x v="0"/>
    <x v="20"/>
    <n v="3"/>
    <s v="Life Sciences"/>
    <n v="1971"/>
    <n v="1"/>
    <s v="Male"/>
    <n v="30"/>
    <n v="3"/>
    <x v="2"/>
    <x v="3"/>
    <n v="3"/>
    <s v="Married"/>
    <n v="7510"/>
    <n v="16873"/>
    <n v="1"/>
    <x v="1"/>
    <n v="17"/>
    <n v="3"/>
    <n v="2"/>
    <n v="1"/>
    <n v="10"/>
    <n v="1"/>
    <n v="3"/>
    <n v="10"/>
    <n v="9"/>
    <n v="0"/>
    <n v="9"/>
    <n v="0"/>
    <s v="35 to 44"/>
    <s v="6 to 10 years"/>
    <s v="Upper-Mid (Q3)"/>
    <s v="High"/>
    <s v="High"/>
    <n v="0"/>
    <x v="2"/>
  </r>
  <r>
    <n v="35"/>
    <x v="0"/>
    <s v="Travel_Rarely"/>
    <n v="1395"/>
    <x v="0"/>
    <x v="9"/>
    <n v="4"/>
    <s v="Medical"/>
    <n v="2008"/>
    <n v="2"/>
    <s v="Male"/>
    <n v="48"/>
    <n v="3"/>
    <x v="1"/>
    <x v="2"/>
    <n v="3"/>
    <s v="Single"/>
    <n v="5098"/>
    <n v="18698"/>
    <n v="1"/>
    <x v="1"/>
    <n v="19"/>
    <n v="3"/>
    <n v="2"/>
    <n v="0"/>
    <n v="10"/>
    <n v="5"/>
    <n v="3"/>
    <n v="10"/>
    <n v="7"/>
    <n v="0"/>
    <n v="8"/>
    <n v="0"/>
    <s v="35 to 44"/>
    <s v="6 to 10 years"/>
    <s v="Upper-Mid (Q3)"/>
    <s v="High"/>
    <s v="High"/>
    <n v="0"/>
    <x v="2"/>
  </r>
  <r>
    <n v="29"/>
    <x v="0"/>
    <s v="Travel_Rarely"/>
    <n v="468"/>
    <x v="0"/>
    <x v="28"/>
    <n v="4"/>
    <s v="Medical"/>
    <n v="2054"/>
    <n v="4"/>
    <s v="Female"/>
    <n v="73"/>
    <n v="2"/>
    <x v="0"/>
    <x v="2"/>
    <n v="1"/>
    <s v="Single"/>
    <n v="3785"/>
    <n v="8489"/>
    <n v="1"/>
    <x v="1"/>
    <n v="14"/>
    <n v="3"/>
    <n v="2"/>
    <n v="0"/>
    <n v="5"/>
    <n v="3"/>
    <n v="1"/>
    <n v="5"/>
    <n v="4"/>
    <n v="0"/>
    <n v="4"/>
    <n v="0"/>
    <s v="25 to 34"/>
    <s v="2 to 5 years"/>
    <s v="Lower-Mid (Q2)"/>
    <s v="Low"/>
    <s v="Low"/>
    <n v="4"/>
    <x v="1"/>
  </r>
  <r>
    <n v="36"/>
    <x v="0"/>
    <s v="Travel_Frequently"/>
    <n v="1195"/>
    <x v="0"/>
    <x v="20"/>
    <n v="3"/>
    <s v="Life Sciences"/>
    <n v="85"/>
    <n v="2"/>
    <s v="Male"/>
    <n v="95"/>
    <n v="2"/>
    <x v="1"/>
    <x v="4"/>
    <n v="2"/>
    <s v="Single"/>
    <n v="6499"/>
    <n v="22656"/>
    <n v="1"/>
    <x v="1"/>
    <n v="13"/>
    <n v="3"/>
    <n v="3"/>
    <n v="0"/>
    <n v="6"/>
    <n v="3"/>
    <n v="3"/>
    <n v="6"/>
    <n v="5"/>
    <n v="0"/>
    <n v="3"/>
    <n v="0"/>
    <s v="35 to 44"/>
    <s v="6 to 10 years"/>
    <s v="Upper-Mid (Q3)"/>
    <s v="Medium"/>
    <s v="High"/>
    <n v="2"/>
    <x v="2"/>
  </r>
  <r>
    <n v="28"/>
    <x v="0"/>
    <s v="Non-Travel"/>
    <n v="120"/>
    <x v="1"/>
    <x v="4"/>
    <n v="3"/>
    <s v="Medical"/>
    <n v="129"/>
    <n v="2"/>
    <s v="Male"/>
    <n v="43"/>
    <n v="3"/>
    <x v="1"/>
    <x v="6"/>
    <n v="3"/>
    <s v="Married"/>
    <n v="4221"/>
    <n v="8863"/>
    <n v="1"/>
    <x v="1"/>
    <n v="15"/>
    <n v="3"/>
    <n v="2"/>
    <n v="0"/>
    <n v="5"/>
    <n v="3"/>
    <n v="4"/>
    <n v="5"/>
    <n v="4"/>
    <n v="0"/>
    <n v="4"/>
    <n v="0"/>
    <s v="25 to 34"/>
    <s v="2 to 5 years"/>
    <s v="Lower-Mid (Q2)"/>
    <s v="High"/>
    <s v="Very High"/>
    <n v="0"/>
    <x v="2"/>
  </r>
  <r>
    <n v="34"/>
    <x v="1"/>
    <s v="Travel_Frequently"/>
    <n v="658"/>
    <x v="0"/>
    <x v="8"/>
    <n v="3"/>
    <s v="Life Sciences"/>
    <n v="147"/>
    <n v="1"/>
    <s v="Male"/>
    <n v="66"/>
    <n v="1"/>
    <x v="1"/>
    <x v="0"/>
    <n v="3"/>
    <s v="Single"/>
    <n v="6074"/>
    <n v="22887"/>
    <n v="1"/>
    <x v="0"/>
    <n v="24"/>
    <n v="4"/>
    <n v="4"/>
    <n v="0"/>
    <n v="9"/>
    <n v="3"/>
    <n v="3"/>
    <n v="9"/>
    <n v="7"/>
    <n v="0"/>
    <n v="6"/>
    <n v="1"/>
    <s v="25 to 34"/>
    <s v="6 to 10 years"/>
    <s v="Upper-Mid (Q3)"/>
    <s v="High"/>
    <s v="High"/>
    <n v="3"/>
    <x v="1"/>
  </r>
  <r>
    <n v="30"/>
    <x v="0"/>
    <s v="Travel_Frequently"/>
    <n v="1312"/>
    <x v="0"/>
    <x v="14"/>
    <n v="3"/>
    <s v="Life Sciences"/>
    <n v="159"/>
    <n v="1"/>
    <s v="Male"/>
    <n v="96"/>
    <n v="1"/>
    <x v="0"/>
    <x v="2"/>
    <n v="3"/>
    <s v="Divorced"/>
    <n v="2613"/>
    <n v="22310"/>
    <n v="1"/>
    <x v="1"/>
    <n v="25"/>
    <n v="4"/>
    <n v="3"/>
    <n v="3"/>
    <n v="10"/>
    <n v="2"/>
    <n v="2"/>
    <n v="10"/>
    <n v="7"/>
    <n v="0"/>
    <n v="9"/>
    <n v="0"/>
    <s v="25 to 34"/>
    <s v="6 to 10 years"/>
    <s v="Low (Q1)"/>
    <s v="High"/>
    <s v="Medium"/>
    <n v="3"/>
    <x v="1"/>
  </r>
  <r>
    <n v="29"/>
    <x v="0"/>
    <s v="Non-Travel"/>
    <n v="1496"/>
    <x v="0"/>
    <x v="7"/>
    <n v="1"/>
    <s v="Technical Degree"/>
    <n v="208"/>
    <n v="4"/>
    <s v="Male"/>
    <n v="41"/>
    <n v="3"/>
    <x v="1"/>
    <x v="4"/>
    <n v="3"/>
    <s v="Married"/>
    <n v="4319"/>
    <n v="26283"/>
    <n v="1"/>
    <x v="1"/>
    <n v="13"/>
    <n v="3"/>
    <n v="1"/>
    <n v="1"/>
    <n v="10"/>
    <n v="1"/>
    <n v="3"/>
    <n v="10"/>
    <n v="7"/>
    <n v="0"/>
    <n v="9"/>
    <n v="0"/>
    <s v="25 to 34"/>
    <s v="6 to 10 years"/>
    <s v="Lower-Mid (Q2)"/>
    <s v="High"/>
    <s v="High"/>
    <n v="0"/>
    <x v="2"/>
  </r>
  <r>
    <n v="27"/>
    <x v="0"/>
    <s v="Non-Travel"/>
    <n v="1450"/>
    <x v="0"/>
    <x v="0"/>
    <n v="3"/>
    <s v="Medical"/>
    <n v="224"/>
    <n v="3"/>
    <s v="Male"/>
    <n v="79"/>
    <n v="2"/>
    <x v="0"/>
    <x v="2"/>
    <n v="3"/>
    <s v="Divorced"/>
    <n v="2566"/>
    <n v="25326"/>
    <n v="1"/>
    <x v="0"/>
    <n v="15"/>
    <n v="3"/>
    <n v="4"/>
    <n v="1"/>
    <n v="1"/>
    <n v="2"/>
    <n v="2"/>
    <n v="1"/>
    <n v="1"/>
    <n v="0"/>
    <n v="1"/>
    <n v="0"/>
    <s v="25 to 34"/>
    <s v="0 to 1 year"/>
    <s v="Low (Q1)"/>
    <s v="High"/>
    <s v="Medium"/>
    <n v="5"/>
    <x v="0"/>
  </r>
  <r>
    <n v="27"/>
    <x v="0"/>
    <s v="Travel_Frequently"/>
    <n v="1242"/>
    <x v="1"/>
    <x v="17"/>
    <n v="3"/>
    <s v="Life Sciences"/>
    <n v="293"/>
    <n v="4"/>
    <s v="Female"/>
    <n v="90"/>
    <n v="3"/>
    <x v="1"/>
    <x v="6"/>
    <n v="3"/>
    <s v="Single"/>
    <n v="9981"/>
    <n v="12916"/>
    <n v="1"/>
    <x v="1"/>
    <n v="14"/>
    <n v="3"/>
    <n v="4"/>
    <n v="0"/>
    <n v="7"/>
    <n v="2"/>
    <n v="3"/>
    <n v="7"/>
    <n v="7"/>
    <n v="0"/>
    <n v="7"/>
    <n v="0"/>
    <s v="25 to 34"/>
    <s v="6 to 10 years"/>
    <s v="High (Q4)"/>
    <s v="High"/>
    <s v="High"/>
    <n v="1"/>
    <x v="2"/>
  </r>
  <r>
    <n v="37"/>
    <x v="0"/>
    <s v="Travel_Frequently"/>
    <n v="663"/>
    <x v="0"/>
    <x v="20"/>
    <n v="3"/>
    <s v="Other"/>
    <n v="306"/>
    <n v="2"/>
    <s v="Male"/>
    <n v="47"/>
    <n v="3"/>
    <x v="2"/>
    <x v="7"/>
    <n v="4"/>
    <s v="Divorced"/>
    <n v="12185"/>
    <n v="10056"/>
    <n v="1"/>
    <x v="0"/>
    <n v="14"/>
    <n v="3"/>
    <n v="3"/>
    <n v="3"/>
    <n v="10"/>
    <n v="1"/>
    <n v="3"/>
    <n v="10"/>
    <n v="8"/>
    <n v="0"/>
    <n v="7"/>
    <n v="0"/>
    <s v="35 to 44"/>
    <s v="6 to 10 years"/>
    <s v="High (Q4)"/>
    <s v="Very High"/>
    <s v="High"/>
    <n v="3"/>
    <x v="1"/>
  </r>
  <r>
    <n v="35"/>
    <x v="0"/>
    <s v="Travel_Frequently"/>
    <n v="944"/>
    <x v="1"/>
    <x v="7"/>
    <n v="3"/>
    <s v="Marketing"/>
    <n v="314"/>
    <n v="3"/>
    <s v="Female"/>
    <n v="92"/>
    <n v="3"/>
    <x v="2"/>
    <x v="6"/>
    <n v="3"/>
    <s v="Single"/>
    <n v="8789"/>
    <n v="9096"/>
    <n v="1"/>
    <x v="1"/>
    <n v="14"/>
    <n v="3"/>
    <n v="1"/>
    <n v="0"/>
    <n v="10"/>
    <n v="3"/>
    <n v="4"/>
    <n v="10"/>
    <n v="7"/>
    <n v="0"/>
    <n v="8"/>
    <n v="0"/>
    <s v="35 to 44"/>
    <s v="6 to 10 years"/>
    <s v="High (Q4)"/>
    <s v="High"/>
    <s v="Very High"/>
    <n v="0"/>
    <x v="2"/>
  </r>
  <r>
    <n v="32"/>
    <x v="0"/>
    <s v="Travel_Frequently"/>
    <n v="1311"/>
    <x v="0"/>
    <x v="8"/>
    <n v="3"/>
    <s v="Life Sciences"/>
    <n v="359"/>
    <n v="2"/>
    <s v="Male"/>
    <n v="100"/>
    <n v="4"/>
    <x v="0"/>
    <x v="0"/>
    <n v="2"/>
    <s v="Married"/>
    <n v="2794"/>
    <n v="26062"/>
    <n v="1"/>
    <x v="1"/>
    <n v="20"/>
    <n v="4"/>
    <n v="3"/>
    <n v="0"/>
    <n v="5"/>
    <n v="3"/>
    <n v="1"/>
    <n v="5"/>
    <n v="1"/>
    <n v="0"/>
    <n v="3"/>
    <n v="0"/>
    <s v="25 to 34"/>
    <s v="2 to 5 years"/>
    <s v="Low (Q1)"/>
    <s v="Medium"/>
    <s v="Low"/>
    <n v="5"/>
    <x v="0"/>
  </r>
  <r>
    <n v="29"/>
    <x v="0"/>
    <s v="Travel_Frequently"/>
    <n v="442"/>
    <x v="1"/>
    <x v="5"/>
    <n v="2"/>
    <s v="Life Sciences"/>
    <n v="388"/>
    <n v="2"/>
    <s v="Male"/>
    <n v="44"/>
    <n v="3"/>
    <x v="1"/>
    <x v="6"/>
    <n v="4"/>
    <s v="Single"/>
    <n v="4554"/>
    <n v="20260"/>
    <n v="1"/>
    <x v="1"/>
    <n v="18"/>
    <n v="3"/>
    <n v="1"/>
    <n v="0"/>
    <n v="10"/>
    <n v="3"/>
    <n v="2"/>
    <n v="10"/>
    <n v="7"/>
    <n v="0"/>
    <n v="9"/>
    <n v="0"/>
    <s v="25 to 34"/>
    <s v="6 to 10 years"/>
    <s v="Lower-Mid (Q2)"/>
    <s v="Very High"/>
    <s v="Medium"/>
    <n v="0"/>
    <x v="2"/>
  </r>
  <r>
    <n v="29"/>
    <x v="0"/>
    <s v="Non-Travel"/>
    <n v="746"/>
    <x v="1"/>
    <x v="5"/>
    <n v="3"/>
    <s v="Life Sciences"/>
    <n v="469"/>
    <n v="4"/>
    <s v="Male"/>
    <n v="61"/>
    <n v="3"/>
    <x v="1"/>
    <x v="6"/>
    <n v="3"/>
    <s v="Married"/>
    <n v="4649"/>
    <n v="16928"/>
    <n v="1"/>
    <x v="1"/>
    <n v="14"/>
    <n v="3"/>
    <n v="1"/>
    <n v="1"/>
    <n v="4"/>
    <n v="3"/>
    <n v="2"/>
    <n v="4"/>
    <n v="3"/>
    <n v="0"/>
    <n v="2"/>
    <n v="0"/>
    <s v="25 to 34"/>
    <s v="2 to 5 years"/>
    <s v="Lower-Mid (Q2)"/>
    <s v="High"/>
    <s v="Medium"/>
    <n v="0"/>
    <x v="2"/>
  </r>
  <r>
    <n v="39"/>
    <x v="0"/>
    <s v="Travel_Frequently"/>
    <n v="443"/>
    <x v="0"/>
    <x v="16"/>
    <n v="1"/>
    <s v="Life Sciences"/>
    <n v="602"/>
    <n v="3"/>
    <s v="Female"/>
    <n v="48"/>
    <n v="3"/>
    <x v="0"/>
    <x v="0"/>
    <n v="3"/>
    <s v="Married"/>
    <n v="3755"/>
    <n v="17872"/>
    <n v="1"/>
    <x v="1"/>
    <n v="11"/>
    <n v="3"/>
    <n v="1"/>
    <n v="1"/>
    <n v="8"/>
    <n v="3"/>
    <n v="3"/>
    <n v="8"/>
    <n v="3"/>
    <n v="0"/>
    <n v="7"/>
    <n v="0"/>
    <s v="35 to 44"/>
    <s v="6 to 10 years"/>
    <s v="Lower-Mid (Q2)"/>
    <s v="High"/>
    <s v="High"/>
    <n v="0"/>
    <x v="2"/>
  </r>
  <r>
    <n v="27"/>
    <x v="0"/>
    <s v="Travel_Frequently"/>
    <n v="1410"/>
    <x v="1"/>
    <x v="0"/>
    <n v="1"/>
    <s v="Medical"/>
    <n v="714"/>
    <n v="4"/>
    <s v="Female"/>
    <n v="71"/>
    <n v="4"/>
    <x v="1"/>
    <x v="6"/>
    <n v="4"/>
    <s v="Divorced"/>
    <n v="4647"/>
    <n v="16673"/>
    <n v="1"/>
    <x v="0"/>
    <n v="20"/>
    <n v="4"/>
    <n v="2"/>
    <n v="2"/>
    <n v="6"/>
    <n v="3"/>
    <n v="3"/>
    <n v="6"/>
    <n v="5"/>
    <n v="0"/>
    <n v="4"/>
    <n v="0"/>
    <s v="25 to 34"/>
    <s v="6 to 10 years"/>
    <s v="Lower-Mid (Q2)"/>
    <s v="Very High"/>
    <s v="High"/>
    <n v="3"/>
    <x v="1"/>
  </r>
  <r>
    <n v="36"/>
    <x v="0"/>
    <s v="Non-Travel"/>
    <n v="1434"/>
    <x v="1"/>
    <x v="16"/>
    <n v="4"/>
    <s v="Life Sciences"/>
    <n v="789"/>
    <n v="1"/>
    <s v="Male"/>
    <n v="76"/>
    <n v="2"/>
    <x v="2"/>
    <x v="6"/>
    <n v="1"/>
    <s v="Single"/>
    <n v="7587"/>
    <n v="14229"/>
    <n v="1"/>
    <x v="1"/>
    <n v="15"/>
    <n v="3"/>
    <n v="2"/>
    <n v="0"/>
    <n v="10"/>
    <n v="1"/>
    <n v="3"/>
    <n v="10"/>
    <n v="7"/>
    <n v="0"/>
    <n v="9"/>
    <n v="0"/>
    <s v="35 to 44"/>
    <s v="6 to 10 years"/>
    <s v="Upper-Mid (Q3)"/>
    <s v="Low"/>
    <s v="High"/>
    <n v="2"/>
    <x v="2"/>
  </r>
  <r>
    <n v="37"/>
    <x v="0"/>
    <s v="Non-Travel"/>
    <n v="1252"/>
    <x v="1"/>
    <x v="6"/>
    <n v="2"/>
    <s v="Medical"/>
    <n v="904"/>
    <n v="1"/>
    <s v="Male"/>
    <n v="32"/>
    <n v="3"/>
    <x v="2"/>
    <x v="6"/>
    <n v="2"/>
    <s v="Single"/>
    <n v="7642"/>
    <n v="4814"/>
    <n v="1"/>
    <x v="0"/>
    <n v="13"/>
    <n v="3"/>
    <n v="4"/>
    <n v="0"/>
    <n v="10"/>
    <n v="2"/>
    <n v="3"/>
    <n v="10"/>
    <n v="0"/>
    <n v="0"/>
    <n v="9"/>
    <n v="0"/>
    <s v="35 to 44"/>
    <s v="6 to 10 years"/>
    <s v="Upper-Mid (Q3)"/>
    <s v="Medium"/>
    <s v="High"/>
    <n v="6"/>
    <x v="0"/>
  </r>
  <r>
    <n v="26"/>
    <x v="0"/>
    <s v="Travel_Frequently"/>
    <n v="1283"/>
    <x v="1"/>
    <x v="7"/>
    <n v="3"/>
    <s v="Medical"/>
    <n v="956"/>
    <n v="3"/>
    <s v="Male"/>
    <n v="52"/>
    <n v="2"/>
    <x v="1"/>
    <x v="6"/>
    <n v="1"/>
    <s v="Single"/>
    <n v="4294"/>
    <n v="11148"/>
    <n v="1"/>
    <x v="1"/>
    <n v="12"/>
    <n v="3"/>
    <n v="2"/>
    <n v="0"/>
    <n v="7"/>
    <n v="2"/>
    <n v="3"/>
    <n v="7"/>
    <n v="7"/>
    <n v="0"/>
    <n v="7"/>
    <n v="0"/>
    <s v="25 to 34"/>
    <s v="6 to 10 years"/>
    <s v="Lower-Mid (Q2)"/>
    <s v="Low"/>
    <s v="High"/>
    <n v="2"/>
    <x v="2"/>
  </r>
  <r>
    <n v="45"/>
    <x v="0"/>
    <s v="Non-Travel"/>
    <n v="805"/>
    <x v="0"/>
    <x v="4"/>
    <n v="2"/>
    <s v="Life Sciences"/>
    <n v="972"/>
    <n v="3"/>
    <s v="Male"/>
    <n v="57"/>
    <n v="3"/>
    <x v="1"/>
    <x v="0"/>
    <n v="2"/>
    <s v="Married"/>
    <n v="4447"/>
    <n v="23163"/>
    <n v="1"/>
    <x v="1"/>
    <n v="12"/>
    <n v="3"/>
    <n v="2"/>
    <n v="0"/>
    <n v="9"/>
    <n v="5"/>
    <n v="2"/>
    <n v="9"/>
    <n v="7"/>
    <n v="0"/>
    <n v="8"/>
    <n v="0"/>
    <s v="45 to 54"/>
    <s v="6 to 10 years"/>
    <s v="Lower-Mid (Q2)"/>
    <s v="Medium"/>
    <s v="Medium"/>
    <n v="2"/>
    <x v="2"/>
  </r>
  <r>
    <n v="29"/>
    <x v="0"/>
    <s v="Travel_Frequently"/>
    <n v="1404"/>
    <x v="1"/>
    <x v="17"/>
    <n v="3"/>
    <s v="Technical Degree"/>
    <n v="974"/>
    <n v="3"/>
    <s v="Female"/>
    <n v="84"/>
    <n v="3"/>
    <x v="0"/>
    <x v="1"/>
    <n v="4"/>
    <s v="Married"/>
    <n v="2157"/>
    <n v="18203"/>
    <n v="1"/>
    <x v="1"/>
    <n v="15"/>
    <n v="3"/>
    <n v="2"/>
    <n v="1"/>
    <n v="3"/>
    <n v="5"/>
    <n v="3"/>
    <n v="3"/>
    <n v="1"/>
    <n v="0"/>
    <n v="2"/>
    <n v="0"/>
    <s v="25 to 34"/>
    <s v="2 to 5 years"/>
    <s v="Low (Q1)"/>
    <s v="Very High"/>
    <s v="High"/>
    <n v="3"/>
    <x v="1"/>
  </r>
  <r>
    <n v="45"/>
    <x v="0"/>
    <s v="Non-Travel"/>
    <n v="248"/>
    <x v="0"/>
    <x v="14"/>
    <n v="2"/>
    <s v="Life Sciences"/>
    <n v="1002"/>
    <n v="4"/>
    <s v="Male"/>
    <n v="42"/>
    <n v="3"/>
    <x v="1"/>
    <x v="0"/>
    <n v="1"/>
    <s v="Married"/>
    <n v="3633"/>
    <n v="14039"/>
    <n v="1"/>
    <x v="0"/>
    <n v="15"/>
    <n v="3"/>
    <n v="3"/>
    <n v="1"/>
    <n v="9"/>
    <n v="2"/>
    <n v="3"/>
    <n v="9"/>
    <n v="8"/>
    <n v="0"/>
    <n v="8"/>
    <n v="0"/>
    <s v="45 to 54"/>
    <s v="6 to 10 years"/>
    <s v="Lower-Mid (Q2)"/>
    <s v="Low"/>
    <s v="High"/>
    <n v="6"/>
    <x v="0"/>
  </r>
  <r>
    <n v="31"/>
    <x v="0"/>
    <s v="Travel_Frequently"/>
    <n v="853"/>
    <x v="0"/>
    <x v="7"/>
    <n v="1"/>
    <s v="Life Sciences"/>
    <n v="1011"/>
    <n v="3"/>
    <s v="Female"/>
    <n v="96"/>
    <n v="3"/>
    <x v="1"/>
    <x v="4"/>
    <n v="1"/>
    <s v="Married"/>
    <n v="4148"/>
    <n v="11275"/>
    <n v="1"/>
    <x v="1"/>
    <n v="12"/>
    <n v="3"/>
    <n v="3"/>
    <n v="1"/>
    <n v="4"/>
    <n v="1"/>
    <n v="3"/>
    <n v="4"/>
    <n v="3"/>
    <n v="0"/>
    <n v="3"/>
    <n v="0"/>
    <s v="25 to 34"/>
    <s v="2 to 5 years"/>
    <s v="Lower-Mid (Q2)"/>
    <s v="Low"/>
    <s v="High"/>
    <n v="2"/>
    <x v="2"/>
  </r>
  <r>
    <n v="28"/>
    <x v="0"/>
    <s v="Travel_Frequently"/>
    <n v="773"/>
    <x v="0"/>
    <x v="10"/>
    <n v="3"/>
    <s v="Life Sciences"/>
    <n v="1154"/>
    <n v="3"/>
    <s v="Male"/>
    <n v="39"/>
    <n v="2"/>
    <x v="0"/>
    <x v="2"/>
    <n v="3"/>
    <s v="Divorced"/>
    <n v="2703"/>
    <n v="22088"/>
    <n v="1"/>
    <x v="0"/>
    <n v="14"/>
    <n v="3"/>
    <n v="4"/>
    <n v="1"/>
    <n v="3"/>
    <n v="2"/>
    <n v="3"/>
    <n v="3"/>
    <n v="1"/>
    <n v="0"/>
    <n v="2"/>
    <n v="0"/>
    <s v="25 to 34"/>
    <s v="2 to 5 years"/>
    <s v="Low (Q1)"/>
    <s v="High"/>
    <s v="High"/>
    <n v="5"/>
    <x v="0"/>
  </r>
  <r>
    <n v="33"/>
    <x v="0"/>
    <s v="Travel_Frequently"/>
    <n v="1146"/>
    <x v="1"/>
    <x v="22"/>
    <n v="3"/>
    <s v="Medical"/>
    <n v="1220"/>
    <n v="2"/>
    <s v="Female"/>
    <n v="82"/>
    <n v="3"/>
    <x v="1"/>
    <x v="6"/>
    <n v="3"/>
    <s v="Married"/>
    <n v="4539"/>
    <n v="4905"/>
    <n v="1"/>
    <x v="1"/>
    <n v="12"/>
    <n v="3"/>
    <n v="1"/>
    <n v="1"/>
    <n v="10"/>
    <n v="3"/>
    <n v="2"/>
    <n v="10"/>
    <n v="7"/>
    <n v="0"/>
    <n v="1"/>
    <n v="0"/>
    <s v="25 to 34"/>
    <s v="6 to 10 years"/>
    <s v="Lower-Mid (Q2)"/>
    <s v="High"/>
    <s v="Medium"/>
    <n v="1"/>
    <x v="2"/>
  </r>
  <r>
    <n v="36"/>
    <x v="0"/>
    <s v="Travel_Frequently"/>
    <n v="469"/>
    <x v="0"/>
    <x v="0"/>
    <n v="3"/>
    <s v="Technical Degree"/>
    <n v="1257"/>
    <n v="3"/>
    <s v="Male"/>
    <n v="46"/>
    <n v="3"/>
    <x v="0"/>
    <x v="2"/>
    <n v="2"/>
    <s v="Married"/>
    <n v="3692"/>
    <n v="9256"/>
    <n v="1"/>
    <x v="1"/>
    <n v="12"/>
    <n v="3"/>
    <n v="3"/>
    <n v="0"/>
    <n v="12"/>
    <n v="2"/>
    <n v="2"/>
    <n v="11"/>
    <n v="10"/>
    <n v="0"/>
    <n v="7"/>
    <n v="0"/>
    <s v="35 to 44"/>
    <s v="Over 10 years"/>
    <s v="Lower-Mid (Q2)"/>
    <s v="Medium"/>
    <s v="Medium"/>
    <n v="2"/>
    <x v="2"/>
  </r>
  <r>
    <n v="25"/>
    <x v="0"/>
    <s v="Travel_Frequently"/>
    <n v="772"/>
    <x v="0"/>
    <x v="5"/>
    <n v="1"/>
    <s v="Life Sciences"/>
    <n v="1653"/>
    <n v="4"/>
    <s v="Male"/>
    <n v="77"/>
    <n v="4"/>
    <x v="1"/>
    <x v="4"/>
    <n v="3"/>
    <s v="Divorced"/>
    <n v="5206"/>
    <n v="4973"/>
    <n v="1"/>
    <x v="1"/>
    <n v="17"/>
    <n v="3"/>
    <n v="3"/>
    <n v="2"/>
    <n v="7"/>
    <n v="6"/>
    <n v="3"/>
    <n v="7"/>
    <n v="7"/>
    <n v="0"/>
    <n v="7"/>
    <n v="0"/>
    <s v="25 to 34"/>
    <s v="6 to 10 years"/>
    <s v="Upper-Mid (Q3)"/>
    <s v="High"/>
    <s v="High"/>
    <n v="0"/>
    <x v="2"/>
  </r>
  <r>
    <n v="34"/>
    <x v="0"/>
    <s v="Non-Travel"/>
    <n v="1375"/>
    <x v="1"/>
    <x v="12"/>
    <n v="3"/>
    <s v="Life Sciences"/>
    <n v="1774"/>
    <n v="4"/>
    <s v="Male"/>
    <n v="87"/>
    <n v="3"/>
    <x v="1"/>
    <x v="6"/>
    <n v="3"/>
    <s v="Divorced"/>
    <n v="4001"/>
    <n v="12313"/>
    <n v="1"/>
    <x v="0"/>
    <n v="14"/>
    <n v="3"/>
    <n v="3"/>
    <n v="1"/>
    <n v="15"/>
    <n v="3"/>
    <n v="3"/>
    <n v="15"/>
    <n v="14"/>
    <n v="0"/>
    <n v="7"/>
    <n v="0"/>
    <s v="25 to 34"/>
    <s v="Over 10 years"/>
    <s v="Lower-Mid (Q2)"/>
    <s v="High"/>
    <s v="High"/>
    <n v="3"/>
    <x v="1"/>
  </r>
  <r>
    <n v="36"/>
    <x v="0"/>
    <s v="Travel_Frequently"/>
    <n v="1213"/>
    <x v="2"/>
    <x v="5"/>
    <n v="1"/>
    <s v="Human Resources"/>
    <n v="1890"/>
    <n v="2"/>
    <s v="Male"/>
    <n v="94"/>
    <n v="2"/>
    <x v="1"/>
    <x v="8"/>
    <n v="4"/>
    <s v="Single"/>
    <n v="3886"/>
    <n v="4223"/>
    <n v="1"/>
    <x v="1"/>
    <n v="21"/>
    <n v="4"/>
    <n v="4"/>
    <n v="0"/>
    <n v="10"/>
    <n v="2"/>
    <n v="2"/>
    <n v="10"/>
    <n v="1"/>
    <n v="0"/>
    <n v="8"/>
    <n v="0"/>
    <s v="35 to 44"/>
    <s v="6 to 10 years"/>
    <s v="Lower-Mid (Q2)"/>
    <s v="Very High"/>
    <s v="Medium"/>
    <n v="0"/>
    <x v="2"/>
  </r>
  <r>
    <n v="28"/>
    <x v="0"/>
    <s v="Travel_Frequently"/>
    <n v="783"/>
    <x v="1"/>
    <x v="7"/>
    <n v="2"/>
    <s v="Life Sciences"/>
    <n v="1927"/>
    <n v="3"/>
    <s v="Male"/>
    <n v="42"/>
    <n v="2"/>
    <x v="1"/>
    <x v="6"/>
    <n v="4"/>
    <s v="Married"/>
    <n v="6834"/>
    <n v="19255"/>
    <n v="1"/>
    <x v="0"/>
    <n v="12"/>
    <n v="3"/>
    <n v="3"/>
    <n v="1"/>
    <n v="7"/>
    <n v="2"/>
    <n v="3"/>
    <n v="7"/>
    <n v="7"/>
    <n v="0"/>
    <n v="7"/>
    <n v="0"/>
    <s v="25 to 34"/>
    <s v="6 to 10 years"/>
    <s v="Upper-Mid (Q3)"/>
    <s v="Very High"/>
    <s v="High"/>
    <n v="3"/>
    <x v="1"/>
  </r>
  <r>
    <n v="38"/>
    <x v="0"/>
    <s v="Travel_Frequently"/>
    <n v="1394"/>
    <x v="0"/>
    <x v="16"/>
    <n v="3"/>
    <s v="Medical"/>
    <n v="1937"/>
    <n v="4"/>
    <s v="Female"/>
    <n v="58"/>
    <n v="2"/>
    <x v="1"/>
    <x v="2"/>
    <n v="2"/>
    <s v="Divorced"/>
    <n v="2133"/>
    <n v="18115"/>
    <n v="1"/>
    <x v="0"/>
    <n v="16"/>
    <n v="3"/>
    <n v="3"/>
    <n v="1"/>
    <n v="20"/>
    <n v="3"/>
    <n v="3"/>
    <n v="20"/>
    <n v="11"/>
    <n v="0"/>
    <n v="7"/>
    <n v="0"/>
    <s v="35 to 44"/>
    <s v="Over 10 years"/>
    <s v="Low (Q1)"/>
    <s v="Medium"/>
    <s v="High"/>
    <n v="5"/>
    <x v="0"/>
  </r>
  <r>
    <n v="36"/>
    <x v="0"/>
    <s v="Non-Travel"/>
    <n v="1351"/>
    <x v="0"/>
    <x v="9"/>
    <n v="4"/>
    <s v="Life Sciences"/>
    <n v="1949"/>
    <n v="1"/>
    <s v="Male"/>
    <n v="66"/>
    <n v="4"/>
    <x v="0"/>
    <x v="0"/>
    <n v="2"/>
    <s v="Married"/>
    <n v="2810"/>
    <n v="9238"/>
    <n v="1"/>
    <x v="1"/>
    <n v="22"/>
    <n v="4"/>
    <n v="2"/>
    <n v="0"/>
    <n v="5"/>
    <n v="3"/>
    <n v="3"/>
    <n v="5"/>
    <n v="4"/>
    <n v="0"/>
    <n v="2"/>
    <n v="0"/>
    <s v="35 to 44"/>
    <s v="2 to 5 years"/>
    <s v="Low (Q1)"/>
    <s v="Medium"/>
    <s v="High"/>
    <n v="4"/>
    <x v="1"/>
  </r>
  <r>
    <n v="31"/>
    <x v="1"/>
    <s v="Travel_Frequently"/>
    <n v="754"/>
    <x v="1"/>
    <x v="23"/>
    <n v="4"/>
    <s v="Marketing"/>
    <n v="1967"/>
    <n v="1"/>
    <s v="Male"/>
    <n v="63"/>
    <n v="3"/>
    <x v="1"/>
    <x v="6"/>
    <n v="4"/>
    <s v="Married"/>
    <n v="5617"/>
    <n v="21075"/>
    <n v="1"/>
    <x v="0"/>
    <n v="11"/>
    <n v="3"/>
    <n v="3"/>
    <n v="0"/>
    <n v="10"/>
    <n v="4"/>
    <n v="3"/>
    <n v="10"/>
    <n v="7"/>
    <n v="0"/>
    <n v="8"/>
    <n v="1"/>
    <s v="25 to 34"/>
    <s v="6 to 10 years"/>
    <s v="Upper-Mid (Q3)"/>
    <s v="Very High"/>
    <s v="High"/>
    <n v="4"/>
    <x v="1"/>
  </r>
  <r>
    <n v="32"/>
    <x v="0"/>
    <s v="Travel_Rarely"/>
    <n v="334"/>
    <x v="0"/>
    <x v="3"/>
    <n v="2"/>
    <s v="Life Sciences"/>
    <n v="21"/>
    <n v="1"/>
    <s v="Male"/>
    <n v="80"/>
    <n v="4"/>
    <x v="0"/>
    <x v="2"/>
    <n v="2"/>
    <s v="Divorced"/>
    <n v="3298"/>
    <n v="15053"/>
    <n v="0"/>
    <x v="0"/>
    <n v="12"/>
    <n v="3"/>
    <n v="4"/>
    <n v="2"/>
    <n v="7"/>
    <n v="5"/>
    <n v="2"/>
    <n v="6"/>
    <n v="2"/>
    <n v="0"/>
    <n v="5"/>
    <n v="0"/>
    <s v="25 to 34"/>
    <s v="6 to 10 years"/>
    <s v="Lower-Mid (Q2)"/>
    <s v="Medium"/>
    <s v="Medium"/>
    <n v="7"/>
    <x v="0"/>
  </r>
  <r>
    <n v="54"/>
    <x v="0"/>
    <s v="Travel_Rarely"/>
    <n v="1147"/>
    <x v="1"/>
    <x v="0"/>
    <n v="3"/>
    <s v="Marketing"/>
    <n v="303"/>
    <n v="4"/>
    <s v="Female"/>
    <n v="52"/>
    <n v="3"/>
    <x v="1"/>
    <x v="6"/>
    <n v="1"/>
    <s v="Married"/>
    <n v="5940"/>
    <n v="17011"/>
    <n v="2"/>
    <x v="1"/>
    <n v="14"/>
    <n v="3"/>
    <n v="4"/>
    <n v="1"/>
    <n v="16"/>
    <n v="4"/>
    <n v="3"/>
    <n v="6"/>
    <n v="2"/>
    <n v="0"/>
    <n v="5"/>
    <n v="0"/>
    <s v="45 to 54"/>
    <s v="6 to 10 years"/>
    <s v="Upper-Mid (Q3)"/>
    <s v="Low"/>
    <s v="High"/>
    <n v="2"/>
    <x v="2"/>
  </r>
  <r>
    <n v="32"/>
    <x v="0"/>
    <s v="Travel_Rarely"/>
    <n v="128"/>
    <x v="0"/>
    <x v="5"/>
    <n v="1"/>
    <s v="Technical Degree"/>
    <n v="362"/>
    <n v="4"/>
    <s v="Male"/>
    <n v="84"/>
    <n v="2"/>
    <x v="1"/>
    <x v="0"/>
    <n v="1"/>
    <s v="Single"/>
    <n v="2176"/>
    <n v="19737"/>
    <n v="4"/>
    <x v="1"/>
    <n v="13"/>
    <n v="3"/>
    <n v="4"/>
    <n v="0"/>
    <n v="9"/>
    <n v="5"/>
    <n v="3"/>
    <n v="6"/>
    <n v="2"/>
    <n v="0"/>
    <n v="4"/>
    <n v="0"/>
    <s v="25 to 34"/>
    <s v="6 to 10 years"/>
    <s v="Low (Q1)"/>
    <s v="Low"/>
    <s v="High"/>
    <n v="2"/>
    <x v="2"/>
  </r>
  <r>
    <n v="37"/>
    <x v="0"/>
    <s v="Travel_Rarely"/>
    <n v="1192"/>
    <x v="0"/>
    <x v="3"/>
    <n v="2"/>
    <s v="Medical"/>
    <n v="460"/>
    <n v="4"/>
    <s v="Male"/>
    <n v="61"/>
    <n v="3"/>
    <x v="1"/>
    <x v="4"/>
    <n v="4"/>
    <s v="Divorced"/>
    <n v="6347"/>
    <n v="23177"/>
    <n v="7"/>
    <x v="1"/>
    <n v="16"/>
    <n v="3"/>
    <n v="3"/>
    <n v="2"/>
    <n v="8"/>
    <n v="2"/>
    <n v="2"/>
    <n v="6"/>
    <n v="2"/>
    <n v="0"/>
    <n v="4"/>
    <n v="0"/>
    <s v="35 to 44"/>
    <s v="6 to 10 years"/>
    <s v="Upper-Mid (Q3)"/>
    <s v="Very High"/>
    <s v="Medium"/>
    <n v="0"/>
    <x v="2"/>
  </r>
  <r>
    <n v="29"/>
    <x v="0"/>
    <s v="Travel_Rarely"/>
    <n v="986"/>
    <x v="0"/>
    <x v="0"/>
    <n v="4"/>
    <s v="Medical"/>
    <n v="564"/>
    <n v="2"/>
    <s v="Male"/>
    <n v="93"/>
    <n v="2"/>
    <x v="2"/>
    <x v="7"/>
    <n v="3"/>
    <s v="Married"/>
    <n v="11935"/>
    <n v="21526"/>
    <n v="1"/>
    <x v="1"/>
    <n v="18"/>
    <n v="3"/>
    <n v="3"/>
    <n v="0"/>
    <n v="10"/>
    <n v="2"/>
    <n v="3"/>
    <n v="10"/>
    <n v="2"/>
    <n v="0"/>
    <n v="7"/>
    <n v="0"/>
    <s v="25 to 34"/>
    <s v="6 to 10 years"/>
    <s v="High (Q4)"/>
    <s v="High"/>
    <s v="High"/>
    <n v="0"/>
    <x v="2"/>
  </r>
  <r>
    <n v="34"/>
    <x v="0"/>
    <s v="Travel_Rarely"/>
    <n v="204"/>
    <x v="1"/>
    <x v="27"/>
    <n v="3"/>
    <s v="Technical Degree"/>
    <n v="666"/>
    <n v="3"/>
    <s v="Female"/>
    <n v="31"/>
    <n v="3"/>
    <x v="0"/>
    <x v="1"/>
    <n v="3"/>
    <s v="Divorced"/>
    <n v="2579"/>
    <n v="2912"/>
    <n v="1"/>
    <x v="0"/>
    <n v="18"/>
    <n v="3"/>
    <n v="4"/>
    <n v="2"/>
    <n v="8"/>
    <n v="3"/>
    <n v="3"/>
    <n v="8"/>
    <n v="2"/>
    <n v="0"/>
    <n v="6"/>
    <n v="0"/>
    <s v="25 to 34"/>
    <s v="6 to 10 years"/>
    <s v="Low (Q1)"/>
    <s v="High"/>
    <s v="High"/>
    <n v="5"/>
    <x v="0"/>
  </r>
  <r>
    <n v="36"/>
    <x v="0"/>
    <s v="Travel_Rarely"/>
    <n v="188"/>
    <x v="0"/>
    <x v="8"/>
    <n v="4"/>
    <s v="Other"/>
    <n v="949"/>
    <n v="2"/>
    <s v="Male"/>
    <n v="65"/>
    <n v="3"/>
    <x v="0"/>
    <x v="2"/>
    <n v="4"/>
    <s v="Single"/>
    <n v="4678"/>
    <n v="23293"/>
    <n v="2"/>
    <x v="1"/>
    <n v="18"/>
    <n v="3"/>
    <n v="3"/>
    <n v="0"/>
    <n v="8"/>
    <n v="6"/>
    <n v="3"/>
    <n v="6"/>
    <n v="2"/>
    <n v="0"/>
    <n v="1"/>
    <n v="0"/>
    <s v="35 to 44"/>
    <s v="6 to 10 years"/>
    <s v="Lower-Mid (Q2)"/>
    <s v="Very High"/>
    <s v="High"/>
    <n v="0"/>
    <x v="2"/>
  </r>
  <r>
    <n v="30"/>
    <x v="0"/>
    <s v="Travel_Rarely"/>
    <n v="1176"/>
    <x v="0"/>
    <x v="17"/>
    <n v="3"/>
    <s v="Other"/>
    <n v="1084"/>
    <n v="3"/>
    <s v="Male"/>
    <n v="85"/>
    <n v="3"/>
    <x v="1"/>
    <x v="4"/>
    <n v="1"/>
    <s v="Married"/>
    <n v="9957"/>
    <n v="9096"/>
    <n v="0"/>
    <x v="1"/>
    <n v="15"/>
    <n v="3"/>
    <n v="3"/>
    <n v="1"/>
    <n v="7"/>
    <n v="1"/>
    <n v="2"/>
    <n v="6"/>
    <n v="2"/>
    <n v="0"/>
    <n v="2"/>
    <n v="0"/>
    <s v="25 to 34"/>
    <s v="6 to 10 years"/>
    <s v="High (Q4)"/>
    <s v="Low"/>
    <s v="Medium"/>
    <n v="3"/>
    <x v="1"/>
  </r>
  <r>
    <n v="34"/>
    <x v="0"/>
    <s v="Travel_Frequently"/>
    <n v="618"/>
    <x v="0"/>
    <x v="0"/>
    <n v="1"/>
    <s v="Life Sciences"/>
    <n v="1103"/>
    <n v="1"/>
    <s v="Male"/>
    <n v="45"/>
    <n v="3"/>
    <x v="1"/>
    <x v="3"/>
    <n v="4"/>
    <s v="Single"/>
    <n v="7756"/>
    <n v="22266"/>
    <n v="0"/>
    <x v="1"/>
    <n v="17"/>
    <n v="3"/>
    <n v="3"/>
    <n v="0"/>
    <n v="7"/>
    <n v="1"/>
    <n v="2"/>
    <n v="6"/>
    <n v="2"/>
    <n v="0"/>
    <n v="4"/>
    <n v="0"/>
    <s v="25 to 34"/>
    <s v="6 to 10 years"/>
    <s v="Upper-Mid (Q3)"/>
    <s v="Very High"/>
    <s v="Medium"/>
    <n v="0"/>
    <x v="2"/>
  </r>
  <r>
    <n v="33"/>
    <x v="0"/>
    <s v="Travel_Rarely"/>
    <n v="392"/>
    <x v="1"/>
    <x v="5"/>
    <n v="4"/>
    <s v="Medical"/>
    <n v="1670"/>
    <n v="4"/>
    <s v="Male"/>
    <n v="93"/>
    <n v="3"/>
    <x v="1"/>
    <x v="6"/>
    <n v="4"/>
    <s v="Divorced"/>
    <n v="5505"/>
    <n v="3921"/>
    <n v="1"/>
    <x v="1"/>
    <n v="14"/>
    <n v="3"/>
    <n v="3"/>
    <n v="2"/>
    <n v="6"/>
    <n v="5"/>
    <n v="3"/>
    <n v="6"/>
    <n v="2"/>
    <n v="0"/>
    <n v="4"/>
    <n v="0"/>
    <s v="25 to 34"/>
    <s v="6 to 10 years"/>
    <s v="Upper-Mid (Q3)"/>
    <s v="Very High"/>
    <s v="High"/>
    <n v="0"/>
    <x v="2"/>
  </r>
  <r>
    <n v="35"/>
    <x v="0"/>
    <s v="Travel_Frequently"/>
    <n v="1199"/>
    <x v="0"/>
    <x v="13"/>
    <n v="4"/>
    <s v="Life Sciences"/>
    <n v="2049"/>
    <n v="3"/>
    <s v="Male"/>
    <n v="80"/>
    <n v="3"/>
    <x v="1"/>
    <x v="3"/>
    <n v="3"/>
    <s v="Married"/>
    <n v="5689"/>
    <n v="24594"/>
    <n v="1"/>
    <x v="0"/>
    <n v="14"/>
    <n v="3"/>
    <n v="4"/>
    <n v="2"/>
    <n v="10"/>
    <n v="2"/>
    <n v="4"/>
    <n v="10"/>
    <n v="2"/>
    <n v="0"/>
    <n v="2"/>
    <n v="0"/>
    <s v="35 to 44"/>
    <s v="6 to 10 years"/>
    <s v="Upper-Mid (Q3)"/>
    <s v="High"/>
    <s v="Very High"/>
    <n v="4"/>
    <x v="1"/>
  </r>
  <r>
    <n v="27"/>
    <x v="0"/>
    <s v="Travel_Rarely"/>
    <n v="155"/>
    <x v="0"/>
    <x v="4"/>
    <n v="3"/>
    <s v="Life Sciences"/>
    <n v="2064"/>
    <n v="2"/>
    <s v="Male"/>
    <n v="87"/>
    <n v="4"/>
    <x v="1"/>
    <x v="4"/>
    <n v="2"/>
    <s v="Married"/>
    <n v="6142"/>
    <n v="5174"/>
    <n v="1"/>
    <x v="0"/>
    <n v="20"/>
    <n v="4"/>
    <n v="2"/>
    <n v="1"/>
    <n v="6"/>
    <n v="0"/>
    <n v="3"/>
    <n v="6"/>
    <n v="2"/>
    <n v="0"/>
    <n v="3"/>
    <n v="0"/>
    <s v="25 to 34"/>
    <s v="6 to 10 years"/>
    <s v="Upper-Mid (Q3)"/>
    <s v="Medium"/>
    <s v="High"/>
    <n v="5"/>
    <x v="0"/>
  </r>
  <r>
    <n v="46"/>
    <x v="0"/>
    <s v="Travel_Rarely"/>
    <n v="945"/>
    <x v="2"/>
    <x v="3"/>
    <n v="2"/>
    <s v="Medical"/>
    <n v="103"/>
    <n v="2"/>
    <s v="Male"/>
    <n v="80"/>
    <n v="3"/>
    <x v="1"/>
    <x v="8"/>
    <n v="2"/>
    <s v="Divorced"/>
    <n v="5021"/>
    <n v="10425"/>
    <n v="8"/>
    <x v="0"/>
    <n v="22"/>
    <n v="4"/>
    <n v="4"/>
    <n v="1"/>
    <n v="16"/>
    <n v="2"/>
    <n v="3"/>
    <n v="4"/>
    <n v="2"/>
    <n v="0"/>
    <n v="2"/>
    <n v="0"/>
    <s v="45 to 54"/>
    <s v="2 to 5 years"/>
    <s v="Upper-Mid (Q3)"/>
    <s v="Medium"/>
    <s v="High"/>
    <n v="5"/>
    <x v="0"/>
  </r>
  <r>
    <n v="51"/>
    <x v="0"/>
    <s v="Travel_Rarely"/>
    <n v="432"/>
    <x v="0"/>
    <x v="9"/>
    <n v="4"/>
    <s v="Life Sciences"/>
    <n v="116"/>
    <n v="4"/>
    <s v="Male"/>
    <n v="96"/>
    <n v="3"/>
    <x v="0"/>
    <x v="0"/>
    <n v="4"/>
    <s v="Married"/>
    <n v="2075"/>
    <n v="18725"/>
    <n v="3"/>
    <x v="1"/>
    <n v="23"/>
    <n v="4"/>
    <n v="2"/>
    <n v="2"/>
    <n v="10"/>
    <n v="4"/>
    <n v="3"/>
    <n v="4"/>
    <n v="2"/>
    <n v="0"/>
    <n v="3"/>
    <n v="0"/>
    <s v="45 to 54"/>
    <s v="2 to 5 years"/>
    <s v="Low (Q1)"/>
    <s v="Very High"/>
    <s v="High"/>
    <n v="2"/>
    <x v="2"/>
  </r>
  <r>
    <n v="24"/>
    <x v="0"/>
    <s v="Travel_Rarely"/>
    <n v="1353"/>
    <x v="1"/>
    <x v="0"/>
    <n v="2"/>
    <s v="Other"/>
    <n v="128"/>
    <n v="1"/>
    <s v="Female"/>
    <n v="33"/>
    <n v="3"/>
    <x v="1"/>
    <x v="6"/>
    <n v="3"/>
    <s v="Married"/>
    <n v="4999"/>
    <n v="17519"/>
    <n v="0"/>
    <x v="1"/>
    <n v="21"/>
    <n v="4"/>
    <n v="1"/>
    <n v="1"/>
    <n v="4"/>
    <n v="2"/>
    <n v="2"/>
    <n v="3"/>
    <n v="2"/>
    <n v="0"/>
    <n v="2"/>
    <n v="0"/>
    <s v="Under 25"/>
    <s v="2 to 5 years"/>
    <s v="Upper-Mid (Q3)"/>
    <s v="High"/>
    <s v="Medium"/>
    <n v="0"/>
    <x v="2"/>
  </r>
  <r>
    <n v="37"/>
    <x v="1"/>
    <s v="Travel_Rarely"/>
    <n v="807"/>
    <x v="2"/>
    <x v="10"/>
    <n v="4"/>
    <s v="Human Resources"/>
    <n v="133"/>
    <n v="3"/>
    <s v="Male"/>
    <n v="63"/>
    <n v="3"/>
    <x v="0"/>
    <x v="8"/>
    <n v="1"/>
    <s v="Divorced"/>
    <n v="2073"/>
    <n v="23648"/>
    <n v="4"/>
    <x v="0"/>
    <n v="22"/>
    <n v="4"/>
    <n v="4"/>
    <n v="0"/>
    <n v="7"/>
    <n v="3"/>
    <n v="3"/>
    <n v="3"/>
    <n v="2"/>
    <n v="0"/>
    <n v="2"/>
    <n v="1"/>
    <s v="35 to 44"/>
    <s v="2 to 5 years"/>
    <s v="Low (Q1)"/>
    <s v="Low"/>
    <s v="High"/>
    <n v="7"/>
    <x v="0"/>
  </r>
  <r>
    <n v="36"/>
    <x v="0"/>
    <s v="Travel_Rarely"/>
    <n v="216"/>
    <x v="0"/>
    <x v="10"/>
    <n v="2"/>
    <s v="Medical"/>
    <n v="178"/>
    <n v="2"/>
    <s v="Male"/>
    <n v="84"/>
    <n v="3"/>
    <x v="1"/>
    <x v="4"/>
    <n v="2"/>
    <s v="Divorced"/>
    <n v="4941"/>
    <n v="2819"/>
    <n v="6"/>
    <x v="1"/>
    <n v="20"/>
    <n v="4"/>
    <n v="4"/>
    <n v="2"/>
    <n v="7"/>
    <n v="0"/>
    <n v="3"/>
    <n v="3"/>
    <n v="2"/>
    <n v="0"/>
    <n v="1"/>
    <n v="0"/>
    <s v="35 to 44"/>
    <s v="2 to 5 years"/>
    <s v="Upper-Mid (Q3)"/>
    <s v="Medium"/>
    <s v="High"/>
    <n v="2"/>
    <x v="2"/>
  </r>
  <r>
    <n v="31"/>
    <x v="0"/>
    <s v="Travel_Rarely"/>
    <n v="140"/>
    <x v="0"/>
    <x v="15"/>
    <n v="1"/>
    <s v="Medical"/>
    <n v="246"/>
    <n v="3"/>
    <s v="Female"/>
    <n v="95"/>
    <n v="3"/>
    <x v="0"/>
    <x v="2"/>
    <n v="4"/>
    <s v="Married"/>
    <n v="3929"/>
    <n v="6984"/>
    <n v="8"/>
    <x v="0"/>
    <n v="23"/>
    <n v="4"/>
    <n v="3"/>
    <n v="1"/>
    <n v="7"/>
    <n v="0"/>
    <n v="3"/>
    <n v="4"/>
    <n v="2"/>
    <n v="0"/>
    <n v="2"/>
    <n v="0"/>
    <s v="25 to 34"/>
    <s v="2 to 5 years"/>
    <s v="Lower-Mid (Q2)"/>
    <s v="Very High"/>
    <s v="High"/>
    <n v="3"/>
    <x v="1"/>
  </r>
  <r>
    <n v="28"/>
    <x v="0"/>
    <s v="Travel_Rarely"/>
    <n v="1158"/>
    <x v="0"/>
    <x v="9"/>
    <n v="3"/>
    <s v="Medical"/>
    <n v="377"/>
    <n v="4"/>
    <s v="Male"/>
    <n v="94"/>
    <n v="3"/>
    <x v="0"/>
    <x v="2"/>
    <n v="4"/>
    <s v="Married"/>
    <n v="2070"/>
    <n v="2613"/>
    <n v="1"/>
    <x v="1"/>
    <n v="23"/>
    <n v="4"/>
    <n v="4"/>
    <n v="1"/>
    <n v="5"/>
    <n v="3"/>
    <n v="2"/>
    <n v="5"/>
    <n v="2"/>
    <n v="0"/>
    <n v="4"/>
    <n v="0"/>
    <s v="25 to 34"/>
    <s v="2 to 5 years"/>
    <s v="Low (Q1)"/>
    <s v="Very High"/>
    <s v="Medium"/>
    <n v="2"/>
    <x v="2"/>
  </r>
  <r>
    <n v="45"/>
    <x v="0"/>
    <s v="Travel_Rarely"/>
    <n v="192"/>
    <x v="0"/>
    <x v="12"/>
    <n v="2"/>
    <s v="Life Sciences"/>
    <n v="544"/>
    <n v="1"/>
    <s v="Male"/>
    <n v="69"/>
    <n v="3"/>
    <x v="0"/>
    <x v="2"/>
    <n v="4"/>
    <s v="Married"/>
    <n v="2654"/>
    <n v="9655"/>
    <n v="3"/>
    <x v="1"/>
    <n v="21"/>
    <n v="4"/>
    <n v="4"/>
    <n v="2"/>
    <n v="8"/>
    <n v="3"/>
    <n v="2"/>
    <n v="2"/>
    <n v="2"/>
    <n v="0"/>
    <n v="2"/>
    <n v="0"/>
    <s v="45 to 54"/>
    <s v="2 to 5 years"/>
    <s v="Low (Q1)"/>
    <s v="Very High"/>
    <s v="Medium"/>
    <n v="2"/>
    <x v="2"/>
  </r>
  <r>
    <n v="26"/>
    <x v="0"/>
    <s v="Travel_Rarely"/>
    <n v="1349"/>
    <x v="0"/>
    <x v="14"/>
    <n v="3"/>
    <s v="Life Sciences"/>
    <n v="560"/>
    <n v="1"/>
    <s v="Female"/>
    <n v="90"/>
    <n v="3"/>
    <x v="0"/>
    <x v="2"/>
    <n v="4"/>
    <s v="Divorced"/>
    <n v="2886"/>
    <n v="3032"/>
    <n v="1"/>
    <x v="1"/>
    <n v="22"/>
    <n v="4"/>
    <n v="2"/>
    <n v="2"/>
    <n v="3"/>
    <n v="3"/>
    <n v="1"/>
    <n v="3"/>
    <n v="2"/>
    <n v="0"/>
    <n v="2"/>
    <n v="0"/>
    <s v="25 to 34"/>
    <s v="2 to 5 years"/>
    <s v="Low (Q1)"/>
    <s v="Very High"/>
    <s v="Low"/>
    <n v="4"/>
    <x v="1"/>
  </r>
  <r>
    <n v="30"/>
    <x v="0"/>
    <s v="Travel_Rarely"/>
    <n v="921"/>
    <x v="0"/>
    <x v="7"/>
    <n v="3"/>
    <s v="Life Sciences"/>
    <n v="806"/>
    <n v="4"/>
    <s v="Male"/>
    <n v="38"/>
    <n v="1"/>
    <x v="0"/>
    <x v="0"/>
    <n v="3"/>
    <s v="Married"/>
    <n v="3833"/>
    <n v="24375"/>
    <n v="3"/>
    <x v="1"/>
    <n v="21"/>
    <n v="4"/>
    <n v="3"/>
    <n v="2"/>
    <n v="7"/>
    <n v="2"/>
    <n v="3"/>
    <n v="2"/>
    <n v="2"/>
    <n v="0"/>
    <n v="2"/>
    <n v="0"/>
    <s v="25 to 34"/>
    <s v="2 to 5 years"/>
    <s v="Lower-Mid (Q2)"/>
    <s v="High"/>
    <s v="High"/>
    <n v="0"/>
    <x v="2"/>
  </r>
  <r>
    <n v="44"/>
    <x v="0"/>
    <s v="Travel_Rarely"/>
    <n v="986"/>
    <x v="0"/>
    <x v="16"/>
    <n v="4"/>
    <s v="Life Sciences"/>
    <n v="874"/>
    <n v="1"/>
    <s v="Male"/>
    <n v="62"/>
    <n v="4"/>
    <x v="0"/>
    <x v="0"/>
    <n v="4"/>
    <s v="Married"/>
    <n v="2818"/>
    <n v="5044"/>
    <n v="2"/>
    <x v="0"/>
    <n v="24"/>
    <n v="4"/>
    <n v="3"/>
    <n v="1"/>
    <n v="10"/>
    <n v="2"/>
    <n v="2"/>
    <n v="3"/>
    <n v="2"/>
    <n v="0"/>
    <n v="2"/>
    <n v="0"/>
    <s v="35 to 44"/>
    <s v="2 to 5 years"/>
    <s v="Low (Q1)"/>
    <s v="Very High"/>
    <s v="Medium"/>
    <n v="5"/>
    <x v="0"/>
  </r>
  <r>
    <n v="35"/>
    <x v="1"/>
    <s v="Travel_Rarely"/>
    <n v="622"/>
    <x v="0"/>
    <x v="27"/>
    <n v="4"/>
    <s v="Other"/>
    <n v="1010"/>
    <n v="3"/>
    <s v="Male"/>
    <n v="39"/>
    <n v="2"/>
    <x v="0"/>
    <x v="0"/>
    <n v="2"/>
    <s v="Divorced"/>
    <n v="3743"/>
    <n v="10074"/>
    <n v="1"/>
    <x v="0"/>
    <n v="24"/>
    <n v="4"/>
    <n v="4"/>
    <n v="1"/>
    <n v="5"/>
    <n v="2"/>
    <n v="1"/>
    <n v="4"/>
    <n v="2"/>
    <n v="0"/>
    <n v="2"/>
    <n v="1"/>
    <s v="35 to 44"/>
    <s v="2 to 5 years"/>
    <s v="Lower-Mid (Q2)"/>
    <s v="Medium"/>
    <s v="Low"/>
    <n v="6"/>
    <x v="0"/>
  </r>
  <r>
    <n v="40"/>
    <x v="0"/>
    <s v="Travel_Rarely"/>
    <n v="329"/>
    <x v="0"/>
    <x v="7"/>
    <n v="4"/>
    <s v="Life Sciences"/>
    <n v="1361"/>
    <n v="2"/>
    <s v="Male"/>
    <n v="88"/>
    <n v="3"/>
    <x v="0"/>
    <x v="0"/>
    <n v="2"/>
    <s v="Married"/>
    <n v="2387"/>
    <n v="6762"/>
    <n v="3"/>
    <x v="1"/>
    <n v="22"/>
    <n v="4"/>
    <n v="3"/>
    <n v="1"/>
    <n v="7"/>
    <n v="3"/>
    <n v="3"/>
    <n v="4"/>
    <n v="2"/>
    <n v="0"/>
    <n v="3"/>
    <n v="0"/>
    <s v="35 to 44"/>
    <s v="2 to 5 years"/>
    <s v="Low (Q1)"/>
    <s v="Medium"/>
    <s v="High"/>
    <n v="4"/>
    <x v="1"/>
  </r>
  <r>
    <n v="23"/>
    <x v="1"/>
    <s v="Travel_Rarely"/>
    <n v="427"/>
    <x v="1"/>
    <x v="8"/>
    <n v="3"/>
    <s v="Life Sciences"/>
    <n v="1702"/>
    <n v="3"/>
    <s v="Male"/>
    <n v="99"/>
    <n v="3"/>
    <x v="0"/>
    <x v="1"/>
    <n v="4"/>
    <s v="Divorced"/>
    <n v="2275"/>
    <n v="25103"/>
    <n v="1"/>
    <x v="0"/>
    <n v="21"/>
    <n v="4"/>
    <n v="2"/>
    <n v="1"/>
    <n v="3"/>
    <n v="2"/>
    <n v="3"/>
    <n v="3"/>
    <n v="2"/>
    <n v="0"/>
    <n v="2"/>
    <n v="1"/>
    <s v="Under 25"/>
    <s v="2 to 5 years"/>
    <s v="Low (Q1)"/>
    <s v="Very High"/>
    <s v="High"/>
    <n v="5"/>
    <x v="0"/>
  </r>
  <r>
    <n v="53"/>
    <x v="0"/>
    <s v="Non-Travel"/>
    <n v="661"/>
    <x v="0"/>
    <x v="7"/>
    <n v="4"/>
    <s v="Medical"/>
    <n v="1775"/>
    <n v="1"/>
    <s v="Female"/>
    <n v="60"/>
    <n v="2"/>
    <x v="3"/>
    <x v="4"/>
    <n v="3"/>
    <s v="Married"/>
    <n v="12965"/>
    <n v="22308"/>
    <n v="4"/>
    <x v="0"/>
    <n v="20"/>
    <n v="4"/>
    <n v="4"/>
    <n v="3"/>
    <n v="27"/>
    <n v="2"/>
    <n v="2"/>
    <n v="3"/>
    <n v="2"/>
    <n v="0"/>
    <n v="2"/>
    <n v="0"/>
    <s v="45 to 54"/>
    <s v="2 to 5 years"/>
    <s v="High (Q4)"/>
    <s v="High"/>
    <s v="Medium"/>
    <n v="3"/>
    <x v="1"/>
  </r>
  <r>
    <n v="38"/>
    <x v="0"/>
    <s v="Travel_Rarely"/>
    <n v="723"/>
    <x v="1"/>
    <x v="5"/>
    <n v="4"/>
    <s v="Marketing"/>
    <n v="1835"/>
    <n v="2"/>
    <s v="Female"/>
    <n v="77"/>
    <n v="1"/>
    <x v="1"/>
    <x v="1"/>
    <n v="4"/>
    <s v="Married"/>
    <n v="5405"/>
    <n v="4244"/>
    <n v="2"/>
    <x v="0"/>
    <n v="20"/>
    <n v="4"/>
    <n v="1"/>
    <n v="2"/>
    <n v="20"/>
    <n v="4"/>
    <n v="2"/>
    <n v="4"/>
    <n v="2"/>
    <n v="0"/>
    <n v="3"/>
    <n v="0"/>
    <s v="35 to 44"/>
    <s v="2 to 5 years"/>
    <s v="Upper-Mid (Q3)"/>
    <s v="Very High"/>
    <s v="Medium"/>
    <n v="3"/>
    <x v="1"/>
  </r>
  <r>
    <n v="55"/>
    <x v="0"/>
    <s v="Travel_Rarely"/>
    <n v="836"/>
    <x v="0"/>
    <x v="5"/>
    <n v="4"/>
    <s v="Technical Degree"/>
    <n v="1873"/>
    <n v="2"/>
    <s v="Male"/>
    <n v="98"/>
    <n v="2"/>
    <x v="0"/>
    <x v="2"/>
    <n v="4"/>
    <s v="Married"/>
    <n v="2662"/>
    <n v="7975"/>
    <n v="8"/>
    <x v="1"/>
    <n v="20"/>
    <n v="4"/>
    <n v="2"/>
    <n v="1"/>
    <n v="19"/>
    <n v="2"/>
    <n v="4"/>
    <n v="5"/>
    <n v="2"/>
    <n v="0"/>
    <n v="4"/>
    <n v="0"/>
    <s v="55 and over"/>
    <s v="2 to 5 years"/>
    <s v="Low (Q1)"/>
    <s v="Very High"/>
    <s v="Very High"/>
    <n v="2"/>
    <x v="2"/>
  </r>
  <r>
    <n v="28"/>
    <x v="1"/>
    <s v="Travel_Rarely"/>
    <n v="103"/>
    <x v="0"/>
    <x v="1"/>
    <n v="3"/>
    <s v="Life Sciences"/>
    <n v="19"/>
    <n v="3"/>
    <s v="Male"/>
    <n v="50"/>
    <n v="2"/>
    <x v="0"/>
    <x v="0"/>
    <n v="3"/>
    <s v="Single"/>
    <n v="2028"/>
    <n v="12947"/>
    <n v="5"/>
    <x v="0"/>
    <n v="14"/>
    <n v="3"/>
    <n v="2"/>
    <n v="0"/>
    <n v="6"/>
    <n v="4"/>
    <n v="3"/>
    <n v="4"/>
    <n v="2"/>
    <n v="0"/>
    <n v="3"/>
    <n v="1"/>
    <s v="25 to 34"/>
    <s v="2 to 5 years"/>
    <s v="Low (Q1)"/>
    <s v="High"/>
    <s v="High"/>
    <n v="6"/>
    <x v="0"/>
  </r>
  <r>
    <n v="50"/>
    <x v="1"/>
    <s v="Travel_Rarely"/>
    <n v="869"/>
    <x v="1"/>
    <x v="0"/>
    <n v="2"/>
    <s v="Marketing"/>
    <n v="47"/>
    <n v="1"/>
    <s v="Male"/>
    <n v="86"/>
    <n v="2"/>
    <x v="0"/>
    <x v="1"/>
    <n v="3"/>
    <s v="Married"/>
    <n v="2683"/>
    <n v="3810"/>
    <n v="1"/>
    <x v="0"/>
    <n v="14"/>
    <n v="3"/>
    <n v="3"/>
    <n v="0"/>
    <n v="3"/>
    <n v="2"/>
    <n v="3"/>
    <n v="3"/>
    <n v="2"/>
    <n v="0"/>
    <n v="2"/>
    <n v="1"/>
    <s v="45 to 54"/>
    <s v="2 to 5 years"/>
    <s v="Low (Q1)"/>
    <s v="High"/>
    <s v="High"/>
    <n v="5"/>
    <x v="0"/>
  </r>
  <r>
    <n v="37"/>
    <x v="0"/>
    <s v="Travel_Rarely"/>
    <n v="397"/>
    <x v="0"/>
    <x v="8"/>
    <n v="4"/>
    <s v="Medical"/>
    <n v="102"/>
    <n v="1"/>
    <s v="Male"/>
    <n v="30"/>
    <n v="3"/>
    <x v="2"/>
    <x v="7"/>
    <n v="3"/>
    <s v="Single"/>
    <n v="13664"/>
    <n v="25258"/>
    <n v="4"/>
    <x v="1"/>
    <n v="13"/>
    <n v="3"/>
    <n v="1"/>
    <n v="0"/>
    <n v="16"/>
    <n v="3"/>
    <n v="4"/>
    <n v="5"/>
    <n v="2"/>
    <n v="0"/>
    <n v="2"/>
    <n v="0"/>
    <s v="35 to 44"/>
    <s v="2 to 5 years"/>
    <s v="High (Q4)"/>
    <s v="High"/>
    <s v="Very High"/>
    <n v="0"/>
    <x v="2"/>
  </r>
  <r>
    <n v="51"/>
    <x v="1"/>
    <s v="Travel_Frequently"/>
    <n v="1150"/>
    <x v="0"/>
    <x v="16"/>
    <n v="4"/>
    <s v="Life Sciences"/>
    <n v="179"/>
    <n v="1"/>
    <s v="Male"/>
    <n v="53"/>
    <n v="1"/>
    <x v="2"/>
    <x v="4"/>
    <n v="4"/>
    <s v="Single"/>
    <n v="10650"/>
    <n v="25150"/>
    <n v="2"/>
    <x v="1"/>
    <n v="15"/>
    <n v="3"/>
    <n v="4"/>
    <n v="0"/>
    <n v="18"/>
    <n v="2"/>
    <n v="3"/>
    <n v="4"/>
    <n v="2"/>
    <n v="0"/>
    <n v="3"/>
    <n v="1"/>
    <s v="45 to 54"/>
    <s v="2 to 5 years"/>
    <s v="High (Q4)"/>
    <s v="Very High"/>
    <s v="High"/>
    <n v="0"/>
    <x v="2"/>
  </r>
  <r>
    <n v="28"/>
    <x v="0"/>
    <s v="Travel_Rarely"/>
    <n v="440"/>
    <x v="0"/>
    <x v="19"/>
    <n v="3"/>
    <s v="Medical"/>
    <n v="221"/>
    <n v="3"/>
    <s v="Male"/>
    <n v="42"/>
    <n v="3"/>
    <x v="0"/>
    <x v="2"/>
    <n v="4"/>
    <s v="Married"/>
    <n v="2713"/>
    <n v="6672"/>
    <n v="1"/>
    <x v="1"/>
    <n v="11"/>
    <n v="3"/>
    <n v="3"/>
    <n v="1"/>
    <n v="5"/>
    <n v="2"/>
    <n v="1"/>
    <n v="5"/>
    <n v="2"/>
    <n v="0"/>
    <n v="2"/>
    <n v="0"/>
    <s v="25 to 34"/>
    <s v="2 to 5 years"/>
    <s v="Low (Q1)"/>
    <s v="Very High"/>
    <s v="Low"/>
    <n v="4"/>
    <x v="1"/>
  </r>
  <r>
    <n v="50"/>
    <x v="0"/>
    <s v="Travel_Rarely"/>
    <n v="328"/>
    <x v="0"/>
    <x v="7"/>
    <n v="3"/>
    <s v="Medical"/>
    <n v="249"/>
    <n v="3"/>
    <s v="Male"/>
    <n v="86"/>
    <n v="2"/>
    <x v="0"/>
    <x v="0"/>
    <n v="3"/>
    <s v="Married"/>
    <n v="3690"/>
    <n v="3425"/>
    <n v="2"/>
    <x v="1"/>
    <n v="15"/>
    <n v="3"/>
    <n v="4"/>
    <n v="1"/>
    <n v="5"/>
    <n v="2"/>
    <n v="2"/>
    <n v="3"/>
    <n v="2"/>
    <n v="0"/>
    <n v="2"/>
    <n v="0"/>
    <s v="45 to 54"/>
    <s v="2 to 5 years"/>
    <s v="Lower-Mid (Q2)"/>
    <s v="High"/>
    <s v="Medium"/>
    <n v="0"/>
    <x v="2"/>
  </r>
  <r>
    <n v="40"/>
    <x v="0"/>
    <s v="Non-Travel"/>
    <n v="1151"/>
    <x v="0"/>
    <x v="9"/>
    <n v="5"/>
    <s v="Life Sciences"/>
    <n v="287"/>
    <n v="4"/>
    <s v="Male"/>
    <n v="63"/>
    <n v="2"/>
    <x v="1"/>
    <x v="3"/>
    <n v="4"/>
    <s v="Married"/>
    <n v="4876"/>
    <n v="14242"/>
    <n v="9"/>
    <x v="1"/>
    <n v="14"/>
    <n v="3"/>
    <n v="4"/>
    <n v="1"/>
    <n v="5"/>
    <n v="5"/>
    <n v="1"/>
    <n v="3"/>
    <n v="2"/>
    <n v="0"/>
    <n v="2"/>
    <n v="0"/>
    <s v="35 to 44"/>
    <s v="2 to 5 years"/>
    <s v="Lower-Mid (Q2)"/>
    <s v="Very High"/>
    <s v="Low"/>
    <n v="1"/>
    <x v="2"/>
  </r>
  <r>
    <n v="46"/>
    <x v="0"/>
    <s v="Travel_Rarely"/>
    <n v="644"/>
    <x v="0"/>
    <x v="7"/>
    <n v="4"/>
    <s v="Medical"/>
    <n v="288"/>
    <n v="4"/>
    <s v="Male"/>
    <n v="97"/>
    <n v="3"/>
    <x v="2"/>
    <x v="3"/>
    <n v="1"/>
    <s v="Divorced"/>
    <n v="9396"/>
    <n v="12368"/>
    <n v="7"/>
    <x v="1"/>
    <n v="16"/>
    <n v="3"/>
    <n v="3"/>
    <n v="1"/>
    <n v="17"/>
    <n v="3"/>
    <n v="3"/>
    <n v="4"/>
    <n v="2"/>
    <n v="0"/>
    <n v="3"/>
    <n v="0"/>
    <s v="45 to 54"/>
    <s v="2 to 5 years"/>
    <s v="High (Q4)"/>
    <s v="Low"/>
    <s v="High"/>
    <n v="2"/>
    <x v="2"/>
  </r>
  <r>
    <n v="30"/>
    <x v="1"/>
    <s v="Travel_Rarely"/>
    <n v="1005"/>
    <x v="0"/>
    <x v="0"/>
    <n v="3"/>
    <s v="Technical Degree"/>
    <n v="297"/>
    <n v="4"/>
    <s v="Female"/>
    <n v="88"/>
    <n v="3"/>
    <x v="0"/>
    <x v="2"/>
    <n v="1"/>
    <s v="Single"/>
    <n v="2657"/>
    <n v="8556"/>
    <n v="5"/>
    <x v="0"/>
    <n v="11"/>
    <n v="3"/>
    <n v="3"/>
    <n v="0"/>
    <n v="8"/>
    <n v="5"/>
    <n v="3"/>
    <n v="5"/>
    <n v="2"/>
    <n v="0"/>
    <n v="4"/>
    <n v="1"/>
    <s v="25 to 34"/>
    <s v="2 to 5 years"/>
    <s v="Low (Q1)"/>
    <s v="Low"/>
    <s v="High"/>
    <n v="7"/>
    <x v="0"/>
  </r>
  <r>
    <n v="33"/>
    <x v="0"/>
    <s v="Travel_Rarely"/>
    <n v="832"/>
    <x v="0"/>
    <x v="3"/>
    <n v="4"/>
    <s v="Life Sciences"/>
    <n v="338"/>
    <n v="3"/>
    <s v="Female"/>
    <n v="63"/>
    <n v="2"/>
    <x v="0"/>
    <x v="2"/>
    <n v="4"/>
    <s v="Married"/>
    <n v="2911"/>
    <n v="14776"/>
    <n v="1"/>
    <x v="1"/>
    <n v="13"/>
    <n v="3"/>
    <n v="3"/>
    <n v="1"/>
    <n v="2"/>
    <n v="2"/>
    <n v="2"/>
    <n v="2"/>
    <n v="2"/>
    <n v="0"/>
    <n v="2"/>
    <n v="0"/>
    <s v="25 to 34"/>
    <s v="2 to 5 years"/>
    <s v="Low (Q1)"/>
    <s v="Very High"/>
    <s v="Medium"/>
    <n v="2"/>
    <x v="2"/>
  </r>
  <r>
    <n v="45"/>
    <x v="0"/>
    <s v="Travel_Frequently"/>
    <n v="1199"/>
    <x v="0"/>
    <x v="8"/>
    <n v="4"/>
    <s v="Life Sciences"/>
    <n v="341"/>
    <n v="1"/>
    <s v="Male"/>
    <n v="77"/>
    <n v="4"/>
    <x v="1"/>
    <x v="4"/>
    <n v="3"/>
    <s v="Married"/>
    <n v="6434"/>
    <n v="5118"/>
    <n v="4"/>
    <x v="1"/>
    <n v="17"/>
    <n v="3"/>
    <n v="4"/>
    <n v="1"/>
    <n v="9"/>
    <n v="1"/>
    <n v="3"/>
    <n v="3"/>
    <n v="2"/>
    <n v="0"/>
    <n v="2"/>
    <n v="0"/>
    <s v="45 to 54"/>
    <s v="2 to 5 years"/>
    <s v="Upper-Mid (Q3)"/>
    <s v="High"/>
    <s v="High"/>
    <n v="0"/>
    <x v="2"/>
  </r>
  <r>
    <n v="42"/>
    <x v="0"/>
    <s v="Travel_Rarely"/>
    <n v="916"/>
    <x v="0"/>
    <x v="18"/>
    <n v="2"/>
    <s v="Life Sciences"/>
    <n v="347"/>
    <n v="4"/>
    <s v="Female"/>
    <n v="82"/>
    <n v="4"/>
    <x v="1"/>
    <x v="2"/>
    <n v="1"/>
    <s v="Single"/>
    <n v="6545"/>
    <n v="23016"/>
    <n v="3"/>
    <x v="0"/>
    <n v="13"/>
    <n v="3"/>
    <n v="3"/>
    <n v="0"/>
    <n v="10"/>
    <n v="1"/>
    <n v="3"/>
    <n v="3"/>
    <n v="2"/>
    <n v="0"/>
    <n v="2"/>
    <n v="0"/>
    <s v="35 to 44"/>
    <s v="2 to 5 years"/>
    <s v="Upper-Mid (Q3)"/>
    <s v="Low"/>
    <s v="High"/>
    <n v="6"/>
    <x v="0"/>
  </r>
  <r>
    <n v="29"/>
    <x v="0"/>
    <s v="Travel_Rarely"/>
    <n v="1247"/>
    <x v="1"/>
    <x v="17"/>
    <n v="2"/>
    <s v="Marketing"/>
    <n v="349"/>
    <n v="4"/>
    <s v="Male"/>
    <n v="45"/>
    <n v="3"/>
    <x v="1"/>
    <x v="6"/>
    <n v="4"/>
    <s v="Divorced"/>
    <n v="6931"/>
    <n v="10732"/>
    <n v="2"/>
    <x v="1"/>
    <n v="14"/>
    <n v="3"/>
    <n v="4"/>
    <n v="1"/>
    <n v="10"/>
    <n v="2"/>
    <n v="3"/>
    <n v="3"/>
    <n v="2"/>
    <n v="0"/>
    <n v="2"/>
    <n v="0"/>
    <s v="25 to 34"/>
    <s v="2 to 5 years"/>
    <s v="Upper-Mid (Q3)"/>
    <s v="Very High"/>
    <s v="High"/>
    <n v="1"/>
    <x v="2"/>
  </r>
  <r>
    <n v="37"/>
    <x v="0"/>
    <s v="Non-Travel"/>
    <n v="728"/>
    <x v="0"/>
    <x v="7"/>
    <n v="4"/>
    <s v="Medical"/>
    <n v="380"/>
    <n v="1"/>
    <s v="Female"/>
    <n v="80"/>
    <n v="3"/>
    <x v="2"/>
    <x v="7"/>
    <n v="4"/>
    <s v="Divorced"/>
    <n v="13603"/>
    <n v="11677"/>
    <n v="2"/>
    <x v="0"/>
    <n v="18"/>
    <n v="3"/>
    <n v="1"/>
    <n v="2"/>
    <n v="15"/>
    <n v="2"/>
    <n v="3"/>
    <n v="5"/>
    <n v="2"/>
    <n v="0"/>
    <n v="2"/>
    <n v="0"/>
    <s v="35 to 44"/>
    <s v="2 to 5 years"/>
    <s v="High (Q4)"/>
    <s v="Very High"/>
    <s v="High"/>
    <n v="3"/>
    <x v="1"/>
  </r>
  <r>
    <n v="26"/>
    <x v="1"/>
    <s v="Travel_Rarely"/>
    <n v="1449"/>
    <x v="0"/>
    <x v="2"/>
    <n v="4"/>
    <s v="Medical"/>
    <n v="394"/>
    <n v="1"/>
    <s v="Male"/>
    <n v="45"/>
    <n v="3"/>
    <x v="0"/>
    <x v="0"/>
    <n v="2"/>
    <s v="Divorced"/>
    <n v="2373"/>
    <n v="14180"/>
    <n v="2"/>
    <x v="0"/>
    <n v="13"/>
    <n v="3"/>
    <n v="4"/>
    <n v="1"/>
    <n v="5"/>
    <n v="2"/>
    <n v="3"/>
    <n v="3"/>
    <n v="2"/>
    <n v="0"/>
    <n v="2"/>
    <n v="1"/>
    <s v="25 to 34"/>
    <s v="2 to 5 years"/>
    <s v="Low (Q1)"/>
    <s v="Medium"/>
    <s v="High"/>
    <n v="8"/>
    <x v="0"/>
  </r>
  <r>
    <n v="31"/>
    <x v="0"/>
    <s v="Travel_Rarely"/>
    <n v="691"/>
    <x v="0"/>
    <x v="3"/>
    <n v="4"/>
    <s v="Technical Degree"/>
    <n v="423"/>
    <n v="3"/>
    <s v="Male"/>
    <n v="86"/>
    <n v="3"/>
    <x v="0"/>
    <x v="2"/>
    <n v="4"/>
    <s v="Married"/>
    <n v="4821"/>
    <n v="10077"/>
    <n v="0"/>
    <x v="0"/>
    <n v="12"/>
    <n v="3"/>
    <n v="3"/>
    <n v="1"/>
    <n v="6"/>
    <n v="4"/>
    <n v="3"/>
    <n v="5"/>
    <n v="2"/>
    <n v="0"/>
    <n v="3"/>
    <n v="0"/>
    <s v="25 to 34"/>
    <s v="2 to 5 years"/>
    <s v="Lower-Mid (Q2)"/>
    <s v="Very High"/>
    <s v="High"/>
    <n v="3"/>
    <x v="1"/>
  </r>
  <r>
    <n v="23"/>
    <x v="0"/>
    <s v="Travel_Rarely"/>
    <n v="1309"/>
    <x v="0"/>
    <x v="23"/>
    <n v="1"/>
    <s v="Life Sciences"/>
    <n v="465"/>
    <n v="3"/>
    <s v="Male"/>
    <n v="83"/>
    <n v="3"/>
    <x v="0"/>
    <x v="2"/>
    <n v="4"/>
    <s v="Divorced"/>
    <n v="2904"/>
    <n v="16092"/>
    <n v="1"/>
    <x v="1"/>
    <n v="12"/>
    <n v="3"/>
    <n v="3"/>
    <n v="2"/>
    <n v="4"/>
    <n v="2"/>
    <n v="2"/>
    <n v="4"/>
    <n v="2"/>
    <n v="0"/>
    <n v="2"/>
    <n v="0"/>
    <s v="Under 25"/>
    <s v="2 to 5 years"/>
    <s v="Low (Q1)"/>
    <s v="Very High"/>
    <s v="Medium"/>
    <n v="3"/>
    <x v="1"/>
  </r>
  <r>
    <n v="27"/>
    <x v="0"/>
    <s v="Travel_Rarely"/>
    <n v="1469"/>
    <x v="0"/>
    <x v="7"/>
    <n v="2"/>
    <s v="Medical"/>
    <n v="497"/>
    <n v="4"/>
    <s v="Male"/>
    <n v="82"/>
    <n v="3"/>
    <x v="0"/>
    <x v="0"/>
    <n v="2"/>
    <s v="Divorced"/>
    <n v="3816"/>
    <n v="17881"/>
    <n v="1"/>
    <x v="1"/>
    <n v="11"/>
    <n v="3"/>
    <n v="2"/>
    <n v="1"/>
    <n v="5"/>
    <n v="2"/>
    <n v="3"/>
    <n v="5"/>
    <n v="2"/>
    <n v="0"/>
    <n v="4"/>
    <n v="0"/>
    <s v="25 to 34"/>
    <s v="2 to 5 years"/>
    <s v="Lower-Mid (Q2)"/>
    <s v="Medium"/>
    <s v="High"/>
    <n v="2"/>
    <x v="2"/>
  </r>
  <r>
    <n v="34"/>
    <x v="1"/>
    <s v="Non-Travel"/>
    <n v="1362"/>
    <x v="1"/>
    <x v="6"/>
    <n v="3"/>
    <s v="Marketing"/>
    <n v="502"/>
    <n v="1"/>
    <s v="Male"/>
    <n v="67"/>
    <n v="4"/>
    <x v="1"/>
    <x v="6"/>
    <n v="4"/>
    <s v="Single"/>
    <n v="5304"/>
    <n v="4652"/>
    <n v="8"/>
    <x v="0"/>
    <n v="13"/>
    <n v="3"/>
    <n v="2"/>
    <n v="0"/>
    <n v="9"/>
    <n v="3"/>
    <n v="2"/>
    <n v="5"/>
    <n v="2"/>
    <n v="0"/>
    <n v="4"/>
    <n v="1"/>
    <s v="25 to 34"/>
    <s v="2 to 5 years"/>
    <s v="Upper-Mid (Q3)"/>
    <s v="Very High"/>
    <s v="Medium"/>
    <n v="4"/>
    <x v="1"/>
  </r>
  <r>
    <n v="24"/>
    <x v="0"/>
    <s v="Travel_Rarely"/>
    <n v="1371"/>
    <x v="1"/>
    <x v="12"/>
    <n v="4"/>
    <s v="Marketing"/>
    <n v="507"/>
    <n v="4"/>
    <s v="Female"/>
    <n v="77"/>
    <n v="3"/>
    <x v="1"/>
    <x v="6"/>
    <n v="3"/>
    <s v="Divorced"/>
    <n v="4260"/>
    <n v="5915"/>
    <n v="1"/>
    <x v="0"/>
    <n v="12"/>
    <n v="3"/>
    <n v="4"/>
    <n v="1"/>
    <n v="5"/>
    <n v="2"/>
    <n v="4"/>
    <n v="5"/>
    <n v="2"/>
    <n v="0"/>
    <n v="3"/>
    <n v="0"/>
    <s v="Under 25"/>
    <s v="2 to 5 years"/>
    <s v="Lower-Mid (Q2)"/>
    <s v="High"/>
    <s v="Very High"/>
    <n v="3"/>
    <x v="1"/>
  </r>
  <r>
    <n v="43"/>
    <x v="0"/>
    <s v="Travel_Rarely"/>
    <n v="1473"/>
    <x v="0"/>
    <x v="16"/>
    <n v="4"/>
    <s v="Other"/>
    <n v="526"/>
    <n v="3"/>
    <s v="Female"/>
    <n v="74"/>
    <n v="3"/>
    <x v="1"/>
    <x v="3"/>
    <n v="3"/>
    <s v="Divorced"/>
    <n v="4522"/>
    <n v="2227"/>
    <n v="4"/>
    <x v="0"/>
    <n v="14"/>
    <n v="3"/>
    <n v="4"/>
    <n v="0"/>
    <n v="8"/>
    <n v="3"/>
    <n v="3"/>
    <n v="5"/>
    <n v="2"/>
    <n v="0"/>
    <n v="2"/>
    <n v="0"/>
    <s v="35 to 44"/>
    <s v="2 to 5 years"/>
    <s v="Lower-Mid (Q2)"/>
    <s v="High"/>
    <s v="High"/>
    <n v="3"/>
    <x v="1"/>
  </r>
  <r>
    <n v="25"/>
    <x v="1"/>
    <s v="Travel_Rarely"/>
    <n v="688"/>
    <x v="0"/>
    <x v="0"/>
    <n v="3"/>
    <s v="Medical"/>
    <n v="538"/>
    <n v="1"/>
    <s v="Male"/>
    <n v="91"/>
    <n v="3"/>
    <x v="0"/>
    <x v="0"/>
    <n v="1"/>
    <s v="Married"/>
    <n v="4031"/>
    <n v="9396"/>
    <n v="5"/>
    <x v="1"/>
    <n v="13"/>
    <n v="3"/>
    <n v="3"/>
    <n v="1"/>
    <n v="6"/>
    <n v="5"/>
    <n v="3"/>
    <n v="2"/>
    <n v="2"/>
    <n v="0"/>
    <n v="2"/>
    <n v="1"/>
    <s v="25 to 34"/>
    <s v="2 to 5 years"/>
    <s v="Lower-Mid (Q2)"/>
    <s v="Low"/>
    <s v="High"/>
    <n v="2"/>
    <x v="2"/>
  </r>
  <r>
    <n v="46"/>
    <x v="0"/>
    <s v="Travel_Rarely"/>
    <n v="1009"/>
    <x v="0"/>
    <x v="5"/>
    <n v="3"/>
    <s v="Life Sciences"/>
    <n v="575"/>
    <n v="1"/>
    <s v="Male"/>
    <n v="51"/>
    <n v="3"/>
    <x v="3"/>
    <x v="7"/>
    <n v="3"/>
    <s v="Married"/>
    <n v="17861"/>
    <n v="2288"/>
    <n v="6"/>
    <x v="1"/>
    <n v="13"/>
    <n v="3"/>
    <n v="3"/>
    <n v="0"/>
    <n v="26"/>
    <n v="2"/>
    <n v="1"/>
    <n v="3"/>
    <n v="2"/>
    <n v="0"/>
    <n v="1"/>
    <n v="0"/>
    <s v="45 to 54"/>
    <s v="2 to 5 years"/>
    <s v="High (Q4)"/>
    <s v="High"/>
    <s v="Low"/>
    <n v="1"/>
    <x v="2"/>
  </r>
  <r>
    <n v="34"/>
    <x v="1"/>
    <s v="Travel_Frequently"/>
    <n v="988"/>
    <x v="2"/>
    <x v="14"/>
    <n v="3"/>
    <s v="Human Resources"/>
    <n v="590"/>
    <n v="2"/>
    <s v="Female"/>
    <n v="43"/>
    <n v="3"/>
    <x v="2"/>
    <x v="8"/>
    <n v="1"/>
    <s v="Divorced"/>
    <n v="9950"/>
    <n v="11533"/>
    <n v="9"/>
    <x v="0"/>
    <n v="15"/>
    <n v="3"/>
    <n v="3"/>
    <n v="3"/>
    <n v="11"/>
    <n v="2"/>
    <n v="3"/>
    <n v="3"/>
    <n v="2"/>
    <n v="0"/>
    <n v="2"/>
    <n v="1"/>
    <s v="25 to 34"/>
    <s v="2 to 5 years"/>
    <s v="High (Q4)"/>
    <s v="Low"/>
    <s v="High"/>
    <n v="6"/>
    <x v="0"/>
  </r>
  <r>
    <n v="35"/>
    <x v="0"/>
    <s v="Travel_Rarely"/>
    <n v="538"/>
    <x v="0"/>
    <x v="22"/>
    <n v="2"/>
    <s v="Other"/>
    <n v="652"/>
    <n v="1"/>
    <s v="Male"/>
    <n v="54"/>
    <n v="2"/>
    <x v="1"/>
    <x v="0"/>
    <n v="4"/>
    <s v="Single"/>
    <n v="3681"/>
    <n v="14004"/>
    <n v="4"/>
    <x v="1"/>
    <n v="14"/>
    <n v="3"/>
    <n v="4"/>
    <n v="0"/>
    <n v="9"/>
    <n v="3"/>
    <n v="3"/>
    <n v="3"/>
    <n v="2"/>
    <n v="0"/>
    <n v="2"/>
    <n v="0"/>
    <s v="35 to 44"/>
    <s v="2 to 5 years"/>
    <s v="Lower-Mid (Q2)"/>
    <s v="Very High"/>
    <s v="High"/>
    <n v="1"/>
    <x v="2"/>
  </r>
  <r>
    <n v="48"/>
    <x v="0"/>
    <s v="Travel_Rarely"/>
    <n v="1236"/>
    <x v="0"/>
    <x v="7"/>
    <n v="4"/>
    <s v="Life Sciences"/>
    <n v="664"/>
    <n v="4"/>
    <s v="Female"/>
    <n v="40"/>
    <n v="2"/>
    <x v="3"/>
    <x v="5"/>
    <n v="1"/>
    <s v="Married"/>
    <n v="15402"/>
    <n v="17997"/>
    <n v="7"/>
    <x v="1"/>
    <n v="11"/>
    <n v="3"/>
    <n v="1"/>
    <n v="1"/>
    <n v="21"/>
    <n v="3"/>
    <n v="1"/>
    <n v="3"/>
    <n v="2"/>
    <n v="0"/>
    <n v="2"/>
    <n v="0"/>
    <s v="45 to 54"/>
    <s v="2 to 5 years"/>
    <s v="High (Q4)"/>
    <s v="Low"/>
    <s v="Low"/>
    <n v="3"/>
    <x v="1"/>
  </r>
  <r>
    <n v="44"/>
    <x v="0"/>
    <s v="Travel_Rarely"/>
    <n v="1112"/>
    <x v="2"/>
    <x v="7"/>
    <n v="4"/>
    <s v="Life Sciences"/>
    <n v="665"/>
    <n v="1"/>
    <s v="Female"/>
    <n v="50"/>
    <n v="2"/>
    <x v="1"/>
    <x v="8"/>
    <n v="3"/>
    <s v="Single"/>
    <n v="5985"/>
    <n v="26894"/>
    <n v="4"/>
    <x v="1"/>
    <n v="11"/>
    <n v="3"/>
    <n v="2"/>
    <n v="0"/>
    <n v="10"/>
    <n v="1"/>
    <n v="4"/>
    <n v="2"/>
    <n v="2"/>
    <n v="0"/>
    <n v="2"/>
    <n v="0"/>
    <s v="35 to 44"/>
    <s v="2 to 5 years"/>
    <s v="Upper-Mid (Q3)"/>
    <s v="High"/>
    <s v="Very High"/>
    <n v="0"/>
    <x v="2"/>
  </r>
  <r>
    <n v="44"/>
    <x v="0"/>
    <s v="Travel_Rarely"/>
    <n v="1315"/>
    <x v="0"/>
    <x v="0"/>
    <n v="4"/>
    <s v="Other"/>
    <n v="671"/>
    <n v="4"/>
    <s v="Male"/>
    <n v="35"/>
    <n v="3"/>
    <x v="4"/>
    <x v="5"/>
    <n v="4"/>
    <s v="Married"/>
    <n v="19513"/>
    <n v="9358"/>
    <n v="4"/>
    <x v="0"/>
    <n v="12"/>
    <n v="3"/>
    <n v="1"/>
    <n v="1"/>
    <n v="26"/>
    <n v="2"/>
    <n v="4"/>
    <n v="2"/>
    <n v="2"/>
    <n v="0"/>
    <n v="1"/>
    <n v="0"/>
    <s v="35 to 44"/>
    <s v="2 to 5 years"/>
    <s v="High (Q4)"/>
    <s v="Very High"/>
    <s v="Very High"/>
    <n v="3"/>
    <x v="1"/>
  </r>
  <r>
    <n v="26"/>
    <x v="0"/>
    <s v="Travel_Rarely"/>
    <n v="991"/>
    <x v="0"/>
    <x v="10"/>
    <n v="3"/>
    <s v="Life Sciences"/>
    <n v="686"/>
    <n v="3"/>
    <s v="Female"/>
    <n v="71"/>
    <n v="3"/>
    <x v="0"/>
    <x v="0"/>
    <n v="4"/>
    <s v="Married"/>
    <n v="2659"/>
    <n v="17759"/>
    <n v="1"/>
    <x v="0"/>
    <n v="13"/>
    <n v="3"/>
    <n v="3"/>
    <n v="1"/>
    <n v="3"/>
    <n v="2"/>
    <n v="3"/>
    <n v="3"/>
    <n v="2"/>
    <n v="0"/>
    <n v="2"/>
    <n v="0"/>
    <s v="25 to 34"/>
    <s v="2 to 5 years"/>
    <s v="Low (Q1)"/>
    <s v="Very High"/>
    <s v="High"/>
    <n v="5"/>
    <x v="0"/>
  </r>
  <r>
    <n v="36"/>
    <x v="0"/>
    <s v="Travel_Rarely"/>
    <n v="913"/>
    <x v="0"/>
    <x v="9"/>
    <n v="2"/>
    <s v="Medical"/>
    <n v="699"/>
    <n v="2"/>
    <s v="Male"/>
    <n v="48"/>
    <n v="2"/>
    <x v="1"/>
    <x v="4"/>
    <n v="2"/>
    <s v="Divorced"/>
    <n v="8847"/>
    <n v="13934"/>
    <n v="2"/>
    <x v="0"/>
    <n v="11"/>
    <n v="3"/>
    <n v="3"/>
    <n v="1"/>
    <n v="13"/>
    <n v="2"/>
    <n v="3"/>
    <n v="3"/>
    <n v="2"/>
    <n v="0"/>
    <n v="2"/>
    <n v="0"/>
    <s v="35 to 44"/>
    <s v="2 to 5 years"/>
    <s v="High (Q4)"/>
    <s v="Medium"/>
    <s v="High"/>
    <n v="5"/>
    <x v="0"/>
  </r>
  <r>
    <n v="23"/>
    <x v="0"/>
    <s v="Travel_Rarely"/>
    <n v="885"/>
    <x v="0"/>
    <x v="4"/>
    <n v="3"/>
    <s v="Medical"/>
    <n v="705"/>
    <n v="1"/>
    <s v="Male"/>
    <n v="58"/>
    <n v="4"/>
    <x v="0"/>
    <x v="2"/>
    <n v="1"/>
    <s v="Married"/>
    <n v="2819"/>
    <n v="8544"/>
    <n v="2"/>
    <x v="1"/>
    <n v="16"/>
    <n v="3"/>
    <n v="1"/>
    <n v="1"/>
    <n v="5"/>
    <n v="3"/>
    <n v="4"/>
    <n v="3"/>
    <n v="2"/>
    <n v="0"/>
    <n v="2"/>
    <n v="0"/>
    <s v="Under 25"/>
    <s v="2 to 5 years"/>
    <s v="Low (Q1)"/>
    <s v="Low"/>
    <s v="Very High"/>
    <n v="4"/>
    <x v="1"/>
  </r>
  <r>
    <n v="23"/>
    <x v="0"/>
    <s v="Travel_Rarely"/>
    <n v="310"/>
    <x v="0"/>
    <x v="12"/>
    <n v="1"/>
    <s v="Medical"/>
    <n v="784"/>
    <n v="1"/>
    <s v="Male"/>
    <n v="79"/>
    <n v="4"/>
    <x v="0"/>
    <x v="2"/>
    <n v="3"/>
    <s v="Single"/>
    <n v="3505"/>
    <n v="19630"/>
    <n v="1"/>
    <x v="1"/>
    <n v="18"/>
    <n v="3"/>
    <n v="4"/>
    <n v="0"/>
    <n v="2"/>
    <n v="3"/>
    <n v="3"/>
    <n v="2"/>
    <n v="2"/>
    <n v="0"/>
    <n v="2"/>
    <n v="0"/>
    <s v="Under 25"/>
    <s v="2 to 5 years"/>
    <s v="Lower-Mid (Q2)"/>
    <s v="High"/>
    <s v="High"/>
    <n v="0"/>
    <x v="2"/>
  </r>
  <r>
    <n v="35"/>
    <x v="0"/>
    <s v="Travel_Rarely"/>
    <n v="384"/>
    <x v="1"/>
    <x v="16"/>
    <n v="4"/>
    <s v="Life Sciences"/>
    <n v="805"/>
    <n v="1"/>
    <s v="Female"/>
    <n v="72"/>
    <n v="3"/>
    <x v="0"/>
    <x v="1"/>
    <n v="4"/>
    <s v="Married"/>
    <n v="2572"/>
    <n v="20317"/>
    <n v="1"/>
    <x v="1"/>
    <n v="16"/>
    <n v="3"/>
    <n v="2"/>
    <n v="1"/>
    <n v="3"/>
    <n v="1"/>
    <n v="2"/>
    <n v="3"/>
    <n v="2"/>
    <n v="0"/>
    <n v="2"/>
    <n v="0"/>
    <s v="35 to 44"/>
    <s v="2 to 5 years"/>
    <s v="Low (Q1)"/>
    <s v="Very High"/>
    <s v="Medium"/>
    <n v="2"/>
    <x v="2"/>
  </r>
  <r>
    <n v="33"/>
    <x v="1"/>
    <s v="Travel_Rarely"/>
    <n v="118"/>
    <x v="1"/>
    <x v="2"/>
    <n v="3"/>
    <s v="Marketing"/>
    <n v="819"/>
    <n v="1"/>
    <s v="Female"/>
    <n v="69"/>
    <n v="3"/>
    <x v="1"/>
    <x v="6"/>
    <n v="1"/>
    <s v="Single"/>
    <n v="5324"/>
    <n v="26507"/>
    <n v="5"/>
    <x v="1"/>
    <n v="15"/>
    <n v="3"/>
    <n v="3"/>
    <n v="0"/>
    <n v="6"/>
    <n v="3"/>
    <n v="3"/>
    <n v="3"/>
    <n v="2"/>
    <n v="0"/>
    <n v="2"/>
    <n v="1"/>
    <s v="25 to 34"/>
    <s v="2 to 5 years"/>
    <s v="Upper-Mid (Q3)"/>
    <s v="Low"/>
    <s v="High"/>
    <n v="3"/>
    <x v="1"/>
  </r>
  <r>
    <n v="36"/>
    <x v="0"/>
    <s v="Travel_Rarely"/>
    <n v="1041"/>
    <x v="2"/>
    <x v="24"/>
    <n v="3"/>
    <s v="Human Resources"/>
    <n v="829"/>
    <n v="3"/>
    <s v="Male"/>
    <n v="36"/>
    <n v="3"/>
    <x v="0"/>
    <x v="8"/>
    <n v="2"/>
    <s v="Married"/>
    <n v="2143"/>
    <n v="25527"/>
    <n v="4"/>
    <x v="1"/>
    <n v="13"/>
    <n v="3"/>
    <n v="2"/>
    <n v="1"/>
    <n v="8"/>
    <n v="2"/>
    <n v="3"/>
    <n v="5"/>
    <n v="2"/>
    <n v="0"/>
    <n v="4"/>
    <n v="0"/>
    <s v="35 to 44"/>
    <s v="2 to 5 years"/>
    <s v="Low (Q1)"/>
    <s v="Medium"/>
    <s v="High"/>
    <n v="4"/>
    <x v="1"/>
  </r>
  <r>
    <n v="34"/>
    <x v="0"/>
    <s v="Travel_Rarely"/>
    <n v="829"/>
    <x v="2"/>
    <x v="0"/>
    <n v="2"/>
    <s v="Human Resources"/>
    <n v="847"/>
    <n v="3"/>
    <s v="Male"/>
    <n v="88"/>
    <n v="3"/>
    <x v="0"/>
    <x v="8"/>
    <n v="4"/>
    <s v="Married"/>
    <n v="3737"/>
    <n v="2243"/>
    <n v="0"/>
    <x v="1"/>
    <n v="19"/>
    <n v="3"/>
    <n v="3"/>
    <n v="1"/>
    <n v="4"/>
    <n v="1"/>
    <n v="1"/>
    <n v="3"/>
    <n v="2"/>
    <n v="0"/>
    <n v="2"/>
    <n v="0"/>
    <s v="25 to 34"/>
    <s v="2 to 5 years"/>
    <s v="Lower-Mid (Q2)"/>
    <s v="Very High"/>
    <s v="Low"/>
    <n v="1"/>
    <x v="2"/>
  </r>
  <r>
    <n v="32"/>
    <x v="0"/>
    <s v="Travel_Rarely"/>
    <n v="117"/>
    <x v="1"/>
    <x v="24"/>
    <n v="4"/>
    <s v="Life Sciences"/>
    <n v="859"/>
    <n v="2"/>
    <s v="Male"/>
    <n v="73"/>
    <n v="3"/>
    <x v="1"/>
    <x v="6"/>
    <n v="4"/>
    <s v="Divorced"/>
    <n v="4403"/>
    <n v="9250"/>
    <n v="2"/>
    <x v="1"/>
    <n v="11"/>
    <n v="3"/>
    <n v="3"/>
    <n v="1"/>
    <n v="8"/>
    <n v="3"/>
    <n v="2"/>
    <n v="5"/>
    <n v="2"/>
    <n v="0"/>
    <n v="3"/>
    <n v="0"/>
    <s v="25 to 34"/>
    <s v="2 to 5 years"/>
    <s v="Lower-Mid (Q2)"/>
    <s v="Very High"/>
    <s v="Medium"/>
    <n v="0"/>
    <x v="2"/>
  </r>
  <r>
    <n v="53"/>
    <x v="0"/>
    <s v="Travel_Rarely"/>
    <n v="661"/>
    <x v="1"/>
    <x v="8"/>
    <n v="2"/>
    <s v="Marketing"/>
    <n v="862"/>
    <n v="1"/>
    <s v="Female"/>
    <n v="78"/>
    <n v="2"/>
    <x v="2"/>
    <x v="6"/>
    <n v="4"/>
    <s v="Married"/>
    <n v="10934"/>
    <n v="20715"/>
    <n v="7"/>
    <x v="0"/>
    <n v="18"/>
    <n v="3"/>
    <n v="4"/>
    <n v="1"/>
    <n v="35"/>
    <n v="3"/>
    <n v="3"/>
    <n v="5"/>
    <n v="2"/>
    <n v="0"/>
    <n v="4"/>
    <n v="0"/>
    <s v="45 to 54"/>
    <s v="2 to 5 years"/>
    <s v="High (Q4)"/>
    <s v="Very High"/>
    <s v="High"/>
    <n v="3"/>
    <x v="1"/>
  </r>
  <r>
    <n v="25"/>
    <x v="0"/>
    <s v="Travel_Rarely"/>
    <n v="583"/>
    <x v="1"/>
    <x v="4"/>
    <n v="1"/>
    <s v="Marketing"/>
    <n v="885"/>
    <n v="3"/>
    <s v="Male"/>
    <n v="87"/>
    <n v="2"/>
    <x v="1"/>
    <x v="6"/>
    <n v="1"/>
    <s v="Married"/>
    <n v="4256"/>
    <n v="18154"/>
    <n v="1"/>
    <x v="1"/>
    <n v="12"/>
    <n v="3"/>
    <n v="1"/>
    <n v="0"/>
    <n v="5"/>
    <n v="1"/>
    <n v="4"/>
    <n v="5"/>
    <n v="2"/>
    <n v="0"/>
    <n v="3"/>
    <n v="0"/>
    <s v="25 to 34"/>
    <s v="2 to 5 years"/>
    <s v="Lower-Mid (Q2)"/>
    <s v="Low"/>
    <s v="Very High"/>
    <n v="2"/>
    <x v="2"/>
  </r>
  <r>
    <n v="49"/>
    <x v="0"/>
    <s v="Travel_Rarely"/>
    <n v="1418"/>
    <x v="0"/>
    <x v="7"/>
    <n v="3"/>
    <s v="Technical Degree"/>
    <n v="887"/>
    <n v="3"/>
    <s v="Female"/>
    <n v="36"/>
    <n v="3"/>
    <x v="0"/>
    <x v="2"/>
    <n v="1"/>
    <s v="Married"/>
    <n v="3580"/>
    <n v="10554"/>
    <n v="2"/>
    <x v="1"/>
    <n v="16"/>
    <n v="3"/>
    <n v="2"/>
    <n v="1"/>
    <n v="7"/>
    <n v="2"/>
    <n v="3"/>
    <n v="4"/>
    <n v="2"/>
    <n v="0"/>
    <n v="2"/>
    <n v="0"/>
    <s v="45 to 54"/>
    <s v="2 to 5 years"/>
    <s v="Lower-Mid (Q2)"/>
    <s v="Low"/>
    <s v="High"/>
    <n v="2"/>
    <x v="2"/>
  </r>
  <r>
    <n v="29"/>
    <x v="1"/>
    <s v="Travel_Rarely"/>
    <n v="341"/>
    <x v="1"/>
    <x v="7"/>
    <n v="3"/>
    <s v="Medical"/>
    <n v="896"/>
    <n v="2"/>
    <s v="Female"/>
    <n v="48"/>
    <n v="2"/>
    <x v="0"/>
    <x v="1"/>
    <n v="3"/>
    <s v="Divorced"/>
    <n v="2800"/>
    <n v="23522"/>
    <n v="6"/>
    <x v="0"/>
    <n v="19"/>
    <n v="3"/>
    <n v="3"/>
    <n v="3"/>
    <n v="5"/>
    <n v="3"/>
    <n v="3"/>
    <n v="3"/>
    <n v="2"/>
    <n v="0"/>
    <n v="2"/>
    <n v="1"/>
    <s v="25 to 34"/>
    <s v="2 to 5 years"/>
    <s v="Low (Q1)"/>
    <s v="High"/>
    <s v="High"/>
    <n v="5"/>
    <x v="0"/>
  </r>
  <r>
    <n v="28"/>
    <x v="0"/>
    <s v="Travel_Rarely"/>
    <n v="821"/>
    <x v="1"/>
    <x v="3"/>
    <n v="4"/>
    <s v="Medical"/>
    <n v="916"/>
    <n v="1"/>
    <s v="Male"/>
    <n v="98"/>
    <n v="3"/>
    <x v="1"/>
    <x v="6"/>
    <n v="4"/>
    <s v="Single"/>
    <n v="4908"/>
    <n v="24252"/>
    <n v="1"/>
    <x v="1"/>
    <n v="14"/>
    <n v="3"/>
    <n v="2"/>
    <n v="0"/>
    <n v="4"/>
    <n v="3"/>
    <n v="3"/>
    <n v="4"/>
    <n v="2"/>
    <n v="0"/>
    <n v="2"/>
    <n v="0"/>
    <s v="25 to 34"/>
    <s v="2 to 5 years"/>
    <s v="Lower-Mid (Q2)"/>
    <s v="Very High"/>
    <s v="High"/>
    <n v="0"/>
    <x v="2"/>
  </r>
  <r>
    <n v="20"/>
    <x v="1"/>
    <s v="Travel_Rarely"/>
    <n v="500"/>
    <x v="1"/>
    <x v="5"/>
    <n v="3"/>
    <s v="Medical"/>
    <n v="922"/>
    <n v="3"/>
    <s v="Female"/>
    <n v="49"/>
    <n v="2"/>
    <x v="0"/>
    <x v="1"/>
    <n v="3"/>
    <s v="Single"/>
    <n v="2044"/>
    <n v="22052"/>
    <n v="1"/>
    <x v="1"/>
    <n v="13"/>
    <n v="3"/>
    <n v="4"/>
    <n v="0"/>
    <n v="2"/>
    <n v="3"/>
    <n v="2"/>
    <n v="2"/>
    <n v="2"/>
    <n v="0"/>
    <n v="2"/>
    <n v="1"/>
    <s v="Under 25"/>
    <s v="2 to 5 years"/>
    <s v="Low (Q1)"/>
    <s v="High"/>
    <s v="Medium"/>
    <n v="2"/>
    <x v="2"/>
  </r>
  <r>
    <n v="22"/>
    <x v="1"/>
    <s v="Travel_Rarely"/>
    <n v="617"/>
    <x v="0"/>
    <x v="0"/>
    <n v="1"/>
    <s v="Life Sciences"/>
    <n v="926"/>
    <n v="2"/>
    <s v="Female"/>
    <n v="34"/>
    <n v="3"/>
    <x v="1"/>
    <x v="4"/>
    <n v="3"/>
    <s v="Married"/>
    <n v="4171"/>
    <n v="10022"/>
    <n v="0"/>
    <x v="0"/>
    <n v="19"/>
    <n v="3"/>
    <n v="1"/>
    <n v="1"/>
    <n v="4"/>
    <n v="3"/>
    <n v="4"/>
    <n v="3"/>
    <n v="2"/>
    <n v="0"/>
    <n v="2"/>
    <n v="1"/>
    <s v="Under 25"/>
    <s v="2 to 5 years"/>
    <s v="Lower-Mid (Q2)"/>
    <s v="High"/>
    <s v="Very High"/>
    <n v="3"/>
    <x v="1"/>
  </r>
  <r>
    <n v="33"/>
    <x v="0"/>
    <s v="Travel_Rarely"/>
    <n v="1198"/>
    <x v="0"/>
    <x v="7"/>
    <n v="4"/>
    <s v="Other"/>
    <n v="939"/>
    <n v="3"/>
    <s v="Male"/>
    <n v="100"/>
    <n v="2"/>
    <x v="0"/>
    <x v="2"/>
    <n v="1"/>
    <s v="Single"/>
    <n v="2799"/>
    <n v="3339"/>
    <n v="3"/>
    <x v="0"/>
    <n v="11"/>
    <n v="3"/>
    <n v="2"/>
    <n v="0"/>
    <n v="6"/>
    <n v="1"/>
    <n v="3"/>
    <n v="3"/>
    <n v="2"/>
    <n v="0"/>
    <n v="2"/>
    <n v="0"/>
    <s v="25 to 34"/>
    <s v="2 to 5 years"/>
    <s v="Low (Q1)"/>
    <s v="Low"/>
    <s v="High"/>
    <n v="7"/>
    <x v="0"/>
  </r>
  <r>
    <n v="33"/>
    <x v="0"/>
    <s v="Travel_Rarely"/>
    <n v="461"/>
    <x v="0"/>
    <x v="24"/>
    <n v="1"/>
    <s v="Life Sciences"/>
    <n v="995"/>
    <n v="2"/>
    <s v="Female"/>
    <n v="53"/>
    <n v="3"/>
    <x v="0"/>
    <x v="2"/>
    <n v="4"/>
    <s v="Single"/>
    <n v="3452"/>
    <n v="17241"/>
    <n v="3"/>
    <x v="1"/>
    <n v="18"/>
    <n v="3"/>
    <n v="1"/>
    <n v="0"/>
    <n v="5"/>
    <n v="4"/>
    <n v="3"/>
    <n v="3"/>
    <n v="2"/>
    <n v="0"/>
    <n v="2"/>
    <n v="0"/>
    <s v="25 to 34"/>
    <s v="2 to 5 years"/>
    <s v="Lower-Mid (Q2)"/>
    <s v="Very High"/>
    <s v="High"/>
    <n v="2"/>
    <x v="2"/>
  </r>
  <r>
    <n v="30"/>
    <x v="1"/>
    <s v="Travel_Rarely"/>
    <n v="138"/>
    <x v="0"/>
    <x v="25"/>
    <n v="3"/>
    <s v="Life Sciences"/>
    <n v="1004"/>
    <n v="1"/>
    <s v="Female"/>
    <n v="48"/>
    <n v="3"/>
    <x v="0"/>
    <x v="2"/>
    <n v="3"/>
    <s v="Married"/>
    <n v="2132"/>
    <n v="11539"/>
    <n v="4"/>
    <x v="0"/>
    <n v="11"/>
    <n v="3"/>
    <n v="2"/>
    <n v="0"/>
    <n v="7"/>
    <n v="2"/>
    <n v="3"/>
    <n v="5"/>
    <n v="2"/>
    <n v="0"/>
    <n v="1"/>
    <n v="1"/>
    <s v="25 to 34"/>
    <s v="2 to 5 years"/>
    <s v="Low (Q1)"/>
    <s v="High"/>
    <s v="High"/>
    <n v="6"/>
    <x v="0"/>
  </r>
  <r>
    <n v="20"/>
    <x v="1"/>
    <s v="Travel_Frequently"/>
    <n v="769"/>
    <x v="1"/>
    <x v="9"/>
    <n v="3"/>
    <s v="Marketing"/>
    <n v="1077"/>
    <n v="4"/>
    <s v="Female"/>
    <n v="54"/>
    <n v="3"/>
    <x v="0"/>
    <x v="1"/>
    <n v="4"/>
    <s v="Single"/>
    <n v="2323"/>
    <n v="17205"/>
    <n v="1"/>
    <x v="0"/>
    <n v="14"/>
    <n v="3"/>
    <n v="2"/>
    <n v="0"/>
    <n v="2"/>
    <n v="3"/>
    <n v="3"/>
    <n v="2"/>
    <n v="2"/>
    <n v="0"/>
    <n v="2"/>
    <n v="1"/>
    <s v="Under 25"/>
    <s v="2 to 5 years"/>
    <s v="Low (Q1)"/>
    <s v="Very High"/>
    <s v="High"/>
    <n v="5"/>
    <x v="0"/>
  </r>
  <r>
    <n v="33"/>
    <x v="0"/>
    <s v="Travel_Frequently"/>
    <n v="970"/>
    <x v="1"/>
    <x v="8"/>
    <n v="3"/>
    <s v="Life Sciences"/>
    <n v="1114"/>
    <n v="4"/>
    <s v="Female"/>
    <n v="30"/>
    <n v="3"/>
    <x v="1"/>
    <x v="6"/>
    <n v="2"/>
    <s v="Married"/>
    <n v="4302"/>
    <n v="13401"/>
    <n v="0"/>
    <x v="1"/>
    <n v="17"/>
    <n v="3"/>
    <n v="3"/>
    <n v="1"/>
    <n v="4"/>
    <n v="3"/>
    <n v="3"/>
    <n v="3"/>
    <n v="2"/>
    <n v="0"/>
    <n v="2"/>
    <n v="0"/>
    <s v="25 to 34"/>
    <s v="2 to 5 years"/>
    <s v="Lower-Mid (Q2)"/>
    <s v="Medium"/>
    <s v="High"/>
    <n v="2"/>
    <x v="2"/>
  </r>
  <r>
    <n v="35"/>
    <x v="0"/>
    <s v="Travel_Frequently"/>
    <n v="1182"/>
    <x v="1"/>
    <x v="20"/>
    <n v="2"/>
    <s v="Marketing"/>
    <n v="1137"/>
    <n v="4"/>
    <s v="Male"/>
    <n v="54"/>
    <n v="3"/>
    <x v="1"/>
    <x v="6"/>
    <n v="4"/>
    <s v="Divorced"/>
    <n v="4968"/>
    <n v="18500"/>
    <n v="1"/>
    <x v="1"/>
    <n v="11"/>
    <n v="3"/>
    <n v="4"/>
    <n v="1"/>
    <n v="5"/>
    <n v="3"/>
    <n v="3"/>
    <n v="5"/>
    <n v="2"/>
    <n v="0"/>
    <n v="2"/>
    <n v="0"/>
    <s v="35 to 44"/>
    <s v="2 to 5 years"/>
    <s v="Upper-Mid (Q3)"/>
    <s v="Very High"/>
    <s v="High"/>
    <n v="0"/>
    <x v="2"/>
  </r>
  <r>
    <n v="34"/>
    <x v="0"/>
    <s v="Travel_Frequently"/>
    <n v="1003"/>
    <x v="0"/>
    <x v="5"/>
    <n v="2"/>
    <s v="Life Sciences"/>
    <n v="1140"/>
    <n v="4"/>
    <s v="Male"/>
    <n v="95"/>
    <n v="3"/>
    <x v="1"/>
    <x v="4"/>
    <n v="3"/>
    <s v="Single"/>
    <n v="4033"/>
    <n v="15834"/>
    <n v="2"/>
    <x v="1"/>
    <n v="11"/>
    <n v="3"/>
    <n v="4"/>
    <n v="0"/>
    <n v="5"/>
    <n v="3"/>
    <n v="2"/>
    <n v="3"/>
    <n v="2"/>
    <n v="0"/>
    <n v="2"/>
    <n v="0"/>
    <s v="25 to 34"/>
    <s v="2 to 5 years"/>
    <s v="Lower-Mid (Q2)"/>
    <s v="High"/>
    <s v="Medium"/>
    <n v="0"/>
    <x v="2"/>
  </r>
  <r>
    <n v="33"/>
    <x v="1"/>
    <s v="Travel_Rarely"/>
    <n v="603"/>
    <x v="1"/>
    <x v="9"/>
    <n v="4"/>
    <s v="Marketing"/>
    <n v="1157"/>
    <n v="1"/>
    <s v="Female"/>
    <n v="77"/>
    <n v="3"/>
    <x v="1"/>
    <x v="6"/>
    <n v="1"/>
    <s v="Single"/>
    <n v="8224"/>
    <n v="18385"/>
    <n v="0"/>
    <x v="0"/>
    <n v="17"/>
    <n v="3"/>
    <n v="1"/>
    <n v="0"/>
    <n v="6"/>
    <n v="3"/>
    <n v="3"/>
    <n v="5"/>
    <n v="2"/>
    <n v="0"/>
    <n v="3"/>
    <n v="1"/>
    <s v="25 to 34"/>
    <s v="2 to 5 years"/>
    <s v="Upper-Mid (Q3)"/>
    <s v="Low"/>
    <s v="High"/>
    <n v="5"/>
    <x v="0"/>
  </r>
  <r>
    <n v="45"/>
    <x v="0"/>
    <s v="Travel_Rarely"/>
    <n v="1457"/>
    <x v="0"/>
    <x v="8"/>
    <n v="3"/>
    <s v="Medical"/>
    <n v="1195"/>
    <n v="1"/>
    <s v="Female"/>
    <n v="83"/>
    <n v="3"/>
    <x v="0"/>
    <x v="2"/>
    <n v="3"/>
    <s v="Married"/>
    <n v="4477"/>
    <n v="20100"/>
    <n v="4"/>
    <x v="0"/>
    <n v="19"/>
    <n v="3"/>
    <n v="3"/>
    <n v="1"/>
    <n v="7"/>
    <n v="2"/>
    <n v="2"/>
    <n v="3"/>
    <n v="2"/>
    <n v="0"/>
    <n v="2"/>
    <n v="0"/>
    <s v="45 to 54"/>
    <s v="2 to 5 years"/>
    <s v="Lower-Mid (Q2)"/>
    <s v="High"/>
    <s v="Medium"/>
    <n v="3"/>
    <x v="1"/>
  </r>
  <r>
    <n v="46"/>
    <x v="0"/>
    <s v="Travel_Rarely"/>
    <n v="1450"/>
    <x v="0"/>
    <x v="21"/>
    <n v="2"/>
    <s v="Life Sciences"/>
    <n v="1217"/>
    <n v="4"/>
    <s v="Male"/>
    <n v="52"/>
    <n v="3"/>
    <x v="4"/>
    <x v="7"/>
    <n v="2"/>
    <s v="Married"/>
    <n v="19081"/>
    <n v="10849"/>
    <n v="5"/>
    <x v="1"/>
    <n v="11"/>
    <n v="3"/>
    <n v="1"/>
    <n v="1"/>
    <n v="25"/>
    <n v="2"/>
    <n v="3"/>
    <n v="4"/>
    <n v="2"/>
    <n v="0"/>
    <n v="3"/>
    <n v="0"/>
    <s v="45 to 54"/>
    <s v="2 to 5 years"/>
    <s v="High (Q4)"/>
    <s v="Medium"/>
    <s v="High"/>
    <n v="3"/>
    <x v="1"/>
  </r>
  <r>
    <n v="34"/>
    <x v="0"/>
    <s v="Travel_Rarely"/>
    <n v="131"/>
    <x v="1"/>
    <x v="5"/>
    <n v="3"/>
    <s v="Marketing"/>
    <n v="1281"/>
    <n v="3"/>
    <s v="Female"/>
    <n v="86"/>
    <n v="3"/>
    <x v="1"/>
    <x v="6"/>
    <n v="1"/>
    <s v="Single"/>
    <n v="4538"/>
    <n v="6039"/>
    <n v="0"/>
    <x v="0"/>
    <n v="12"/>
    <n v="3"/>
    <n v="4"/>
    <n v="0"/>
    <n v="4"/>
    <n v="3"/>
    <n v="3"/>
    <n v="3"/>
    <n v="2"/>
    <n v="0"/>
    <n v="2"/>
    <n v="0"/>
    <s v="25 to 34"/>
    <s v="2 to 5 years"/>
    <s v="Lower-Mid (Q2)"/>
    <s v="Low"/>
    <s v="High"/>
    <n v="5"/>
    <x v="0"/>
  </r>
  <r>
    <n v="28"/>
    <x v="0"/>
    <s v="Travel_Frequently"/>
    <n v="791"/>
    <x v="0"/>
    <x v="7"/>
    <n v="4"/>
    <s v="Medical"/>
    <n v="1286"/>
    <n v="4"/>
    <s v="Male"/>
    <n v="44"/>
    <n v="3"/>
    <x v="0"/>
    <x v="0"/>
    <n v="3"/>
    <s v="Single"/>
    <n v="2154"/>
    <n v="6842"/>
    <n v="0"/>
    <x v="0"/>
    <n v="11"/>
    <n v="3"/>
    <n v="3"/>
    <n v="0"/>
    <n v="5"/>
    <n v="2"/>
    <n v="2"/>
    <n v="4"/>
    <n v="2"/>
    <n v="0"/>
    <n v="2"/>
    <n v="0"/>
    <s v="25 to 34"/>
    <s v="2 to 5 years"/>
    <s v="Low (Q1)"/>
    <s v="High"/>
    <s v="Medium"/>
    <n v="5"/>
    <x v="0"/>
  </r>
  <r>
    <n v="39"/>
    <x v="1"/>
    <s v="Travel_Rarely"/>
    <n v="360"/>
    <x v="0"/>
    <x v="14"/>
    <n v="3"/>
    <s v="Medical"/>
    <n v="1310"/>
    <n v="3"/>
    <s v="Male"/>
    <n v="93"/>
    <n v="3"/>
    <x v="0"/>
    <x v="2"/>
    <n v="1"/>
    <s v="Single"/>
    <n v="3904"/>
    <n v="22154"/>
    <n v="0"/>
    <x v="1"/>
    <n v="13"/>
    <n v="3"/>
    <n v="1"/>
    <n v="0"/>
    <n v="6"/>
    <n v="2"/>
    <n v="3"/>
    <n v="5"/>
    <n v="2"/>
    <n v="0"/>
    <n v="3"/>
    <n v="1"/>
    <s v="35 to 44"/>
    <s v="2 to 5 years"/>
    <s v="Lower-Mid (Q2)"/>
    <s v="Low"/>
    <s v="High"/>
    <n v="3"/>
    <x v="1"/>
  </r>
  <r>
    <n v="51"/>
    <x v="0"/>
    <s v="Travel_Rarely"/>
    <n v="1405"/>
    <x v="0"/>
    <x v="20"/>
    <n v="2"/>
    <s v="Technical Degree"/>
    <n v="1367"/>
    <n v="4"/>
    <s v="Female"/>
    <n v="82"/>
    <n v="2"/>
    <x v="3"/>
    <x v="4"/>
    <n v="2"/>
    <s v="Single"/>
    <n v="13142"/>
    <n v="24439"/>
    <n v="3"/>
    <x v="1"/>
    <n v="16"/>
    <n v="3"/>
    <n v="2"/>
    <n v="0"/>
    <n v="29"/>
    <n v="1"/>
    <n v="2"/>
    <n v="5"/>
    <n v="2"/>
    <n v="0"/>
    <n v="3"/>
    <n v="0"/>
    <s v="45 to 54"/>
    <s v="2 to 5 years"/>
    <s v="High (Q4)"/>
    <s v="Medium"/>
    <s v="Medium"/>
    <n v="2"/>
    <x v="2"/>
  </r>
  <r>
    <n v="38"/>
    <x v="0"/>
    <s v="Travel_Frequently"/>
    <n v="693"/>
    <x v="0"/>
    <x v="8"/>
    <n v="3"/>
    <s v="Life Sciences"/>
    <n v="1382"/>
    <n v="4"/>
    <s v="Male"/>
    <n v="57"/>
    <n v="4"/>
    <x v="0"/>
    <x v="2"/>
    <n v="3"/>
    <s v="Divorced"/>
    <n v="2610"/>
    <n v="15748"/>
    <n v="1"/>
    <x v="1"/>
    <n v="11"/>
    <n v="3"/>
    <n v="4"/>
    <n v="3"/>
    <n v="4"/>
    <n v="2"/>
    <n v="3"/>
    <n v="4"/>
    <n v="2"/>
    <n v="0"/>
    <n v="3"/>
    <n v="0"/>
    <s v="35 to 44"/>
    <s v="2 to 5 years"/>
    <s v="Low (Q1)"/>
    <s v="High"/>
    <s v="High"/>
    <n v="2"/>
    <x v="2"/>
  </r>
  <r>
    <n v="37"/>
    <x v="0"/>
    <s v="Travel_Rarely"/>
    <n v="1462"/>
    <x v="0"/>
    <x v="20"/>
    <n v="3"/>
    <s v="Medical"/>
    <n v="1411"/>
    <n v="1"/>
    <s v="Female"/>
    <n v="94"/>
    <n v="3"/>
    <x v="0"/>
    <x v="0"/>
    <n v="3"/>
    <s v="Single"/>
    <n v="3629"/>
    <n v="19106"/>
    <n v="4"/>
    <x v="1"/>
    <n v="18"/>
    <n v="3"/>
    <n v="1"/>
    <n v="0"/>
    <n v="8"/>
    <n v="6"/>
    <n v="3"/>
    <n v="3"/>
    <n v="2"/>
    <n v="0"/>
    <n v="2"/>
    <n v="0"/>
    <s v="35 to 44"/>
    <s v="2 to 5 years"/>
    <s v="Lower-Mid (Q2)"/>
    <s v="High"/>
    <s v="High"/>
    <n v="0"/>
    <x v="2"/>
  </r>
  <r>
    <n v="25"/>
    <x v="0"/>
    <s v="Travel_Rarely"/>
    <n v="949"/>
    <x v="0"/>
    <x v="7"/>
    <n v="3"/>
    <s v="Technical Degree"/>
    <n v="1415"/>
    <n v="1"/>
    <s v="Male"/>
    <n v="81"/>
    <n v="3"/>
    <x v="0"/>
    <x v="0"/>
    <n v="4"/>
    <s v="Married"/>
    <n v="3229"/>
    <n v="4910"/>
    <n v="4"/>
    <x v="1"/>
    <n v="11"/>
    <n v="3"/>
    <n v="2"/>
    <n v="1"/>
    <n v="7"/>
    <n v="2"/>
    <n v="2"/>
    <n v="3"/>
    <n v="2"/>
    <n v="0"/>
    <n v="2"/>
    <n v="0"/>
    <s v="25 to 34"/>
    <s v="2 to 5 years"/>
    <s v="Lower-Mid (Q2)"/>
    <s v="Very High"/>
    <s v="Medium"/>
    <n v="2"/>
    <x v="2"/>
  </r>
  <r>
    <n v="30"/>
    <x v="0"/>
    <s v="Travel_Rarely"/>
    <n v="855"/>
    <x v="1"/>
    <x v="8"/>
    <n v="4"/>
    <s v="Marketing"/>
    <n v="1428"/>
    <n v="4"/>
    <s v="Female"/>
    <n v="73"/>
    <n v="3"/>
    <x v="1"/>
    <x v="6"/>
    <n v="1"/>
    <s v="Divorced"/>
    <n v="4779"/>
    <n v="12761"/>
    <n v="7"/>
    <x v="1"/>
    <n v="14"/>
    <n v="3"/>
    <n v="2"/>
    <n v="2"/>
    <n v="8"/>
    <n v="3"/>
    <n v="3"/>
    <n v="3"/>
    <n v="2"/>
    <n v="0"/>
    <n v="2"/>
    <n v="0"/>
    <s v="25 to 34"/>
    <s v="2 to 5 years"/>
    <s v="Lower-Mid (Q2)"/>
    <s v="Low"/>
    <s v="High"/>
    <n v="2"/>
    <x v="2"/>
  </r>
  <r>
    <n v="36"/>
    <x v="0"/>
    <s v="Travel_Rarely"/>
    <n v="329"/>
    <x v="1"/>
    <x v="2"/>
    <n v="4"/>
    <s v="Marketing"/>
    <n v="1436"/>
    <n v="3"/>
    <s v="Female"/>
    <n v="98"/>
    <n v="2"/>
    <x v="1"/>
    <x v="6"/>
    <n v="1"/>
    <s v="Married"/>
    <n v="5647"/>
    <n v="13494"/>
    <n v="4"/>
    <x v="1"/>
    <n v="13"/>
    <n v="3"/>
    <n v="1"/>
    <n v="2"/>
    <n v="11"/>
    <n v="3"/>
    <n v="2"/>
    <n v="3"/>
    <n v="2"/>
    <n v="0"/>
    <n v="2"/>
    <n v="0"/>
    <s v="35 to 44"/>
    <s v="2 to 5 years"/>
    <s v="Upper-Mid (Q3)"/>
    <s v="Low"/>
    <s v="Medium"/>
    <n v="3"/>
    <x v="1"/>
  </r>
  <r>
    <n v="41"/>
    <x v="0"/>
    <s v="Travel_Rarely"/>
    <n v="1283"/>
    <x v="0"/>
    <x v="3"/>
    <n v="5"/>
    <s v="Medical"/>
    <n v="1448"/>
    <n v="2"/>
    <s v="Male"/>
    <n v="90"/>
    <n v="4"/>
    <x v="0"/>
    <x v="2"/>
    <n v="3"/>
    <s v="Married"/>
    <n v="2127"/>
    <n v="5561"/>
    <n v="2"/>
    <x v="0"/>
    <n v="12"/>
    <n v="3"/>
    <n v="1"/>
    <n v="0"/>
    <n v="7"/>
    <n v="5"/>
    <n v="2"/>
    <n v="4"/>
    <n v="2"/>
    <n v="0"/>
    <n v="3"/>
    <n v="0"/>
    <s v="35 to 44"/>
    <s v="2 to 5 years"/>
    <s v="Low (Q1)"/>
    <s v="High"/>
    <s v="Medium"/>
    <n v="5"/>
    <x v="0"/>
  </r>
  <r>
    <n v="31"/>
    <x v="0"/>
    <s v="Travel_Rarely"/>
    <n v="1398"/>
    <x v="2"/>
    <x v="16"/>
    <n v="2"/>
    <s v="Medical"/>
    <n v="1461"/>
    <n v="4"/>
    <s v="Female"/>
    <n v="96"/>
    <n v="4"/>
    <x v="0"/>
    <x v="8"/>
    <n v="2"/>
    <s v="Single"/>
    <n v="2109"/>
    <n v="24609"/>
    <n v="9"/>
    <x v="1"/>
    <n v="18"/>
    <n v="3"/>
    <n v="4"/>
    <n v="0"/>
    <n v="8"/>
    <n v="3"/>
    <n v="3"/>
    <n v="3"/>
    <n v="2"/>
    <n v="0"/>
    <n v="2"/>
    <n v="0"/>
    <s v="25 to 34"/>
    <s v="2 to 5 years"/>
    <s v="Low (Q1)"/>
    <s v="Medium"/>
    <s v="High"/>
    <n v="4"/>
    <x v="1"/>
  </r>
  <r>
    <n v="44"/>
    <x v="0"/>
    <s v="Non-Travel"/>
    <n v="981"/>
    <x v="0"/>
    <x v="3"/>
    <n v="3"/>
    <s v="Life Sciences"/>
    <n v="1471"/>
    <n v="3"/>
    <s v="Male"/>
    <n v="90"/>
    <n v="2"/>
    <x v="0"/>
    <x v="0"/>
    <n v="3"/>
    <s v="Single"/>
    <n v="3162"/>
    <n v="7973"/>
    <n v="3"/>
    <x v="1"/>
    <n v="14"/>
    <n v="3"/>
    <n v="4"/>
    <n v="0"/>
    <n v="7"/>
    <n v="5"/>
    <n v="3"/>
    <n v="5"/>
    <n v="2"/>
    <n v="0"/>
    <n v="3"/>
    <n v="0"/>
    <s v="35 to 44"/>
    <s v="2 to 5 years"/>
    <s v="Lower-Mid (Q2)"/>
    <s v="High"/>
    <s v="High"/>
    <n v="2"/>
    <x v="2"/>
  </r>
  <r>
    <n v="29"/>
    <x v="0"/>
    <s v="Travel_Frequently"/>
    <n v="410"/>
    <x v="0"/>
    <x v="5"/>
    <n v="1"/>
    <s v="Life Sciences"/>
    <n v="1513"/>
    <n v="4"/>
    <s v="Female"/>
    <n v="97"/>
    <n v="3"/>
    <x v="0"/>
    <x v="0"/>
    <n v="2"/>
    <s v="Married"/>
    <n v="3180"/>
    <n v="4668"/>
    <n v="0"/>
    <x v="1"/>
    <n v="13"/>
    <n v="3"/>
    <n v="3"/>
    <n v="3"/>
    <n v="4"/>
    <n v="3"/>
    <n v="3"/>
    <n v="3"/>
    <n v="2"/>
    <n v="0"/>
    <n v="2"/>
    <n v="0"/>
    <s v="25 to 34"/>
    <s v="2 to 5 years"/>
    <s v="Lower-Mid (Q2)"/>
    <s v="Medium"/>
    <s v="High"/>
    <n v="4"/>
    <x v="1"/>
  </r>
  <r>
    <n v="35"/>
    <x v="0"/>
    <s v="Travel_Rarely"/>
    <n v="670"/>
    <x v="0"/>
    <x v="12"/>
    <n v="4"/>
    <s v="Medical"/>
    <n v="1587"/>
    <n v="1"/>
    <s v="Female"/>
    <n v="51"/>
    <n v="3"/>
    <x v="1"/>
    <x v="3"/>
    <n v="3"/>
    <s v="Single"/>
    <n v="6142"/>
    <n v="4223"/>
    <n v="3"/>
    <x v="0"/>
    <n v="16"/>
    <n v="3"/>
    <n v="3"/>
    <n v="0"/>
    <n v="10"/>
    <n v="4"/>
    <n v="3"/>
    <n v="5"/>
    <n v="2"/>
    <n v="0"/>
    <n v="4"/>
    <n v="0"/>
    <s v="35 to 44"/>
    <s v="2 to 5 years"/>
    <s v="Upper-Mid (Q3)"/>
    <s v="High"/>
    <s v="High"/>
    <n v="3"/>
    <x v="1"/>
  </r>
  <r>
    <n v="36"/>
    <x v="0"/>
    <s v="Travel_Frequently"/>
    <n v="1302"/>
    <x v="0"/>
    <x v="10"/>
    <n v="4"/>
    <s v="Life Sciences"/>
    <n v="1594"/>
    <n v="1"/>
    <s v="Male"/>
    <n v="80"/>
    <n v="4"/>
    <x v="1"/>
    <x v="0"/>
    <n v="1"/>
    <s v="Married"/>
    <n v="5562"/>
    <n v="19711"/>
    <n v="3"/>
    <x v="0"/>
    <n v="13"/>
    <n v="3"/>
    <n v="4"/>
    <n v="1"/>
    <n v="9"/>
    <n v="3"/>
    <n v="3"/>
    <n v="3"/>
    <n v="2"/>
    <n v="0"/>
    <n v="2"/>
    <n v="0"/>
    <s v="35 to 44"/>
    <s v="2 to 5 years"/>
    <s v="Upper-Mid (Q3)"/>
    <s v="Low"/>
    <s v="High"/>
    <n v="5"/>
    <x v="0"/>
  </r>
  <r>
    <n v="32"/>
    <x v="0"/>
    <s v="Travel_Rarely"/>
    <n v="634"/>
    <x v="0"/>
    <x v="3"/>
    <n v="4"/>
    <s v="Other"/>
    <n v="1607"/>
    <n v="2"/>
    <s v="Female"/>
    <n v="35"/>
    <n v="4"/>
    <x v="0"/>
    <x v="2"/>
    <n v="4"/>
    <s v="Married"/>
    <n v="3312"/>
    <n v="18783"/>
    <n v="3"/>
    <x v="1"/>
    <n v="17"/>
    <n v="3"/>
    <n v="4"/>
    <n v="2"/>
    <n v="6"/>
    <n v="3"/>
    <n v="3"/>
    <n v="3"/>
    <n v="2"/>
    <n v="0"/>
    <n v="2"/>
    <n v="0"/>
    <s v="25 to 34"/>
    <s v="2 to 5 years"/>
    <s v="Lower-Mid (Q2)"/>
    <s v="Very High"/>
    <s v="High"/>
    <n v="2"/>
    <x v="2"/>
  </r>
  <r>
    <n v="31"/>
    <x v="0"/>
    <s v="Travel_Frequently"/>
    <n v="715"/>
    <x v="1"/>
    <x v="5"/>
    <n v="4"/>
    <s v="Other"/>
    <n v="1613"/>
    <n v="4"/>
    <s v="Male"/>
    <n v="54"/>
    <n v="3"/>
    <x v="1"/>
    <x v="6"/>
    <n v="1"/>
    <s v="Single"/>
    <n v="5332"/>
    <n v="21602"/>
    <n v="7"/>
    <x v="1"/>
    <n v="13"/>
    <n v="3"/>
    <n v="4"/>
    <n v="0"/>
    <n v="10"/>
    <n v="3"/>
    <n v="3"/>
    <n v="5"/>
    <n v="2"/>
    <n v="0"/>
    <n v="3"/>
    <n v="0"/>
    <s v="25 to 34"/>
    <s v="2 to 5 years"/>
    <s v="Upper-Mid (Q3)"/>
    <s v="Low"/>
    <s v="High"/>
    <n v="2"/>
    <x v="2"/>
  </r>
  <r>
    <n v="27"/>
    <x v="0"/>
    <s v="Travel_Rarely"/>
    <n v="486"/>
    <x v="0"/>
    <x v="16"/>
    <n v="3"/>
    <s v="Medical"/>
    <n v="1647"/>
    <n v="2"/>
    <s v="Female"/>
    <n v="86"/>
    <n v="4"/>
    <x v="0"/>
    <x v="2"/>
    <n v="3"/>
    <s v="Married"/>
    <n v="3517"/>
    <n v="22490"/>
    <n v="7"/>
    <x v="1"/>
    <n v="17"/>
    <n v="3"/>
    <n v="1"/>
    <n v="0"/>
    <n v="5"/>
    <n v="0"/>
    <n v="3"/>
    <n v="3"/>
    <n v="2"/>
    <n v="0"/>
    <n v="2"/>
    <n v="0"/>
    <s v="25 to 34"/>
    <s v="2 to 5 years"/>
    <s v="Lower-Mid (Q2)"/>
    <s v="High"/>
    <s v="High"/>
    <n v="0"/>
    <x v="2"/>
  </r>
  <r>
    <n v="40"/>
    <x v="1"/>
    <s v="Travel_Rarely"/>
    <n v="1329"/>
    <x v="0"/>
    <x v="8"/>
    <n v="3"/>
    <s v="Life Sciences"/>
    <n v="1649"/>
    <n v="1"/>
    <s v="Male"/>
    <n v="73"/>
    <n v="3"/>
    <x v="0"/>
    <x v="0"/>
    <n v="1"/>
    <s v="Single"/>
    <n v="2166"/>
    <n v="3339"/>
    <n v="3"/>
    <x v="0"/>
    <n v="14"/>
    <n v="3"/>
    <n v="2"/>
    <n v="0"/>
    <n v="10"/>
    <n v="3"/>
    <n v="1"/>
    <n v="4"/>
    <n v="2"/>
    <n v="0"/>
    <n v="3"/>
    <n v="1"/>
    <s v="35 to 44"/>
    <s v="2 to 5 years"/>
    <s v="Low (Q1)"/>
    <s v="Low"/>
    <s v="Low"/>
    <n v="8"/>
    <x v="0"/>
  </r>
  <r>
    <n v="36"/>
    <x v="0"/>
    <s v="Travel_Rarely"/>
    <n v="711"/>
    <x v="0"/>
    <x v="3"/>
    <n v="4"/>
    <s v="Life Sciences"/>
    <n v="1651"/>
    <n v="2"/>
    <s v="Female"/>
    <n v="42"/>
    <n v="3"/>
    <x v="2"/>
    <x v="3"/>
    <n v="1"/>
    <s v="Married"/>
    <n v="8008"/>
    <n v="22792"/>
    <n v="4"/>
    <x v="1"/>
    <n v="12"/>
    <n v="3"/>
    <n v="3"/>
    <n v="2"/>
    <n v="9"/>
    <n v="6"/>
    <n v="3"/>
    <n v="3"/>
    <n v="2"/>
    <n v="0"/>
    <n v="2"/>
    <n v="0"/>
    <s v="35 to 44"/>
    <s v="2 to 5 years"/>
    <s v="Upper-Mid (Q3)"/>
    <s v="Low"/>
    <s v="High"/>
    <n v="2"/>
    <x v="2"/>
  </r>
  <r>
    <n v="20"/>
    <x v="0"/>
    <s v="Travel_Rarely"/>
    <n v="727"/>
    <x v="1"/>
    <x v="9"/>
    <n v="1"/>
    <s v="Life Sciences"/>
    <n v="1680"/>
    <n v="4"/>
    <s v="Male"/>
    <n v="54"/>
    <n v="3"/>
    <x v="0"/>
    <x v="1"/>
    <n v="1"/>
    <s v="Single"/>
    <n v="2728"/>
    <n v="21082"/>
    <n v="1"/>
    <x v="1"/>
    <n v="11"/>
    <n v="3"/>
    <n v="1"/>
    <n v="0"/>
    <n v="2"/>
    <n v="3"/>
    <n v="3"/>
    <n v="2"/>
    <n v="2"/>
    <n v="0"/>
    <n v="2"/>
    <n v="0"/>
    <s v="Under 25"/>
    <s v="2 to 5 years"/>
    <s v="Low (Q1)"/>
    <s v="Low"/>
    <s v="High"/>
    <n v="4"/>
    <x v="1"/>
  </r>
  <r>
    <n v="36"/>
    <x v="0"/>
    <s v="Travel_Rarely"/>
    <n v="1351"/>
    <x v="0"/>
    <x v="23"/>
    <n v="4"/>
    <s v="Life Sciences"/>
    <n v="1682"/>
    <n v="1"/>
    <s v="Male"/>
    <n v="80"/>
    <n v="3"/>
    <x v="1"/>
    <x v="3"/>
    <n v="3"/>
    <s v="Married"/>
    <n v="5347"/>
    <n v="7419"/>
    <n v="6"/>
    <x v="1"/>
    <n v="14"/>
    <n v="3"/>
    <n v="2"/>
    <n v="2"/>
    <n v="10"/>
    <n v="2"/>
    <n v="2"/>
    <n v="3"/>
    <n v="2"/>
    <n v="0"/>
    <n v="2"/>
    <n v="0"/>
    <s v="35 to 44"/>
    <s v="2 to 5 years"/>
    <s v="Upper-Mid (Q3)"/>
    <s v="High"/>
    <s v="Medium"/>
    <n v="1"/>
    <x v="2"/>
  </r>
  <r>
    <n v="26"/>
    <x v="0"/>
    <s v="Travel_Rarely"/>
    <n v="390"/>
    <x v="0"/>
    <x v="18"/>
    <n v="4"/>
    <s v="Medical"/>
    <n v="1718"/>
    <n v="4"/>
    <s v="Male"/>
    <n v="62"/>
    <n v="1"/>
    <x v="0"/>
    <x v="0"/>
    <n v="3"/>
    <s v="Married"/>
    <n v="2305"/>
    <n v="6217"/>
    <n v="1"/>
    <x v="1"/>
    <n v="15"/>
    <n v="3"/>
    <n v="3"/>
    <n v="3"/>
    <n v="3"/>
    <n v="3"/>
    <n v="4"/>
    <n v="3"/>
    <n v="2"/>
    <n v="0"/>
    <n v="2"/>
    <n v="0"/>
    <s v="25 to 34"/>
    <s v="2 to 5 years"/>
    <s v="Low (Q1)"/>
    <s v="High"/>
    <s v="Very High"/>
    <n v="3"/>
    <x v="1"/>
  </r>
  <r>
    <n v="31"/>
    <x v="0"/>
    <s v="Travel_Rarely"/>
    <n v="741"/>
    <x v="0"/>
    <x v="5"/>
    <n v="4"/>
    <s v="Life Sciences"/>
    <n v="1721"/>
    <n v="2"/>
    <s v="Male"/>
    <n v="69"/>
    <n v="3"/>
    <x v="0"/>
    <x v="0"/>
    <n v="3"/>
    <s v="Married"/>
    <n v="3477"/>
    <n v="18103"/>
    <n v="1"/>
    <x v="1"/>
    <n v="14"/>
    <n v="3"/>
    <n v="4"/>
    <n v="1"/>
    <n v="6"/>
    <n v="2"/>
    <n v="4"/>
    <n v="5"/>
    <n v="2"/>
    <n v="0"/>
    <n v="3"/>
    <n v="0"/>
    <s v="25 to 34"/>
    <s v="2 to 5 years"/>
    <s v="Lower-Mid (Q2)"/>
    <s v="High"/>
    <s v="Very High"/>
    <n v="2"/>
    <x v="2"/>
  </r>
  <r>
    <n v="31"/>
    <x v="0"/>
    <s v="Travel_Rarely"/>
    <n v="1003"/>
    <x v="1"/>
    <x v="3"/>
    <n v="3"/>
    <s v="Technical Degree"/>
    <n v="1749"/>
    <n v="1"/>
    <s v="Male"/>
    <n v="51"/>
    <n v="3"/>
    <x v="1"/>
    <x v="6"/>
    <n v="3"/>
    <s v="Married"/>
    <n v="8346"/>
    <n v="20943"/>
    <n v="1"/>
    <x v="1"/>
    <n v="19"/>
    <n v="3"/>
    <n v="3"/>
    <n v="1"/>
    <n v="6"/>
    <n v="3"/>
    <n v="3"/>
    <n v="5"/>
    <n v="2"/>
    <n v="0"/>
    <n v="2"/>
    <n v="0"/>
    <s v="25 to 34"/>
    <s v="2 to 5 years"/>
    <s v="Upper-Mid (Q3)"/>
    <s v="High"/>
    <s v="High"/>
    <n v="0"/>
    <x v="2"/>
  </r>
  <r>
    <n v="29"/>
    <x v="0"/>
    <s v="Travel_Frequently"/>
    <n v="461"/>
    <x v="0"/>
    <x v="7"/>
    <n v="3"/>
    <s v="Life Sciences"/>
    <n v="1753"/>
    <n v="4"/>
    <s v="Male"/>
    <n v="70"/>
    <n v="4"/>
    <x v="1"/>
    <x v="3"/>
    <n v="3"/>
    <s v="Single"/>
    <n v="6294"/>
    <n v="23060"/>
    <n v="8"/>
    <x v="0"/>
    <n v="12"/>
    <n v="3"/>
    <n v="4"/>
    <n v="0"/>
    <n v="10"/>
    <n v="5"/>
    <n v="4"/>
    <n v="3"/>
    <n v="2"/>
    <n v="0"/>
    <n v="2"/>
    <n v="0"/>
    <s v="25 to 34"/>
    <s v="2 to 5 years"/>
    <s v="Upper-Mid (Q3)"/>
    <s v="High"/>
    <s v="Very High"/>
    <n v="3"/>
    <x v="1"/>
  </r>
  <r>
    <n v="37"/>
    <x v="0"/>
    <s v="Travel_Rarely"/>
    <n v="589"/>
    <x v="1"/>
    <x v="9"/>
    <n v="2"/>
    <s v="Marketing"/>
    <n v="1787"/>
    <n v="2"/>
    <s v="Male"/>
    <n v="46"/>
    <n v="2"/>
    <x v="1"/>
    <x v="6"/>
    <n v="2"/>
    <s v="Married"/>
    <n v="4189"/>
    <n v="8800"/>
    <n v="1"/>
    <x v="1"/>
    <n v="14"/>
    <n v="3"/>
    <n v="1"/>
    <n v="2"/>
    <n v="5"/>
    <n v="2"/>
    <n v="3"/>
    <n v="5"/>
    <n v="2"/>
    <n v="0"/>
    <n v="3"/>
    <n v="0"/>
    <s v="35 to 44"/>
    <s v="2 to 5 years"/>
    <s v="Lower-Mid (Q2)"/>
    <s v="Medium"/>
    <s v="High"/>
    <n v="2"/>
    <x v="2"/>
  </r>
  <r>
    <n v="35"/>
    <x v="0"/>
    <s v="Travel_Rarely"/>
    <n v="219"/>
    <x v="0"/>
    <x v="2"/>
    <n v="2"/>
    <s v="Other"/>
    <n v="1886"/>
    <n v="4"/>
    <s v="Female"/>
    <n v="44"/>
    <n v="2"/>
    <x v="1"/>
    <x v="4"/>
    <n v="2"/>
    <s v="Married"/>
    <n v="4788"/>
    <n v="25388"/>
    <n v="0"/>
    <x v="0"/>
    <n v="11"/>
    <n v="3"/>
    <n v="4"/>
    <n v="0"/>
    <n v="4"/>
    <n v="2"/>
    <n v="3"/>
    <n v="3"/>
    <n v="2"/>
    <n v="0"/>
    <n v="2"/>
    <n v="0"/>
    <s v="35 to 44"/>
    <s v="2 to 5 years"/>
    <s v="Lower-Mid (Q2)"/>
    <s v="Medium"/>
    <s v="High"/>
    <n v="6"/>
    <x v="0"/>
  </r>
  <r>
    <n v="34"/>
    <x v="0"/>
    <s v="Travel_Rarely"/>
    <n v="735"/>
    <x v="1"/>
    <x v="0"/>
    <n v="1"/>
    <s v="Medical"/>
    <n v="1915"/>
    <n v="4"/>
    <s v="Female"/>
    <n v="75"/>
    <n v="2"/>
    <x v="1"/>
    <x v="6"/>
    <n v="4"/>
    <s v="Married"/>
    <n v="8103"/>
    <n v="16495"/>
    <n v="3"/>
    <x v="0"/>
    <n v="12"/>
    <n v="3"/>
    <n v="3"/>
    <n v="0"/>
    <n v="9"/>
    <n v="3"/>
    <n v="2"/>
    <n v="4"/>
    <n v="2"/>
    <n v="0"/>
    <n v="1"/>
    <n v="0"/>
    <s v="25 to 34"/>
    <s v="2 to 5 years"/>
    <s v="Upper-Mid (Q3)"/>
    <s v="Very High"/>
    <s v="Medium"/>
    <n v="3"/>
    <x v="1"/>
  </r>
  <r>
    <n v="45"/>
    <x v="0"/>
    <s v="Travel_Frequently"/>
    <n v="1297"/>
    <x v="0"/>
    <x v="7"/>
    <n v="4"/>
    <s v="Medical"/>
    <n v="1922"/>
    <n v="2"/>
    <s v="Male"/>
    <n v="44"/>
    <n v="3"/>
    <x v="1"/>
    <x v="3"/>
    <n v="3"/>
    <s v="Single"/>
    <n v="5399"/>
    <n v="14511"/>
    <n v="4"/>
    <x v="1"/>
    <n v="12"/>
    <n v="3"/>
    <n v="3"/>
    <n v="0"/>
    <n v="12"/>
    <n v="3"/>
    <n v="3"/>
    <n v="4"/>
    <n v="2"/>
    <n v="0"/>
    <n v="3"/>
    <n v="0"/>
    <s v="45 to 54"/>
    <s v="2 to 5 years"/>
    <s v="Upper-Mid (Q3)"/>
    <s v="High"/>
    <s v="High"/>
    <n v="0"/>
    <x v="2"/>
  </r>
  <r>
    <n v="38"/>
    <x v="0"/>
    <s v="Travel_Rarely"/>
    <n v="1206"/>
    <x v="0"/>
    <x v="9"/>
    <n v="2"/>
    <s v="Life Sciences"/>
    <n v="1940"/>
    <n v="2"/>
    <s v="Male"/>
    <n v="71"/>
    <n v="3"/>
    <x v="0"/>
    <x v="2"/>
    <n v="4"/>
    <s v="Divorced"/>
    <n v="4771"/>
    <n v="14293"/>
    <n v="2"/>
    <x v="1"/>
    <n v="19"/>
    <n v="3"/>
    <n v="4"/>
    <n v="2"/>
    <n v="10"/>
    <n v="0"/>
    <n v="4"/>
    <n v="5"/>
    <n v="2"/>
    <n v="0"/>
    <n v="3"/>
    <n v="0"/>
    <s v="35 to 44"/>
    <s v="2 to 5 years"/>
    <s v="Lower-Mid (Q2)"/>
    <s v="Very High"/>
    <s v="Very High"/>
    <n v="0"/>
    <x v="2"/>
  </r>
  <r>
    <n v="25"/>
    <x v="0"/>
    <s v="Travel_Rarely"/>
    <n v="977"/>
    <x v="0"/>
    <x v="5"/>
    <n v="1"/>
    <s v="Other"/>
    <n v="1992"/>
    <n v="4"/>
    <s v="Male"/>
    <n v="57"/>
    <n v="3"/>
    <x v="0"/>
    <x v="0"/>
    <n v="3"/>
    <s v="Divorced"/>
    <n v="3977"/>
    <n v="7298"/>
    <n v="6"/>
    <x v="0"/>
    <n v="19"/>
    <n v="3"/>
    <n v="3"/>
    <n v="1"/>
    <n v="7"/>
    <n v="2"/>
    <n v="2"/>
    <n v="2"/>
    <n v="2"/>
    <n v="0"/>
    <n v="2"/>
    <n v="0"/>
    <s v="25 to 34"/>
    <s v="2 to 5 years"/>
    <s v="Lower-Mid (Q2)"/>
    <s v="High"/>
    <s v="Medium"/>
    <n v="3"/>
    <x v="1"/>
  </r>
  <r>
    <n v="36"/>
    <x v="0"/>
    <s v="Travel_Frequently"/>
    <n v="688"/>
    <x v="0"/>
    <x v="4"/>
    <n v="2"/>
    <s v="Life Sciences"/>
    <n v="2025"/>
    <n v="4"/>
    <s v="Female"/>
    <n v="97"/>
    <n v="3"/>
    <x v="1"/>
    <x v="4"/>
    <n v="2"/>
    <s v="Divorced"/>
    <n v="5131"/>
    <n v="9192"/>
    <n v="7"/>
    <x v="1"/>
    <n v="13"/>
    <n v="3"/>
    <n v="2"/>
    <n v="3"/>
    <n v="18"/>
    <n v="3"/>
    <n v="3"/>
    <n v="4"/>
    <n v="2"/>
    <n v="0"/>
    <n v="2"/>
    <n v="0"/>
    <s v="35 to 44"/>
    <s v="2 to 5 years"/>
    <s v="Upper-Mid (Q3)"/>
    <s v="Medium"/>
    <s v="High"/>
    <n v="2"/>
    <x v="2"/>
  </r>
  <r>
    <n v="36"/>
    <x v="0"/>
    <s v="Travel_Frequently"/>
    <n v="884"/>
    <x v="0"/>
    <x v="14"/>
    <n v="2"/>
    <s v="Medical"/>
    <n v="2061"/>
    <n v="3"/>
    <s v="Male"/>
    <n v="41"/>
    <n v="4"/>
    <x v="1"/>
    <x v="0"/>
    <n v="4"/>
    <s v="Married"/>
    <n v="2571"/>
    <n v="12290"/>
    <n v="4"/>
    <x v="1"/>
    <n v="17"/>
    <n v="3"/>
    <n v="3"/>
    <n v="1"/>
    <n v="17"/>
    <n v="3"/>
    <n v="3"/>
    <n v="5"/>
    <n v="2"/>
    <n v="0"/>
    <n v="3"/>
    <n v="0"/>
    <s v="35 to 44"/>
    <s v="2 to 5 years"/>
    <s v="Low (Q1)"/>
    <s v="Very High"/>
    <s v="High"/>
    <n v="1"/>
    <x v="2"/>
  </r>
  <r>
    <n v="49"/>
    <x v="0"/>
    <s v="Travel_Frequently"/>
    <n v="279"/>
    <x v="0"/>
    <x v="16"/>
    <n v="1"/>
    <s v="Life Sciences"/>
    <n v="2"/>
    <n v="3"/>
    <s v="Male"/>
    <n v="61"/>
    <n v="2"/>
    <x v="1"/>
    <x v="2"/>
    <n v="2"/>
    <s v="Married"/>
    <n v="5130"/>
    <n v="24907"/>
    <n v="1"/>
    <x v="1"/>
    <n v="23"/>
    <n v="4"/>
    <n v="4"/>
    <n v="1"/>
    <n v="10"/>
    <n v="3"/>
    <n v="3"/>
    <n v="10"/>
    <n v="7"/>
    <n v="1"/>
    <n v="7"/>
    <n v="0"/>
    <s v="45 to 54"/>
    <s v="6 to 10 years"/>
    <s v="Upper-Mid (Q3)"/>
    <s v="Medium"/>
    <s v="High"/>
    <n v="2"/>
    <x v="2"/>
  </r>
  <r>
    <n v="38"/>
    <x v="0"/>
    <s v="Travel_Frequently"/>
    <n v="216"/>
    <x v="0"/>
    <x v="14"/>
    <n v="3"/>
    <s v="Life Sciences"/>
    <n v="12"/>
    <n v="4"/>
    <s v="Male"/>
    <n v="44"/>
    <n v="2"/>
    <x v="2"/>
    <x v="4"/>
    <n v="3"/>
    <s v="Single"/>
    <n v="9526"/>
    <n v="8787"/>
    <n v="0"/>
    <x v="1"/>
    <n v="21"/>
    <n v="4"/>
    <n v="2"/>
    <n v="0"/>
    <n v="10"/>
    <n v="2"/>
    <n v="3"/>
    <n v="9"/>
    <n v="7"/>
    <n v="1"/>
    <n v="8"/>
    <n v="0"/>
    <s v="35 to 44"/>
    <s v="6 to 10 years"/>
    <s v="High (Q4)"/>
    <s v="High"/>
    <s v="High"/>
    <n v="1"/>
    <x v="2"/>
  </r>
  <r>
    <n v="24"/>
    <x v="0"/>
    <s v="Non-Travel"/>
    <n v="673"/>
    <x v="0"/>
    <x v="20"/>
    <n v="2"/>
    <s v="Other"/>
    <n v="26"/>
    <n v="1"/>
    <s v="Female"/>
    <n v="96"/>
    <n v="4"/>
    <x v="1"/>
    <x v="4"/>
    <n v="3"/>
    <s v="Divorced"/>
    <n v="4011"/>
    <n v="8232"/>
    <n v="0"/>
    <x v="1"/>
    <n v="18"/>
    <n v="3"/>
    <n v="4"/>
    <n v="1"/>
    <n v="5"/>
    <n v="5"/>
    <n v="2"/>
    <n v="4"/>
    <n v="2"/>
    <n v="1"/>
    <n v="3"/>
    <n v="0"/>
    <s v="Under 25"/>
    <s v="2 to 5 years"/>
    <s v="Lower-Mid (Q2)"/>
    <s v="High"/>
    <s v="Medium"/>
    <n v="0"/>
    <x v="2"/>
  </r>
  <r>
    <n v="33"/>
    <x v="0"/>
    <s v="Travel_Frequently"/>
    <n v="1141"/>
    <x v="1"/>
    <x v="7"/>
    <n v="3"/>
    <s v="Life Sciences"/>
    <n v="52"/>
    <n v="3"/>
    <s v="Female"/>
    <n v="42"/>
    <n v="4"/>
    <x v="1"/>
    <x v="6"/>
    <n v="1"/>
    <s v="Married"/>
    <n v="5376"/>
    <n v="3193"/>
    <n v="2"/>
    <x v="1"/>
    <n v="19"/>
    <n v="3"/>
    <n v="1"/>
    <n v="2"/>
    <n v="10"/>
    <n v="3"/>
    <n v="3"/>
    <n v="5"/>
    <n v="3"/>
    <n v="1"/>
    <n v="3"/>
    <n v="0"/>
    <s v="25 to 34"/>
    <s v="2 to 5 years"/>
    <s v="Upper-Mid (Q3)"/>
    <s v="Low"/>
    <s v="High"/>
    <n v="2"/>
    <x v="2"/>
  </r>
  <r>
    <n v="27"/>
    <x v="0"/>
    <s v="Travel_Frequently"/>
    <n v="994"/>
    <x v="1"/>
    <x v="16"/>
    <n v="3"/>
    <s v="Life Sciences"/>
    <n v="56"/>
    <n v="4"/>
    <s v="Male"/>
    <n v="37"/>
    <n v="3"/>
    <x v="2"/>
    <x v="6"/>
    <n v="3"/>
    <s v="Single"/>
    <n v="8726"/>
    <n v="2975"/>
    <n v="1"/>
    <x v="1"/>
    <n v="15"/>
    <n v="3"/>
    <n v="4"/>
    <n v="0"/>
    <n v="9"/>
    <n v="0"/>
    <n v="3"/>
    <n v="9"/>
    <n v="8"/>
    <n v="1"/>
    <n v="7"/>
    <n v="0"/>
    <s v="25 to 34"/>
    <s v="6 to 10 years"/>
    <s v="High (Q4)"/>
    <s v="High"/>
    <s v="High"/>
    <n v="0"/>
    <x v="2"/>
  </r>
  <r>
    <n v="35"/>
    <x v="0"/>
    <s v="Travel_Frequently"/>
    <n v="853"/>
    <x v="1"/>
    <x v="13"/>
    <n v="5"/>
    <s v="Life Sciences"/>
    <n v="74"/>
    <n v="2"/>
    <s v="Male"/>
    <n v="71"/>
    <n v="3"/>
    <x v="2"/>
    <x v="6"/>
    <n v="1"/>
    <s v="Married"/>
    <n v="9069"/>
    <n v="11031"/>
    <n v="1"/>
    <x v="1"/>
    <n v="22"/>
    <n v="4"/>
    <n v="4"/>
    <n v="1"/>
    <n v="9"/>
    <n v="3"/>
    <n v="2"/>
    <n v="9"/>
    <n v="8"/>
    <n v="1"/>
    <n v="8"/>
    <n v="0"/>
    <s v="35 to 44"/>
    <s v="6 to 10 years"/>
    <s v="High (Q4)"/>
    <s v="Low"/>
    <s v="Medium"/>
    <n v="3"/>
    <x v="1"/>
  </r>
  <r>
    <n v="59"/>
    <x v="0"/>
    <s v="Travel_Frequently"/>
    <n v="1225"/>
    <x v="1"/>
    <x v="7"/>
    <n v="1"/>
    <s v="Life Sciences"/>
    <n v="91"/>
    <n v="1"/>
    <s v="Female"/>
    <n v="57"/>
    <n v="2"/>
    <x v="1"/>
    <x v="6"/>
    <n v="3"/>
    <s v="Single"/>
    <n v="5473"/>
    <n v="24668"/>
    <n v="7"/>
    <x v="1"/>
    <n v="11"/>
    <n v="3"/>
    <n v="4"/>
    <n v="0"/>
    <n v="20"/>
    <n v="2"/>
    <n v="2"/>
    <n v="4"/>
    <n v="3"/>
    <n v="1"/>
    <n v="3"/>
    <n v="0"/>
    <s v="55 and over"/>
    <s v="2 to 5 years"/>
    <s v="Upper-Mid (Q3)"/>
    <s v="High"/>
    <s v="Medium"/>
    <n v="0"/>
    <x v="2"/>
  </r>
  <r>
    <n v="38"/>
    <x v="0"/>
    <s v="Non-Travel"/>
    <n v="573"/>
    <x v="0"/>
    <x v="10"/>
    <n v="3"/>
    <s v="Medical"/>
    <n v="107"/>
    <n v="2"/>
    <s v="Female"/>
    <n v="79"/>
    <n v="1"/>
    <x v="1"/>
    <x v="2"/>
    <n v="4"/>
    <s v="Divorced"/>
    <n v="5329"/>
    <n v="15717"/>
    <n v="7"/>
    <x v="0"/>
    <n v="12"/>
    <n v="3"/>
    <n v="4"/>
    <n v="3"/>
    <n v="17"/>
    <n v="3"/>
    <n v="3"/>
    <n v="13"/>
    <n v="11"/>
    <n v="1"/>
    <n v="9"/>
    <n v="0"/>
    <s v="35 to 44"/>
    <s v="Over 10 years"/>
    <s v="Upper-Mid (Q3)"/>
    <s v="Very High"/>
    <s v="High"/>
    <n v="3"/>
    <x v="1"/>
  </r>
  <r>
    <n v="20"/>
    <x v="1"/>
    <s v="Travel_Frequently"/>
    <n v="871"/>
    <x v="0"/>
    <x v="10"/>
    <n v="3"/>
    <s v="Life Sciences"/>
    <n v="137"/>
    <n v="4"/>
    <s v="Female"/>
    <n v="66"/>
    <n v="2"/>
    <x v="0"/>
    <x v="0"/>
    <n v="4"/>
    <s v="Single"/>
    <n v="2926"/>
    <n v="19783"/>
    <n v="1"/>
    <x v="0"/>
    <n v="18"/>
    <n v="3"/>
    <n v="2"/>
    <n v="0"/>
    <n v="1"/>
    <n v="5"/>
    <n v="3"/>
    <n v="1"/>
    <n v="0"/>
    <n v="1"/>
    <n v="0"/>
    <n v="1"/>
    <s v="Under 25"/>
    <s v="0 to 1 year"/>
    <s v="Lower-Mid (Q2)"/>
    <s v="Very High"/>
    <s v="High"/>
    <n v="5"/>
    <x v="0"/>
  </r>
  <r>
    <n v="34"/>
    <x v="0"/>
    <s v="Travel_Frequently"/>
    <n v="1069"/>
    <x v="0"/>
    <x v="5"/>
    <n v="1"/>
    <s v="Life Sciences"/>
    <n v="256"/>
    <n v="4"/>
    <s v="Male"/>
    <n v="45"/>
    <n v="2"/>
    <x v="1"/>
    <x v="4"/>
    <n v="3"/>
    <s v="Married"/>
    <n v="9547"/>
    <n v="14074"/>
    <n v="1"/>
    <x v="1"/>
    <n v="17"/>
    <n v="3"/>
    <n v="3"/>
    <n v="0"/>
    <n v="10"/>
    <n v="2"/>
    <n v="2"/>
    <n v="10"/>
    <n v="9"/>
    <n v="1"/>
    <n v="9"/>
    <n v="0"/>
    <s v="25 to 34"/>
    <s v="6 to 10 years"/>
    <s v="High (Q4)"/>
    <s v="High"/>
    <s v="Medium"/>
    <n v="0"/>
    <x v="2"/>
  </r>
  <r>
    <n v="49"/>
    <x v="0"/>
    <s v="Non-Travel"/>
    <n v="1002"/>
    <x v="0"/>
    <x v="13"/>
    <n v="4"/>
    <s v="Life Sciences"/>
    <n v="275"/>
    <n v="4"/>
    <s v="Male"/>
    <n v="92"/>
    <n v="3"/>
    <x v="1"/>
    <x v="4"/>
    <n v="4"/>
    <s v="Divorced"/>
    <n v="6804"/>
    <n v="23793"/>
    <n v="1"/>
    <x v="0"/>
    <n v="15"/>
    <n v="3"/>
    <n v="1"/>
    <n v="2"/>
    <n v="7"/>
    <n v="0"/>
    <n v="3"/>
    <n v="7"/>
    <n v="7"/>
    <n v="1"/>
    <n v="7"/>
    <n v="0"/>
    <s v="45 to 54"/>
    <s v="6 to 10 years"/>
    <s v="Upper-Mid (Q3)"/>
    <s v="Very High"/>
    <s v="High"/>
    <n v="4"/>
    <x v="1"/>
  </r>
  <r>
    <n v="36"/>
    <x v="0"/>
    <s v="Travel_Frequently"/>
    <n v="635"/>
    <x v="0"/>
    <x v="13"/>
    <n v="1"/>
    <s v="Medical"/>
    <n v="286"/>
    <n v="2"/>
    <s v="Female"/>
    <n v="73"/>
    <n v="3"/>
    <x v="0"/>
    <x v="0"/>
    <n v="4"/>
    <s v="Single"/>
    <n v="2153"/>
    <n v="7703"/>
    <n v="1"/>
    <x v="1"/>
    <n v="13"/>
    <n v="3"/>
    <n v="1"/>
    <n v="0"/>
    <n v="8"/>
    <n v="2"/>
    <n v="3"/>
    <n v="8"/>
    <n v="1"/>
    <n v="1"/>
    <n v="7"/>
    <n v="0"/>
    <s v="35 to 44"/>
    <s v="6 to 10 years"/>
    <s v="Low (Q1)"/>
    <s v="Very High"/>
    <s v="High"/>
    <n v="3"/>
    <x v="1"/>
  </r>
  <r>
    <n v="31"/>
    <x v="0"/>
    <s v="Non-Travel"/>
    <n v="979"/>
    <x v="0"/>
    <x v="7"/>
    <n v="4"/>
    <s v="Medical"/>
    <n v="308"/>
    <n v="3"/>
    <s v="Male"/>
    <n v="90"/>
    <n v="1"/>
    <x v="1"/>
    <x v="4"/>
    <n v="3"/>
    <s v="Married"/>
    <n v="4345"/>
    <n v="4381"/>
    <n v="0"/>
    <x v="1"/>
    <n v="12"/>
    <n v="3"/>
    <n v="4"/>
    <n v="1"/>
    <n v="6"/>
    <n v="2"/>
    <n v="3"/>
    <n v="5"/>
    <n v="4"/>
    <n v="1"/>
    <n v="4"/>
    <n v="0"/>
    <s v="25 to 34"/>
    <s v="2 to 5 years"/>
    <s v="Lower-Mid (Q2)"/>
    <s v="High"/>
    <s v="High"/>
    <n v="0"/>
    <x v="2"/>
  </r>
  <r>
    <n v="31"/>
    <x v="1"/>
    <s v="Travel_Frequently"/>
    <n v="307"/>
    <x v="0"/>
    <x v="11"/>
    <n v="2"/>
    <s v="Medical"/>
    <n v="355"/>
    <n v="3"/>
    <s v="Male"/>
    <n v="71"/>
    <n v="2"/>
    <x v="0"/>
    <x v="0"/>
    <n v="2"/>
    <s v="Single"/>
    <n v="3479"/>
    <n v="11652"/>
    <n v="0"/>
    <x v="1"/>
    <n v="11"/>
    <n v="3"/>
    <n v="2"/>
    <n v="0"/>
    <n v="6"/>
    <n v="2"/>
    <n v="4"/>
    <n v="5"/>
    <n v="4"/>
    <n v="1"/>
    <n v="4"/>
    <n v="1"/>
    <s v="25 to 34"/>
    <s v="2 to 5 years"/>
    <s v="Lower-Mid (Q2)"/>
    <s v="Medium"/>
    <s v="Very High"/>
    <n v="5"/>
    <x v="0"/>
  </r>
  <r>
    <n v="25"/>
    <x v="0"/>
    <s v="Non-Travel"/>
    <n v="675"/>
    <x v="0"/>
    <x v="3"/>
    <n v="2"/>
    <s v="Life Sciences"/>
    <n v="369"/>
    <n v="2"/>
    <s v="Male"/>
    <n v="85"/>
    <n v="4"/>
    <x v="1"/>
    <x v="3"/>
    <n v="1"/>
    <s v="Divorced"/>
    <n v="4000"/>
    <n v="18384"/>
    <n v="1"/>
    <x v="1"/>
    <n v="12"/>
    <n v="3"/>
    <n v="4"/>
    <n v="2"/>
    <n v="6"/>
    <n v="2"/>
    <n v="3"/>
    <n v="6"/>
    <n v="3"/>
    <n v="1"/>
    <n v="5"/>
    <n v="0"/>
    <s v="25 to 34"/>
    <s v="6 to 10 years"/>
    <s v="Lower-Mid (Q2)"/>
    <s v="Low"/>
    <s v="High"/>
    <n v="2"/>
    <x v="2"/>
  </r>
  <r>
    <n v="26"/>
    <x v="0"/>
    <s v="Travel_Frequently"/>
    <n v="1479"/>
    <x v="0"/>
    <x v="7"/>
    <n v="3"/>
    <s v="Life Sciences"/>
    <n v="384"/>
    <n v="3"/>
    <s v="Female"/>
    <n v="84"/>
    <n v="3"/>
    <x v="1"/>
    <x v="4"/>
    <n v="2"/>
    <s v="Divorced"/>
    <n v="6397"/>
    <n v="26767"/>
    <n v="1"/>
    <x v="1"/>
    <n v="20"/>
    <n v="4"/>
    <n v="1"/>
    <n v="1"/>
    <n v="6"/>
    <n v="6"/>
    <n v="1"/>
    <n v="6"/>
    <n v="5"/>
    <n v="1"/>
    <n v="4"/>
    <n v="0"/>
    <s v="25 to 34"/>
    <s v="6 to 10 years"/>
    <s v="Upper-Mid (Q3)"/>
    <s v="Medium"/>
    <s v="Low"/>
    <n v="3"/>
    <x v="1"/>
  </r>
  <r>
    <n v="43"/>
    <x v="0"/>
    <s v="Travel_Frequently"/>
    <n v="185"/>
    <x v="0"/>
    <x v="12"/>
    <n v="4"/>
    <s v="Life Sciences"/>
    <n v="430"/>
    <n v="3"/>
    <s v="Female"/>
    <n v="33"/>
    <n v="3"/>
    <x v="0"/>
    <x v="0"/>
    <n v="4"/>
    <s v="Single"/>
    <n v="2455"/>
    <n v="10675"/>
    <n v="0"/>
    <x v="1"/>
    <n v="19"/>
    <n v="3"/>
    <n v="1"/>
    <n v="0"/>
    <n v="9"/>
    <n v="5"/>
    <n v="3"/>
    <n v="8"/>
    <n v="7"/>
    <n v="1"/>
    <n v="7"/>
    <n v="0"/>
    <s v="35 to 44"/>
    <s v="6 to 10 years"/>
    <s v="Low (Q1)"/>
    <s v="Very High"/>
    <s v="High"/>
    <n v="2"/>
    <x v="2"/>
  </r>
  <r>
    <n v="27"/>
    <x v="0"/>
    <s v="Non-Travel"/>
    <n v="210"/>
    <x v="1"/>
    <x v="7"/>
    <n v="1"/>
    <s v="Marketing"/>
    <n v="449"/>
    <n v="3"/>
    <s v="Male"/>
    <n v="73"/>
    <n v="3"/>
    <x v="1"/>
    <x v="6"/>
    <n v="2"/>
    <s v="Married"/>
    <n v="6349"/>
    <n v="22107"/>
    <n v="0"/>
    <x v="0"/>
    <n v="13"/>
    <n v="3"/>
    <n v="4"/>
    <n v="1"/>
    <n v="6"/>
    <n v="0"/>
    <n v="3"/>
    <n v="5"/>
    <n v="4"/>
    <n v="1"/>
    <n v="4"/>
    <n v="0"/>
    <s v="25 to 34"/>
    <s v="2 to 5 years"/>
    <s v="Upper-Mid (Q3)"/>
    <s v="Medium"/>
    <s v="High"/>
    <n v="5"/>
    <x v="0"/>
  </r>
  <r>
    <n v="36"/>
    <x v="0"/>
    <s v="Travel_Frequently"/>
    <n v="541"/>
    <x v="1"/>
    <x v="0"/>
    <n v="4"/>
    <s v="Medical"/>
    <n v="481"/>
    <n v="1"/>
    <s v="Male"/>
    <n v="48"/>
    <n v="2"/>
    <x v="2"/>
    <x v="6"/>
    <n v="4"/>
    <s v="Married"/>
    <n v="9699"/>
    <n v="7246"/>
    <n v="4"/>
    <x v="1"/>
    <n v="11"/>
    <n v="3"/>
    <n v="1"/>
    <n v="1"/>
    <n v="16"/>
    <n v="2"/>
    <n v="3"/>
    <n v="13"/>
    <n v="9"/>
    <n v="1"/>
    <n v="12"/>
    <n v="0"/>
    <s v="35 to 44"/>
    <s v="Over 10 years"/>
    <s v="High (Q4)"/>
    <s v="Very High"/>
    <s v="High"/>
    <n v="0"/>
    <x v="2"/>
  </r>
  <r>
    <n v="39"/>
    <x v="0"/>
    <s v="Travel_Frequently"/>
    <n v="1218"/>
    <x v="0"/>
    <x v="7"/>
    <n v="1"/>
    <s v="Life Sciences"/>
    <n v="531"/>
    <n v="2"/>
    <s v="Male"/>
    <n v="52"/>
    <n v="3"/>
    <x v="4"/>
    <x v="5"/>
    <n v="3"/>
    <s v="Divorced"/>
    <n v="19197"/>
    <n v="8213"/>
    <n v="1"/>
    <x v="0"/>
    <n v="14"/>
    <n v="3"/>
    <n v="3"/>
    <n v="1"/>
    <n v="21"/>
    <n v="3"/>
    <n v="3"/>
    <n v="21"/>
    <n v="8"/>
    <n v="1"/>
    <n v="6"/>
    <n v="0"/>
    <s v="35 to 44"/>
    <s v="Over 10 years"/>
    <s v="High (Q4)"/>
    <s v="High"/>
    <s v="High"/>
    <n v="3"/>
    <x v="1"/>
  </r>
  <r>
    <n v="34"/>
    <x v="1"/>
    <s v="Travel_Frequently"/>
    <n v="296"/>
    <x v="1"/>
    <x v="10"/>
    <n v="2"/>
    <s v="Marketing"/>
    <n v="555"/>
    <n v="4"/>
    <s v="Female"/>
    <n v="33"/>
    <n v="1"/>
    <x v="0"/>
    <x v="1"/>
    <n v="3"/>
    <s v="Divorced"/>
    <n v="2351"/>
    <n v="12253"/>
    <n v="0"/>
    <x v="1"/>
    <n v="16"/>
    <n v="3"/>
    <n v="4"/>
    <n v="1"/>
    <n v="3"/>
    <n v="3"/>
    <n v="2"/>
    <n v="2"/>
    <n v="2"/>
    <n v="1"/>
    <n v="0"/>
    <n v="1"/>
    <s v="25 to 34"/>
    <s v="2 to 5 years"/>
    <s v="Low (Q1)"/>
    <s v="High"/>
    <s v="Medium"/>
    <n v="2"/>
    <x v="2"/>
  </r>
  <r>
    <n v="30"/>
    <x v="0"/>
    <s v="Non-Travel"/>
    <n v="1400"/>
    <x v="0"/>
    <x v="0"/>
    <n v="3"/>
    <s v="Life Sciences"/>
    <n v="562"/>
    <n v="3"/>
    <s v="Male"/>
    <n v="53"/>
    <n v="3"/>
    <x v="0"/>
    <x v="0"/>
    <n v="4"/>
    <s v="Married"/>
    <n v="2097"/>
    <n v="16734"/>
    <n v="4"/>
    <x v="1"/>
    <n v="15"/>
    <n v="3"/>
    <n v="3"/>
    <n v="1"/>
    <n v="9"/>
    <n v="3"/>
    <n v="1"/>
    <n v="5"/>
    <n v="3"/>
    <n v="1"/>
    <n v="4"/>
    <n v="0"/>
    <s v="25 to 34"/>
    <s v="2 to 5 years"/>
    <s v="Low (Q1)"/>
    <s v="Very High"/>
    <s v="Low"/>
    <n v="3"/>
    <x v="1"/>
  </r>
  <r>
    <n v="41"/>
    <x v="0"/>
    <s v="Non-Travel"/>
    <n v="267"/>
    <x v="1"/>
    <x v="12"/>
    <n v="2"/>
    <s v="Life Sciences"/>
    <n v="599"/>
    <n v="4"/>
    <s v="Male"/>
    <n v="56"/>
    <n v="3"/>
    <x v="1"/>
    <x v="6"/>
    <n v="4"/>
    <s v="Single"/>
    <n v="6230"/>
    <n v="13430"/>
    <n v="7"/>
    <x v="1"/>
    <n v="14"/>
    <n v="3"/>
    <n v="4"/>
    <n v="0"/>
    <n v="16"/>
    <n v="3"/>
    <n v="3"/>
    <n v="14"/>
    <n v="3"/>
    <n v="1"/>
    <n v="10"/>
    <n v="0"/>
    <s v="35 to 44"/>
    <s v="Over 10 years"/>
    <s v="Upper-Mid (Q3)"/>
    <s v="Very High"/>
    <s v="High"/>
    <n v="0"/>
    <x v="2"/>
  </r>
  <r>
    <n v="26"/>
    <x v="1"/>
    <s v="Travel_Frequently"/>
    <n v="426"/>
    <x v="2"/>
    <x v="18"/>
    <n v="4"/>
    <s v="Life Sciences"/>
    <n v="608"/>
    <n v="2"/>
    <s v="Female"/>
    <n v="58"/>
    <n v="3"/>
    <x v="0"/>
    <x v="8"/>
    <n v="3"/>
    <s v="Divorced"/>
    <n v="2741"/>
    <n v="22808"/>
    <n v="0"/>
    <x v="0"/>
    <n v="11"/>
    <n v="3"/>
    <n v="2"/>
    <n v="1"/>
    <n v="8"/>
    <n v="2"/>
    <n v="2"/>
    <n v="7"/>
    <n v="7"/>
    <n v="1"/>
    <n v="0"/>
    <n v="1"/>
    <s v="25 to 34"/>
    <s v="6 to 10 years"/>
    <s v="Low (Q1)"/>
    <s v="High"/>
    <s v="Medium"/>
    <n v="6"/>
    <x v="0"/>
  </r>
  <r>
    <n v="50"/>
    <x v="1"/>
    <s v="Travel_Frequently"/>
    <n v="562"/>
    <x v="1"/>
    <x v="16"/>
    <n v="2"/>
    <s v="Technical Degree"/>
    <n v="723"/>
    <n v="2"/>
    <s v="Male"/>
    <n v="50"/>
    <n v="3"/>
    <x v="1"/>
    <x v="6"/>
    <n v="3"/>
    <s v="Married"/>
    <n v="6796"/>
    <n v="23452"/>
    <n v="3"/>
    <x v="0"/>
    <n v="14"/>
    <n v="3"/>
    <n v="1"/>
    <n v="1"/>
    <n v="18"/>
    <n v="4"/>
    <n v="3"/>
    <n v="4"/>
    <n v="3"/>
    <n v="1"/>
    <n v="3"/>
    <n v="1"/>
    <s v="45 to 54"/>
    <s v="2 to 5 years"/>
    <s v="Upper-Mid (Q3)"/>
    <s v="High"/>
    <s v="High"/>
    <n v="3"/>
    <x v="1"/>
  </r>
  <r>
    <n v="40"/>
    <x v="0"/>
    <s v="Travel_Frequently"/>
    <n v="580"/>
    <x v="1"/>
    <x v="3"/>
    <n v="4"/>
    <s v="Life Sciences"/>
    <n v="729"/>
    <n v="4"/>
    <s v="Male"/>
    <n v="48"/>
    <n v="2"/>
    <x v="2"/>
    <x v="6"/>
    <n v="1"/>
    <s v="Married"/>
    <n v="10475"/>
    <n v="23772"/>
    <n v="5"/>
    <x v="0"/>
    <n v="21"/>
    <n v="4"/>
    <n v="3"/>
    <n v="1"/>
    <n v="20"/>
    <n v="2"/>
    <n v="3"/>
    <n v="18"/>
    <n v="13"/>
    <n v="1"/>
    <n v="12"/>
    <n v="0"/>
    <s v="35 to 44"/>
    <s v="Over 10 years"/>
    <s v="High (Q4)"/>
    <s v="Low"/>
    <s v="High"/>
    <n v="5"/>
    <x v="0"/>
  </r>
  <r>
    <n v="27"/>
    <x v="0"/>
    <s v="Travel_Frequently"/>
    <n v="294"/>
    <x v="0"/>
    <x v="12"/>
    <n v="2"/>
    <s v="Life Sciences"/>
    <n v="733"/>
    <n v="4"/>
    <s v="Male"/>
    <n v="32"/>
    <n v="3"/>
    <x v="2"/>
    <x v="4"/>
    <n v="1"/>
    <s v="Divorced"/>
    <n v="8793"/>
    <n v="4809"/>
    <n v="1"/>
    <x v="1"/>
    <n v="21"/>
    <n v="4"/>
    <n v="3"/>
    <n v="2"/>
    <n v="9"/>
    <n v="4"/>
    <n v="2"/>
    <n v="9"/>
    <n v="7"/>
    <n v="1"/>
    <n v="7"/>
    <n v="0"/>
    <s v="25 to 34"/>
    <s v="6 to 10 years"/>
    <s v="High (Q4)"/>
    <s v="Low"/>
    <s v="Medium"/>
    <n v="2"/>
    <x v="2"/>
  </r>
  <r>
    <n v="44"/>
    <x v="0"/>
    <s v="Non-Travel"/>
    <n v="381"/>
    <x v="0"/>
    <x v="1"/>
    <n v="3"/>
    <s v="Medical"/>
    <n v="744"/>
    <n v="1"/>
    <s v="Male"/>
    <n v="49"/>
    <n v="1"/>
    <x v="0"/>
    <x v="0"/>
    <n v="3"/>
    <s v="Single"/>
    <n v="3708"/>
    <n v="2104"/>
    <n v="2"/>
    <x v="1"/>
    <n v="14"/>
    <n v="3"/>
    <n v="3"/>
    <n v="0"/>
    <n v="9"/>
    <n v="5"/>
    <n v="3"/>
    <n v="5"/>
    <n v="2"/>
    <n v="1"/>
    <n v="4"/>
    <n v="0"/>
    <s v="35 to 44"/>
    <s v="2 to 5 years"/>
    <s v="Lower-Mid (Q2)"/>
    <s v="High"/>
    <s v="High"/>
    <n v="1"/>
    <x v="2"/>
  </r>
  <r>
    <n v="47"/>
    <x v="1"/>
    <s v="Travel_Frequently"/>
    <n v="719"/>
    <x v="1"/>
    <x v="26"/>
    <n v="2"/>
    <s v="Life Sciences"/>
    <n v="785"/>
    <n v="2"/>
    <s v="Female"/>
    <n v="77"/>
    <n v="4"/>
    <x v="1"/>
    <x v="6"/>
    <n v="3"/>
    <s v="Single"/>
    <n v="6397"/>
    <n v="10339"/>
    <n v="4"/>
    <x v="0"/>
    <n v="12"/>
    <n v="3"/>
    <n v="4"/>
    <n v="0"/>
    <n v="8"/>
    <n v="2"/>
    <n v="3"/>
    <n v="5"/>
    <n v="4"/>
    <n v="1"/>
    <n v="3"/>
    <n v="1"/>
    <s v="45 to 54"/>
    <s v="2 to 5 years"/>
    <s v="Upper-Mid (Q3)"/>
    <s v="High"/>
    <s v="High"/>
    <n v="4"/>
    <x v="1"/>
  </r>
  <r>
    <n v="27"/>
    <x v="0"/>
    <s v="Travel_Frequently"/>
    <n v="829"/>
    <x v="1"/>
    <x v="16"/>
    <n v="1"/>
    <s v="Marketing"/>
    <n v="800"/>
    <n v="3"/>
    <s v="Male"/>
    <n v="84"/>
    <n v="3"/>
    <x v="1"/>
    <x v="6"/>
    <n v="4"/>
    <s v="Married"/>
    <n v="4342"/>
    <n v="24008"/>
    <n v="0"/>
    <x v="1"/>
    <n v="19"/>
    <n v="3"/>
    <n v="2"/>
    <n v="1"/>
    <n v="5"/>
    <n v="3"/>
    <n v="3"/>
    <n v="4"/>
    <n v="2"/>
    <n v="1"/>
    <n v="1"/>
    <n v="0"/>
    <s v="25 to 34"/>
    <s v="2 to 5 years"/>
    <s v="Lower-Mid (Q2)"/>
    <s v="Very High"/>
    <s v="High"/>
    <n v="0"/>
    <x v="2"/>
  </r>
  <r>
    <n v="34"/>
    <x v="0"/>
    <s v="Travel_Frequently"/>
    <n v="702"/>
    <x v="0"/>
    <x v="2"/>
    <n v="4"/>
    <s v="Life Sciences"/>
    <n v="838"/>
    <n v="3"/>
    <s v="Female"/>
    <n v="100"/>
    <n v="2"/>
    <x v="0"/>
    <x v="2"/>
    <n v="4"/>
    <s v="Single"/>
    <n v="2553"/>
    <n v="8306"/>
    <n v="1"/>
    <x v="1"/>
    <n v="16"/>
    <n v="3"/>
    <n v="3"/>
    <n v="0"/>
    <n v="6"/>
    <n v="3"/>
    <n v="3"/>
    <n v="5"/>
    <n v="2"/>
    <n v="1"/>
    <n v="3"/>
    <n v="0"/>
    <s v="25 to 34"/>
    <s v="2 to 5 years"/>
    <s v="Low (Q1)"/>
    <s v="Very High"/>
    <s v="High"/>
    <n v="3"/>
    <x v="1"/>
  </r>
  <r>
    <n v="26"/>
    <x v="1"/>
    <s v="Travel_Frequently"/>
    <n v="887"/>
    <x v="0"/>
    <x v="3"/>
    <n v="2"/>
    <s v="Medical"/>
    <n v="848"/>
    <n v="3"/>
    <s v="Female"/>
    <n v="88"/>
    <n v="2"/>
    <x v="0"/>
    <x v="2"/>
    <n v="3"/>
    <s v="Married"/>
    <n v="2366"/>
    <n v="20898"/>
    <n v="1"/>
    <x v="0"/>
    <n v="14"/>
    <n v="3"/>
    <n v="1"/>
    <n v="1"/>
    <n v="8"/>
    <n v="2"/>
    <n v="3"/>
    <n v="8"/>
    <n v="7"/>
    <n v="1"/>
    <n v="7"/>
    <n v="1"/>
    <s v="25 to 34"/>
    <s v="6 to 10 years"/>
    <s v="Low (Q1)"/>
    <s v="High"/>
    <s v="High"/>
    <n v="5"/>
    <x v="0"/>
  </r>
  <r>
    <n v="38"/>
    <x v="0"/>
    <s v="Non-Travel"/>
    <n v="152"/>
    <x v="1"/>
    <x v="12"/>
    <n v="3"/>
    <s v="Technical Degree"/>
    <n v="983"/>
    <n v="3"/>
    <s v="Female"/>
    <n v="85"/>
    <n v="3"/>
    <x v="1"/>
    <x v="6"/>
    <n v="4"/>
    <s v="Single"/>
    <n v="5666"/>
    <n v="19899"/>
    <n v="1"/>
    <x v="0"/>
    <n v="13"/>
    <n v="3"/>
    <n v="2"/>
    <n v="0"/>
    <n v="6"/>
    <n v="1"/>
    <n v="3"/>
    <n v="5"/>
    <n v="3"/>
    <n v="1"/>
    <n v="3"/>
    <n v="0"/>
    <s v="35 to 44"/>
    <s v="2 to 5 years"/>
    <s v="Upper-Mid (Q3)"/>
    <s v="Very High"/>
    <s v="High"/>
    <n v="3"/>
    <x v="1"/>
  </r>
  <r>
    <n v="26"/>
    <x v="0"/>
    <s v="Travel_Frequently"/>
    <n v="921"/>
    <x v="0"/>
    <x v="7"/>
    <n v="1"/>
    <s v="Medical"/>
    <n v="1068"/>
    <n v="1"/>
    <s v="Female"/>
    <n v="66"/>
    <n v="2"/>
    <x v="0"/>
    <x v="2"/>
    <n v="3"/>
    <s v="Divorced"/>
    <n v="2007"/>
    <n v="25265"/>
    <n v="1"/>
    <x v="1"/>
    <n v="13"/>
    <n v="3"/>
    <n v="3"/>
    <n v="2"/>
    <n v="5"/>
    <n v="5"/>
    <n v="3"/>
    <n v="5"/>
    <n v="3"/>
    <n v="1"/>
    <n v="3"/>
    <n v="0"/>
    <s v="25 to 34"/>
    <s v="2 to 5 years"/>
    <s v="Low (Q1)"/>
    <s v="High"/>
    <s v="High"/>
    <n v="2"/>
    <x v="2"/>
  </r>
  <r>
    <n v="28"/>
    <x v="1"/>
    <s v="Non-Travel"/>
    <n v="1366"/>
    <x v="0"/>
    <x v="1"/>
    <n v="2"/>
    <s v="Technical Degree"/>
    <n v="1082"/>
    <n v="2"/>
    <s v="Male"/>
    <n v="72"/>
    <n v="2"/>
    <x v="2"/>
    <x v="3"/>
    <n v="1"/>
    <s v="Single"/>
    <n v="8722"/>
    <n v="12355"/>
    <n v="1"/>
    <x v="1"/>
    <n v="12"/>
    <n v="3"/>
    <n v="1"/>
    <n v="0"/>
    <n v="10"/>
    <n v="2"/>
    <n v="2"/>
    <n v="10"/>
    <n v="7"/>
    <n v="1"/>
    <n v="9"/>
    <n v="1"/>
    <s v="25 to 34"/>
    <s v="6 to 10 years"/>
    <s v="High (Q4)"/>
    <s v="Low"/>
    <s v="Medium"/>
    <n v="3"/>
    <x v="1"/>
  </r>
  <r>
    <n v="29"/>
    <x v="0"/>
    <s v="Travel_Frequently"/>
    <n v="490"/>
    <x v="0"/>
    <x v="12"/>
    <n v="3"/>
    <s v="Life Sciences"/>
    <n v="1143"/>
    <n v="4"/>
    <s v="Female"/>
    <n v="61"/>
    <n v="3"/>
    <x v="0"/>
    <x v="2"/>
    <n v="2"/>
    <s v="Divorced"/>
    <n v="3291"/>
    <n v="17940"/>
    <n v="0"/>
    <x v="1"/>
    <n v="14"/>
    <n v="3"/>
    <n v="4"/>
    <n v="2"/>
    <n v="8"/>
    <n v="2"/>
    <n v="2"/>
    <n v="7"/>
    <n v="5"/>
    <n v="1"/>
    <n v="1"/>
    <n v="0"/>
    <s v="25 to 34"/>
    <s v="6 to 10 years"/>
    <s v="Lower-Mid (Q2)"/>
    <s v="Medium"/>
    <s v="Medium"/>
    <n v="4"/>
    <x v="1"/>
  </r>
  <r>
    <n v="54"/>
    <x v="0"/>
    <s v="Travel_Frequently"/>
    <n v="966"/>
    <x v="0"/>
    <x v="7"/>
    <n v="4"/>
    <s v="Life Sciences"/>
    <n v="1245"/>
    <n v="4"/>
    <s v="Female"/>
    <n v="53"/>
    <n v="3"/>
    <x v="2"/>
    <x v="4"/>
    <n v="3"/>
    <s v="Divorced"/>
    <n v="10502"/>
    <n v="9659"/>
    <n v="7"/>
    <x v="1"/>
    <n v="17"/>
    <n v="3"/>
    <n v="1"/>
    <n v="1"/>
    <n v="33"/>
    <n v="2"/>
    <n v="1"/>
    <n v="5"/>
    <n v="4"/>
    <n v="1"/>
    <n v="4"/>
    <n v="0"/>
    <s v="45 to 54"/>
    <s v="2 to 5 years"/>
    <s v="High (Q4)"/>
    <s v="High"/>
    <s v="Low"/>
    <n v="1"/>
    <x v="2"/>
  </r>
  <r>
    <n v="25"/>
    <x v="1"/>
    <s v="Travel_Frequently"/>
    <n v="599"/>
    <x v="1"/>
    <x v="1"/>
    <n v="1"/>
    <s v="Life Sciences"/>
    <n v="1273"/>
    <n v="3"/>
    <s v="Male"/>
    <n v="73"/>
    <n v="1"/>
    <x v="0"/>
    <x v="1"/>
    <n v="4"/>
    <s v="Single"/>
    <n v="1118"/>
    <n v="8040"/>
    <n v="1"/>
    <x v="0"/>
    <n v="14"/>
    <n v="3"/>
    <n v="4"/>
    <n v="0"/>
    <n v="1"/>
    <n v="4"/>
    <n v="3"/>
    <n v="1"/>
    <n v="0"/>
    <n v="1"/>
    <n v="0"/>
    <n v="1"/>
    <s v="25 to 34"/>
    <s v="0 to 1 year"/>
    <s v="Low (Q1)"/>
    <s v="Very High"/>
    <s v="High"/>
    <n v="6"/>
    <x v="0"/>
  </r>
  <r>
    <n v="34"/>
    <x v="0"/>
    <s v="Travel_Frequently"/>
    <n v="648"/>
    <x v="2"/>
    <x v="20"/>
    <n v="3"/>
    <s v="Life Sciences"/>
    <n v="1289"/>
    <n v="3"/>
    <s v="Male"/>
    <n v="56"/>
    <n v="2"/>
    <x v="1"/>
    <x v="8"/>
    <n v="2"/>
    <s v="Married"/>
    <n v="4490"/>
    <n v="21833"/>
    <n v="4"/>
    <x v="1"/>
    <n v="11"/>
    <n v="3"/>
    <n v="4"/>
    <n v="2"/>
    <n v="14"/>
    <n v="5"/>
    <n v="4"/>
    <n v="10"/>
    <n v="9"/>
    <n v="1"/>
    <n v="8"/>
    <n v="0"/>
    <s v="25 to 34"/>
    <s v="6 to 10 years"/>
    <s v="Lower-Mid (Q2)"/>
    <s v="Medium"/>
    <s v="Very High"/>
    <n v="2"/>
    <x v="2"/>
  </r>
  <r>
    <n v="30"/>
    <x v="0"/>
    <s v="Non-Travel"/>
    <n v="879"/>
    <x v="0"/>
    <x v="9"/>
    <n v="2"/>
    <s v="Medical"/>
    <n v="1298"/>
    <n v="3"/>
    <s v="Female"/>
    <n v="72"/>
    <n v="3"/>
    <x v="1"/>
    <x v="4"/>
    <n v="3"/>
    <s v="Single"/>
    <n v="4695"/>
    <n v="12858"/>
    <n v="7"/>
    <x v="0"/>
    <n v="18"/>
    <n v="3"/>
    <n v="3"/>
    <n v="0"/>
    <n v="10"/>
    <n v="3"/>
    <n v="3"/>
    <n v="8"/>
    <n v="4"/>
    <n v="1"/>
    <n v="7"/>
    <n v="0"/>
    <s v="25 to 34"/>
    <s v="6 to 10 years"/>
    <s v="Lower-Mid (Q2)"/>
    <s v="High"/>
    <s v="High"/>
    <n v="3"/>
    <x v="1"/>
  </r>
  <r>
    <n v="41"/>
    <x v="0"/>
    <s v="Travel_Frequently"/>
    <n v="1018"/>
    <x v="1"/>
    <x v="7"/>
    <n v="3"/>
    <s v="Marketing"/>
    <n v="1349"/>
    <n v="3"/>
    <s v="Female"/>
    <n v="66"/>
    <n v="3"/>
    <x v="1"/>
    <x v="6"/>
    <n v="1"/>
    <s v="Divorced"/>
    <n v="4103"/>
    <n v="4297"/>
    <n v="0"/>
    <x v="1"/>
    <n v="17"/>
    <n v="3"/>
    <n v="4"/>
    <n v="1"/>
    <n v="10"/>
    <n v="2"/>
    <n v="3"/>
    <n v="9"/>
    <n v="3"/>
    <n v="1"/>
    <n v="7"/>
    <n v="0"/>
    <s v="35 to 44"/>
    <s v="6 to 10 years"/>
    <s v="Lower-Mid (Q2)"/>
    <s v="Low"/>
    <s v="High"/>
    <n v="2"/>
    <x v="2"/>
  </r>
  <r>
    <n v="35"/>
    <x v="0"/>
    <s v="Travel_Frequently"/>
    <n v="482"/>
    <x v="0"/>
    <x v="4"/>
    <n v="4"/>
    <s v="Life Sciences"/>
    <n v="1350"/>
    <n v="3"/>
    <s v="Male"/>
    <n v="87"/>
    <n v="3"/>
    <x v="1"/>
    <x v="2"/>
    <n v="3"/>
    <s v="Single"/>
    <n v="4249"/>
    <n v="2690"/>
    <n v="1"/>
    <x v="0"/>
    <n v="11"/>
    <n v="3"/>
    <n v="2"/>
    <n v="0"/>
    <n v="9"/>
    <n v="3"/>
    <n v="3"/>
    <n v="9"/>
    <n v="6"/>
    <n v="1"/>
    <n v="1"/>
    <n v="0"/>
    <s v="35 to 44"/>
    <s v="6 to 10 years"/>
    <s v="Lower-Mid (Q2)"/>
    <s v="High"/>
    <s v="High"/>
    <n v="3"/>
    <x v="1"/>
  </r>
  <r>
    <n v="49"/>
    <x v="1"/>
    <s v="Travel_Frequently"/>
    <n v="1475"/>
    <x v="0"/>
    <x v="28"/>
    <n v="2"/>
    <s v="Life Sciences"/>
    <n v="1420"/>
    <n v="1"/>
    <s v="Male"/>
    <n v="97"/>
    <n v="2"/>
    <x v="1"/>
    <x v="0"/>
    <n v="1"/>
    <s v="Single"/>
    <n v="4284"/>
    <n v="22710"/>
    <n v="3"/>
    <x v="1"/>
    <n v="20"/>
    <n v="4"/>
    <n v="1"/>
    <n v="0"/>
    <n v="20"/>
    <n v="2"/>
    <n v="3"/>
    <n v="4"/>
    <n v="3"/>
    <n v="1"/>
    <n v="3"/>
    <n v="1"/>
    <s v="45 to 54"/>
    <s v="2 to 5 years"/>
    <s v="Lower-Mid (Q2)"/>
    <s v="Low"/>
    <s v="High"/>
    <n v="3"/>
    <x v="1"/>
  </r>
  <r>
    <n v="34"/>
    <x v="0"/>
    <s v="Travel_Frequently"/>
    <n v="560"/>
    <x v="0"/>
    <x v="7"/>
    <n v="4"/>
    <s v="Other"/>
    <n v="1431"/>
    <n v="4"/>
    <s v="Male"/>
    <n v="91"/>
    <n v="3"/>
    <x v="0"/>
    <x v="2"/>
    <n v="1"/>
    <s v="Divorced"/>
    <n v="2996"/>
    <n v="20284"/>
    <n v="5"/>
    <x v="1"/>
    <n v="14"/>
    <n v="3"/>
    <n v="3"/>
    <n v="2"/>
    <n v="10"/>
    <n v="2"/>
    <n v="3"/>
    <n v="4"/>
    <n v="3"/>
    <n v="1"/>
    <n v="3"/>
    <n v="0"/>
    <s v="25 to 34"/>
    <s v="2 to 5 years"/>
    <s v="Lower-Mid (Q2)"/>
    <s v="Low"/>
    <s v="High"/>
    <n v="4"/>
    <x v="1"/>
  </r>
  <r>
    <n v="37"/>
    <x v="0"/>
    <s v="Non-Travel"/>
    <n v="1413"/>
    <x v="0"/>
    <x v="3"/>
    <n v="2"/>
    <s v="Technical Degree"/>
    <n v="1440"/>
    <n v="3"/>
    <s v="Male"/>
    <n v="84"/>
    <n v="4"/>
    <x v="0"/>
    <x v="0"/>
    <n v="3"/>
    <s v="Single"/>
    <n v="3500"/>
    <n v="25470"/>
    <n v="0"/>
    <x v="1"/>
    <n v="14"/>
    <n v="3"/>
    <n v="1"/>
    <n v="0"/>
    <n v="7"/>
    <n v="2"/>
    <n v="1"/>
    <n v="6"/>
    <n v="5"/>
    <n v="1"/>
    <n v="3"/>
    <n v="0"/>
    <s v="35 to 44"/>
    <s v="6 to 10 years"/>
    <s v="Lower-Mid (Q2)"/>
    <s v="High"/>
    <s v="Low"/>
    <n v="1"/>
    <x v="2"/>
  </r>
  <r>
    <n v="28"/>
    <x v="0"/>
    <s v="Travel_Frequently"/>
    <n v="467"/>
    <x v="1"/>
    <x v="8"/>
    <n v="3"/>
    <s v="Life Sciences"/>
    <n v="1507"/>
    <n v="3"/>
    <s v="Male"/>
    <n v="55"/>
    <n v="3"/>
    <x v="1"/>
    <x v="6"/>
    <n v="1"/>
    <s v="Single"/>
    <n v="4898"/>
    <n v="11827"/>
    <n v="0"/>
    <x v="1"/>
    <n v="14"/>
    <n v="3"/>
    <n v="4"/>
    <n v="0"/>
    <n v="5"/>
    <n v="5"/>
    <n v="3"/>
    <n v="4"/>
    <n v="2"/>
    <n v="1"/>
    <n v="3"/>
    <n v="0"/>
    <s v="25 to 34"/>
    <s v="2 to 5 years"/>
    <s v="Lower-Mid (Q2)"/>
    <s v="Low"/>
    <s v="High"/>
    <n v="2"/>
    <x v="2"/>
  </r>
  <r>
    <n v="54"/>
    <x v="0"/>
    <s v="Travel_Frequently"/>
    <n v="1050"/>
    <x v="0"/>
    <x v="20"/>
    <n v="4"/>
    <s v="Medical"/>
    <n v="1520"/>
    <n v="2"/>
    <s v="Female"/>
    <n v="87"/>
    <n v="3"/>
    <x v="3"/>
    <x v="5"/>
    <n v="4"/>
    <s v="Divorced"/>
    <n v="16032"/>
    <n v="24456"/>
    <n v="3"/>
    <x v="1"/>
    <n v="20"/>
    <n v="4"/>
    <n v="1"/>
    <n v="1"/>
    <n v="26"/>
    <n v="2"/>
    <n v="3"/>
    <n v="14"/>
    <n v="9"/>
    <n v="1"/>
    <n v="12"/>
    <n v="0"/>
    <s v="45 to 54"/>
    <s v="Over 10 years"/>
    <s v="High (Q4)"/>
    <s v="Very High"/>
    <s v="High"/>
    <n v="0"/>
    <x v="2"/>
  </r>
  <r>
    <n v="29"/>
    <x v="0"/>
    <s v="Travel_Frequently"/>
    <n v="995"/>
    <x v="0"/>
    <x v="5"/>
    <n v="1"/>
    <s v="Life Sciences"/>
    <n v="1590"/>
    <n v="1"/>
    <s v="Male"/>
    <n v="87"/>
    <n v="3"/>
    <x v="1"/>
    <x v="3"/>
    <n v="4"/>
    <s v="Divorced"/>
    <n v="8853"/>
    <n v="24483"/>
    <n v="1"/>
    <x v="1"/>
    <n v="19"/>
    <n v="3"/>
    <n v="4"/>
    <n v="1"/>
    <n v="6"/>
    <n v="0"/>
    <n v="4"/>
    <n v="6"/>
    <n v="4"/>
    <n v="1"/>
    <n v="3"/>
    <n v="0"/>
    <s v="25 to 34"/>
    <s v="6 to 10 years"/>
    <s v="High (Q4)"/>
    <s v="Very High"/>
    <s v="Very High"/>
    <n v="0"/>
    <x v="2"/>
  </r>
  <r>
    <n v="22"/>
    <x v="0"/>
    <s v="Non-Travel"/>
    <n v="457"/>
    <x v="0"/>
    <x v="23"/>
    <n v="2"/>
    <s v="Other"/>
    <n v="1605"/>
    <n v="2"/>
    <s v="Female"/>
    <n v="85"/>
    <n v="2"/>
    <x v="0"/>
    <x v="2"/>
    <n v="3"/>
    <s v="Married"/>
    <n v="2814"/>
    <n v="10293"/>
    <n v="1"/>
    <x v="0"/>
    <n v="14"/>
    <n v="3"/>
    <n v="2"/>
    <n v="0"/>
    <n v="4"/>
    <n v="2"/>
    <n v="2"/>
    <n v="4"/>
    <n v="2"/>
    <n v="1"/>
    <n v="3"/>
    <n v="0"/>
    <s v="Under 25"/>
    <s v="2 to 5 years"/>
    <s v="Low (Q1)"/>
    <s v="High"/>
    <s v="Medium"/>
    <n v="6"/>
    <x v="0"/>
  </r>
  <r>
    <n v="24"/>
    <x v="0"/>
    <s v="Travel_Frequently"/>
    <n v="567"/>
    <x v="0"/>
    <x v="5"/>
    <n v="1"/>
    <s v="Technical Degree"/>
    <n v="1646"/>
    <n v="1"/>
    <s v="Female"/>
    <n v="32"/>
    <n v="3"/>
    <x v="0"/>
    <x v="2"/>
    <n v="4"/>
    <s v="Single"/>
    <n v="3760"/>
    <n v="17218"/>
    <n v="1"/>
    <x v="0"/>
    <n v="13"/>
    <n v="3"/>
    <n v="3"/>
    <n v="0"/>
    <n v="6"/>
    <n v="2"/>
    <n v="3"/>
    <n v="6"/>
    <n v="3"/>
    <n v="1"/>
    <n v="3"/>
    <n v="0"/>
    <s v="Under 25"/>
    <s v="6 to 10 years"/>
    <s v="Lower-Mid (Q2)"/>
    <s v="Very High"/>
    <s v="High"/>
    <n v="3"/>
    <x v="1"/>
  </r>
  <r>
    <n v="37"/>
    <x v="0"/>
    <s v="Travel_Frequently"/>
    <n v="1278"/>
    <x v="1"/>
    <x v="7"/>
    <n v="4"/>
    <s v="Medical"/>
    <n v="1700"/>
    <n v="3"/>
    <s v="Male"/>
    <n v="31"/>
    <n v="1"/>
    <x v="1"/>
    <x v="6"/>
    <n v="4"/>
    <s v="Divorced"/>
    <n v="9525"/>
    <n v="7677"/>
    <n v="1"/>
    <x v="1"/>
    <n v="14"/>
    <n v="3"/>
    <n v="3"/>
    <n v="2"/>
    <n v="6"/>
    <n v="2"/>
    <n v="2"/>
    <n v="6"/>
    <n v="3"/>
    <n v="1"/>
    <n v="3"/>
    <n v="0"/>
    <s v="35 to 44"/>
    <s v="6 to 10 years"/>
    <s v="High (Q4)"/>
    <s v="Very High"/>
    <s v="Medium"/>
    <n v="0"/>
    <x v="2"/>
  </r>
  <r>
    <n v="35"/>
    <x v="0"/>
    <s v="Travel_Frequently"/>
    <n v="146"/>
    <x v="0"/>
    <x v="5"/>
    <n v="4"/>
    <s v="Medical"/>
    <n v="1704"/>
    <n v="1"/>
    <s v="Male"/>
    <n v="79"/>
    <n v="2"/>
    <x v="0"/>
    <x v="2"/>
    <n v="4"/>
    <s v="Single"/>
    <n v="4930"/>
    <n v="13970"/>
    <n v="0"/>
    <x v="0"/>
    <n v="14"/>
    <n v="3"/>
    <n v="3"/>
    <n v="0"/>
    <n v="6"/>
    <n v="2"/>
    <n v="4"/>
    <n v="5"/>
    <n v="4"/>
    <n v="1"/>
    <n v="4"/>
    <n v="0"/>
    <s v="35 to 44"/>
    <s v="2 to 5 years"/>
    <s v="Upper-Mid (Q3)"/>
    <s v="Very High"/>
    <s v="Very High"/>
    <n v="3"/>
    <x v="1"/>
  </r>
  <r>
    <n v="32"/>
    <x v="0"/>
    <s v="Travel_Frequently"/>
    <n v="585"/>
    <x v="0"/>
    <x v="12"/>
    <n v="3"/>
    <s v="Life Sciences"/>
    <n v="1720"/>
    <n v="1"/>
    <s v="Male"/>
    <n v="56"/>
    <n v="3"/>
    <x v="0"/>
    <x v="2"/>
    <n v="3"/>
    <s v="Married"/>
    <n v="3433"/>
    <n v="17360"/>
    <n v="6"/>
    <x v="1"/>
    <n v="13"/>
    <n v="3"/>
    <n v="1"/>
    <n v="1"/>
    <n v="10"/>
    <n v="3"/>
    <n v="2"/>
    <n v="5"/>
    <n v="2"/>
    <n v="1"/>
    <n v="3"/>
    <n v="0"/>
    <s v="25 to 34"/>
    <s v="2 to 5 years"/>
    <s v="Lower-Mid (Q2)"/>
    <s v="High"/>
    <s v="Medium"/>
    <n v="2"/>
    <x v="2"/>
  </r>
  <r>
    <n v="31"/>
    <x v="0"/>
    <s v="Travel_Frequently"/>
    <n v="163"/>
    <x v="0"/>
    <x v="1"/>
    <n v="1"/>
    <s v="Technical Degree"/>
    <n v="1736"/>
    <n v="4"/>
    <s v="Female"/>
    <n v="30"/>
    <n v="3"/>
    <x v="1"/>
    <x v="4"/>
    <n v="4"/>
    <s v="Single"/>
    <n v="5238"/>
    <n v="6670"/>
    <n v="2"/>
    <x v="1"/>
    <n v="20"/>
    <n v="4"/>
    <n v="4"/>
    <n v="0"/>
    <n v="9"/>
    <n v="3"/>
    <n v="2"/>
    <n v="5"/>
    <n v="4"/>
    <n v="1"/>
    <n v="4"/>
    <n v="0"/>
    <s v="25 to 34"/>
    <s v="2 to 5 years"/>
    <s v="Upper-Mid (Q3)"/>
    <s v="Very High"/>
    <s v="Medium"/>
    <n v="1"/>
    <x v="2"/>
  </r>
  <r>
    <n v="33"/>
    <x v="0"/>
    <s v="Non-Travel"/>
    <n v="1283"/>
    <x v="1"/>
    <x v="5"/>
    <n v="3"/>
    <s v="Marketing"/>
    <n v="1756"/>
    <n v="4"/>
    <s v="Female"/>
    <n v="62"/>
    <n v="3"/>
    <x v="1"/>
    <x v="6"/>
    <n v="2"/>
    <s v="Single"/>
    <n v="5147"/>
    <n v="10697"/>
    <n v="8"/>
    <x v="1"/>
    <n v="15"/>
    <n v="3"/>
    <n v="4"/>
    <n v="0"/>
    <n v="13"/>
    <n v="2"/>
    <n v="2"/>
    <n v="11"/>
    <n v="7"/>
    <n v="1"/>
    <n v="7"/>
    <n v="0"/>
    <s v="25 to 34"/>
    <s v="Over 10 years"/>
    <s v="Upper-Mid (Q3)"/>
    <s v="Medium"/>
    <s v="Medium"/>
    <n v="2"/>
    <x v="2"/>
  </r>
  <r>
    <n v="33"/>
    <x v="0"/>
    <s v="Non-Travel"/>
    <n v="775"/>
    <x v="0"/>
    <x v="4"/>
    <n v="3"/>
    <s v="Technical Degree"/>
    <n v="1771"/>
    <n v="4"/>
    <s v="Male"/>
    <n v="90"/>
    <n v="3"/>
    <x v="1"/>
    <x v="2"/>
    <n v="2"/>
    <s v="Divorced"/>
    <n v="3055"/>
    <n v="6194"/>
    <n v="5"/>
    <x v="1"/>
    <n v="15"/>
    <n v="3"/>
    <n v="4"/>
    <n v="2"/>
    <n v="11"/>
    <n v="2"/>
    <n v="2"/>
    <n v="9"/>
    <n v="8"/>
    <n v="1"/>
    <n v="7"/>
    <n v="0"/>
    <s v="25 to 34"/>
    <s v="6 to 10 years"/>
    <s v="Lower-Mid (Q2)"/>
    <s v="Medium"/>
    <s v="Medium"/>
    <n v="2"/>
    <x v="2"/>
  </r>
  <r>
    <n v="35"/>
    <x v="0"/>
    <s v="Non-Travel"/>
    <n v="1180"/>
    <x v="0"/>
    <x v="5"/>
    <n v="2"/>
    <s v="Medical"/>
    <n v="1804"/>
    <n v="2"/>
    <s v="Male"/>
    <n v="90"/>
    <n v="3"/>
    <x v="1"/>
    <x v="4"/>
    <n v="4"/>
    <s v="Divorced"/>
    <n v="5762"/>
    <n v="24442"/>
    <n v="2"/>
    <x v="1"/>
    <n v="14"/>
    <n v="3"/>
    <n v="3"/>
    <n v="1"/>
    <n v="15"/>
    <n v="6"/>
    <n v="3"/>
    <n v="7"/>
    <n v="7"/>
    <n v="1"/>
    <n v="7"/>
    <n v="0"/>
    <s v="35 to 44"/>
    <s v="6 to 10 years"/>
    <s v="Upper-Mid (Q3)"/>
    <s v="Very High"/>
    <s v="High"/>
    <n v="0"/>
    <x v="2"/>
  </r>
  <r>
    <n v="29"/>
    <x v="1"/>
    <s v="Travel_Frequently"/>
    <n v="459"/>
    <x v="0"/>
    <x v="1"/>
    <n v="2"/>
    <s v="Life Sciences"/>
    <n v="1868"/>
    <n v="4"/>
    <s v="Male"/>
    <n v="73"/>
    <n v="2"/>
    <x v="0"/>
    <x v="2"/>
    <n v="4"/>
    <s v="Single"/>
    <n v="2439"/>
    <n v="14753"/>
    <n v="1"/>
    <x v="0"/>
    <n v="24"/>
    <n v="4"/>
    <n v="2"/>
    <n v="0"/>
    <n v="1"/>
    <n v="3"/>
    <n v="2"/>
    <n v="1"/>
    <n v="0"/>
    <n v="1"/>
    <n v="0"/>
    <n v="1"/>
    <s v="25 to 34"/>
    <s v="0 to 1 year"/>
    <s v="Low (Q1)"/>
    <s v="Very High"/>
    <s v="Medium"/>
    <n v="6"/>
    <x v="0"/>
  </r>
  <r>
    <n v="47"/>
    <x v="0"/>
    <s v="Non-Travel"/>
    <n v="1169"/>
    <x v="0"/>
    <x v="27"/>
    <n v="4"/>
    <s v="Technical Degree"/>
    <n v="1934"/>
    <n v="3"/>
    <s v="Male"/>
    <n v="64"/>
    <n v="3"/>
    <x v="1"/>
    <x v="2"/>
    <n v="2"/>
    <s v="Married"/>
    <n v="5467"/>
    <n v="2125"/>
    <n v="8"/>
    <x v="1"/>
    <n v="18"/>
    <n v="3"/>
    <n v="3"/>
    <n v="1"/>
    <n v="16"/>
    <n v="4"/>
    <n v="4"/>
    <n v="8"/>
    <n v="7"/>
    <n v="1"/>
    <n v="7"/>
    <n v="0"/>
    <s v="45 to 54"/>
    <s v="6 to 10 years"/>
    <s v="Upper-Mid (Q3)"/>
    <s v="Medium"/>
    <s v="Very High"/>
    <n v="2"/>
    <x v="2"/>
  </r>
  <r>
    <n v="28"/>
    <x v="0"/>
    <s v="Non-Travel"/>
    <n v="1103"/>
    <x v="0"/>
    <x v="2"/>
    <n v="3"/>
    <s v="Medical"/>
    <n v="1947"/>
    <n v="3"/>
    <s v="Male"/>
    <n v="49"/>
    <n v="3"/>
    <x v="0"/>
    <x v="2"/>
    <n v="3"/>
    <s v="Single"/>
    <n v="2144"/>
    <n v="2122"/>
    <n v="1"/>
    <x v="1"/>
    <n v="14"/>
    <n v="3"/>
    <n v="3"/>
    <n v="0"/>
    <n v="5"/>
    <n v="3"/>
    <n v="2"/>
    <n v="5"/>
    <n v="3"/>
    <n v="1"/>
    <n v="4"/>
    <n v="0"/>
    <s v="25 to 34"/>
    <s v="2 to 5 years"/>
    <s v="Low (Q1)"/>
    <s v="High"/>
    <s v="Medium"/>
    <n v="3"/>
    <x v="1"/>
  </r>
  <r>
    <n v="39"/>
    <x v="0"/>
    <s v="Non-Travel"/>
    <n v="105"/>
    <x v="0"/>
    <x v="9"/>
    <n v="3"/>
    <s v="Life Sciences"/>
    <n v="2022"/>
    <n v="4"/>
    <s v="Male"/>
    <n v="87"/>
    <n v="3"/>
    <x v="4"/>
    <x v="5"/>
    <n v="4"/>
    <s v="Single"/>
    <n v="19431"/>
    <n v="15302"/>
    <n v="2"/>
    <x v="1"/>
    <n v="13"/>
    <n v="3"/>
    <n v="3"/>
    <n v="0"/>
    <n v="21"/>
    <n v="3"/>
    <n v="2"/>
    <n v="6"/>
    <n v="0"/>
    <n v="1"/>
    <n v="3"/>
    <n v="0"/>
    <s v="35 to 44"/>
    <s v="6 to 10 years"/>
    <s v="High (Q4)"/>
    <s v="Very High"/>
    <s v="Medium"/>
    <n v="0"/>
    <x v="2"/>
  </r>
  <r>
    <n v="23"/>
    <x v="1"/>
    <s v="Travel_Frequently"/>
    <n v="638"/>
    <x v="1"/>
    <x v="9"/>
    <n v="3"/>
    <s v="Marketing"/>
    <n v="2023"/>
    <n v="4"/>
    <s v="Male"/>
    <n v="33"/>
    <n v="3"/>
    <x v="0"/>
    <x v="1"/>
    <n v="1"/>
    <s v="Married"/>
    <n v="1790"/>
    <n v="26956"/>
    <n v="1"/>
    <x v="1"/>
    <n v="19"/>
    <n v="3"/>
    <n v="1"/>
    <n v="1"/>
    <n v="1"/>
    <n v="3"/>
    <n v="2"/>
    <n v="1"/>
    <n v="0"/>
    <n v="1"/>
    <n v="0"/>
    <n v="1"/>
    <s v="Under 25"/>
    <s v="0 to 1 year"/>
    <s v="Low (Q1)"/>
    <s v="Low"/>
    <s v="Medium"/>
    <n v="4"/>
    <x v="1"/>
  </r>
  <r>
    <n v="56"/>
    <x v="0"/>
    <s v="Non-Travel"/>
    <n v="667"/>
    <x v="0"/>
    <x v="7"/>
    <n v="4"/>
    <s v="Life Sciences"/>
    <n v="2026"/>
    <n v="3"/>
    <s v="Male"/>
    <n v="57"/>
    <n v="3"/>
    <x v="1"/>
    <x v="3"/>
    <n v="3"/>
    <s v="Divorced"/>
    <n v="6306"/>
    <n v="26236"/>
    <n v="1"/>
    <x v="1"/>
    <n v="21"/>
    <n v="4"/>
    <n v="1"/>
    <n v="1"/>
    <n v="13"/>
    <n v="2"/>
    <n v="2"/>
    <n v="13"/>
    <n v="12"/>
    <n v="1"/>
    <n v="9"/>
    <n v="0"/>
    <s v="55 and over"/>
    <s v="Over 10 years"/>
    <s v="Upper-Mid (Q3)"/>
    <s v="High"/>
    <s v="Medium"/>
    <n v="0"/>
    <x v="2"/>
  </r>
  <r>
    <n v="31"/>
    <x v="0"/>
    <s v="Non-Travel"/>
    <n v="325"/>
    <x v="0"/>
    <x v="3"/>
    <n v="3"/>
    <s v="Medical"/>
    <n v="2057"/>
    <n v="2"/>
    <s v="Male"/>
    <n v="74"/>
    <n v="3"/>
    <x v="1"/>
    <x v="4"/>
    <n v="1"/>
    <s v="Single"/>
    <n v="9936"/>
    <n v="3787"/>
    <n v="0"/>
    <x v="1"/>
    <n v="19"/>
    <n v="3"/>
    <n v="2"/>
    <n v="0"/>
    <n v="10"/>
    <n v="2"/>
    <n v="3"/>
    <n v="9"/>
    <n v="4"/>
    <n v="1"/>
    <n v="7"/>
    <n v="0"/>
    <s v="25 to 34"/>
    <s v="6 to 10 years"/>
    <s v="High (Q4)"/>
    <s v="Low"/>
    <s v="High"/>
    <n v="2"/>
    <x v="2"/>
  </r>
  <r>
    <n v="44"/>
    <x v="0"/>
    <s v="Travel_Rarely"/>
    <n v="1488"/>
    <x v="1"/>
    <x v="7"/>
    <n v="5"/>
    <s v="Marketing"/>
    <n v="68"/>
    <n v="2"/>
    <s v="Female"/>
    <n v="75"/>
    <n v="3"/>
    <x v="1"/>
    <x v="6"/>
    <n v="1"/>
    <s v="Divorced"/>
    <n v="5454"/>
    <n v="4009"/>
    <n v="5"/>
    <x v="0"/>
    <n v="21"/>
    <n v="4"/>
    <n v="3"/>
    <n v="1"/>
    <n v="9"/>
    <n v="2"/>
    <n v="2"/>
    <n v="4"/>
    <n v="3"/>
    <n v="1"/>
    <n v="3"/>
    <n v="0"/>
    <s v="35 to 44"/>
    <s v="2 to 5 years"/>
    <s v="Upper-Mid (Q3)"/>
    <s v="Low"/>
    <s v="Medium"/>
    <n v="5"/>
    <x v="0"/>
  </r>
  <r>
    <n v="55"/>
    <x v="0"/>
    <s v="Travel_Rarely"/>
    <n v="111"/>
    <x v="1"/>
    <x v="7"/>
    <n v="2"/>
    <s v="Life Sciences"/>
    <n v="106"/>
    <n v="1"/>
    <s v="Male"/>
    <n v="70"/>
    <n v="3"/>
    <x v="2"/>
    <x v="6"/>
    <n v="4"/>
    <s v="Married"/>
    <n v="10239"/>
    <n v="18092"/>
    <n v="3"/>
    <x v="1"/>
    <n v="14"/>
    <n v="3"/>
    <n v="4"/>
    <n v="1"/>
    <n v="24"/>
    <n v="4"/>
    <n v="3"/>
    <n v="1"/>
    <n v="0"/>
    <n v="1"/>
    <n v="0"/>
    <n v="0"/>
    <s v="55 and over"/>
    <s v="0 to 1 year"/>
    <s v="High (Q4)"/>
    <s v="Very High"/>
    <s v="High"/>
    <n v="0"/>
    <x v="2"/>
  </r>
  <r>
    <n v="51"/>
    <x v="0"/>
    <s v="Travel_Rarely"/>
    <n v="632"/>
    <x v="1"/>
    <x v="19"/>
    <n v="4"/>
    <s v="Marketing"/>
    <n v="120"/>
    <n v="3"/>
    <s v="Male"/>
    <n v="71"/>
    <n v="3"/>
    <x v="1"/>
    <x v="6"/>
    <n v="4"/>
    <s v="Single"/>
    <n v="5441"/>
    <n v="8423"/>
    <n v="0"/>
    <x v="0"/>
    <n v="22"/>
    <n v="4"/>
    <n v="4"/>
    <n v="0"/>
    <n v="11"/>
    <n v="2"/>
    <n v="1"/>
    <n v="10"/>
    <n v="7"/>
    <n v="1"/>
    <n v="0"/>
    <n v="0"/>
    <s v="45 to 54"/>
    <s v="6 to 10 years"/>
    <s v="Upper-Mid (Q3)"/>
    <s v="Very High"/>
    <s v="Low"/>
    <n v="5"/>
    <x v="0"/>
  </r>
  <r>
    <n v="58"/>
    <x v="0"/>
    <s v="Travel_Rarely"/>
    <n v="682"/>
    <x v="1"/>
    <x v="12"/>
    <n v="4"/>
    <s v="Medical"/>
    <n v="131"/>
    <n v="4"/>
    <s v="Male"/>
    <n v="37"/>
    <n v="3"/>
    <x v="3"/>
    <x v="6"/>
    <n v="3"/>
    <s v="Single"/>
    <n v="13872"/>
    <n v="24409"/>
    <n v="0"/>
    <x v="1"/>
    <n v="13"/>
    <n v="3"/>
    <n v="3"/>
    <n v="0"/>
    <n v="38"/>
    <n v="1"/>
    <n v="2"/>
    <n v="37"/>
    <n v="10"/>
    <n v="1"/>
    <n v="8"/>
    <n v="0"/>
    <s v="55 and over"/>
    <s v="Over 10 years"/>
    <s v="High (Q4)"/>
    <s v="High"/>
    <s v="Medium"/>
    <n v="0"/>
    <x v="2"/>
  </r>
  <r>
    <n v="37"/>
    <x v="0"/>
    <s v="Travel_Rarely"/>
    <n v="1189"/>
    <x v="1"/>
    <x v="0"/>
    <n v="3"/>
    <s v="Life Sciences"/>
    <n v="152"/>
    <n v="3"/>
    <s v="Male"/>
    <n v="87"/>
    <n v="3"/>
    <x v="2"/>
    <x v="6"/>
    <n v="4"/>
    <s v="Single"/>
    <n v="7428"/>
    <n v="14506"/>
    <n v="2"/>
    <x v="1"/>
    <n v="12"/>
    <n v="3"/>
    <n v="1"/>
    <n v="0"/>
    <n v="12"/>
    <n v="3"/>
    <n v="3"/>
    <n v="5"/>
    <n v="3"/>
    <n v="1"/>
    <n v="3"/>
    <n v="0"/>
    <s v="35 to 44"/>
    <s v="2 to 5 years"/>
    <s v="Upper-Mid (Q3)"/>
    <s v="Very High"/>
    <s v="High"/>
    <n v="0"/>
    <x v="2"/>
  </r>
  <r>
    <n v="29"/>
    <x v="1"/>
    <s v="Travel_Rarely"/>
    <n v="121"/>
    <x v="1"/>
    <x v="26"/>
    <n v="3"/>
    <s v="Marketing"/>
    <n v="283"/>
    <n v="2"/>
    <s v="Female"/>
    <n v="35"/>
    <n v="3"/>
    <x v="2"/>
    <x v="6"/>
    <n v="4"/>
    <s v="Married"/>
    <n v="7639"/>
    <n v="24525"/>
    <n v="1"/>
    <x v="1"/>
    <n v="22"/>
    <n v="4"/>
    <n v="4"/>
    <n v="3"/>
    <n v="10"/>
    <n v="3"/>
    <n v="2"/>
    <n v="10"/>
    <n v="4"/>
    <n v="1"/>
    <n v="9"/>
    <n v="1"/>
    <s v="25 to 34"/>
    <s v="6 to 10 years"/>
    <s v="Upper-Mid (Q3)"/>
    <s v="Very High"/>
    <s v="Medium"/>
    <n v="1"/>
    <x v="2"/>
  </r>
  <r>
    <n v="43"/>
    <x v="0"/>
    <s v="Travel_Rarely"/>
    <n v="1034"/>
    <x v="1"/>
    <x v="2"/>
    <n v="3"/>
    <s v="Marketing"/>
    <n v="327"/>
    <n v="4"/>
    <s v="Female"/>
    <n v="80"/>
    <n v="3"/>
    <x v="3"/>
    <x v="5"/>
    <n v="4"/>
    <s v="Married"/>
    <n v="16064"/>
    <n v="7744"/>
    <n v="5"/>
    <x v="0"/>
    <n v="22"/>
    <n v="4"/>
    <n v="3"/>
    <n v="1"/>
    <n v="22"/>
    <n v="3"/>
    <n v="3"/>
    <n v="17"/>
    <n v="13"/>
    <n v="1"/>
    <n v="9"/>
    <n v="0"/>
    <s v="35 to 44"/>
    <s v="Over 10 years"/>
    <s v="High (Q4)"/>
    <s v="Very High"/>
    <s v="High"/>
    <n v="4"/>
    <x v="1"/>
  </r>
  <r>
    <n v="31"/>
    <x v="0"/>
    <s v="Travel_Rarely"/>
    <n v="106"/>
    <x v="2"/>
    <x v="5"/>
    <n v="3"/>
    <s v="Human Resources"/>
    <n v="424"/>
    <n v="1"/>
    <s v="Male"/>
    <n v="62"/>
    <n v="2"/>
    <x v="1"/>
    <x v="8"/>
    <n v="1"/>
    <s v="Married"/>
    <n v="6410"/>
    <n v="17822"/>
    <n v="3"/>
    <x v="1"/>
    <n v="12"/>
    <n v="3"/>
    <n v="4"/>
    <n v="0"/>
    <n v="9"/>
    <n v="1"/>
    <n v="3"/>
    <n v="2"/>
    <n v="2"/>
    <n v="1"/>
    <n v="0"/>
    <n v="0"/>
    <s v="25 to 34"/>
    <s v="2 to 5 years"/>
    <s v="Upper-Mid (Q3)"/>
    <s v="Low"/>
    <s v="High"/>
    <n v="2"/>
    <x v="2"/>
  </r>
  <r>
    <n v="31"/>
    <x v="0"/>
    <s v="Travel_Rarely"/>
    <n v="691"/>
    <x v="1"/>
    <x v="8"/>
    <n v="3"/>
    <s v="Marketing"/>
    <n v="438"/>
    <n v="4"/>
    <s v="Male"/>
    <n v="73"/>
    <n v="3"/>
    <x v="1"/>
    <x v="6"/>
    <n v="4"/>
    <s v="Divorced"/>
    <n v="7547"/>
    <n v="7143"/>
    <n v="4"/>
    <x v="1"/>
    <n v="12"/>
    <n v="3"/>
    <n v="4"/>
    <n v="3"/>
    <n v="13"/>
    <n v="3"/>
    <n v="3"/>
    <n v="7"/>
    <n v="7"/>
    <n v="1"/>
    <n v="7"/>
    <n v="0"/>
    <s v="25 to 34"/>
    <s v="6 to 10 years"/>
    <s v="Upper-Mid (Q3)"/>
    <s v="Very High"/>
    <s v="High"/>
    <n v="0"/>
    <x v="2"/>
  </r>
  <r>
    <n v="29"/>
    <x v="0"/>
    <s v="Travel_Rarely"/>
    <n v="144"/>
    <x v="1"/>
    <x v="12"/>
    <n v="1"/>
    <s v="Marketing"/>
    <n v="463"/>
    <n v="4"/>
    <s v="Female"/>
    <n v="39"/>
    <n v="2"/>
    <x v="1"/>
    <x v="6"/>
    <n v="2"/>
    <s v="Divorced"/>
    <n v="8268"/>
    <n v="11866"/>
    <n v="1"/>
    <x v="0"/>
    <n v="14"/>
    <n v="3"/>
    <n v="1"/>
    <n v="2"/>
    <n v="7"/>
    <n v="2"/>
    <n v="3"/>
    <n v="7"/>
    <n v="7"/>
    <n v="1"/>
    <n v="7"/>
    <n v="0"/>
    <s v="25 to 34"/>
    <s v="6 to 10 years"/>
    <s v="Upper-Mid (Q3)"/>
    <s v="Medium"/>
    <s v="High"/>
    <n v="5"/>
    <x v="0"/>
  </r>
  <r>
    <n v="42"/>
    <x v="0"/>
    <s v="Travel_Rarely"/>
    <n v="544"/>
    <x v="2"/>
    <x v="5"/>
    <n v="1"/>
    <s v="Technical Degree"/>
    <n v="470"/>
    <n v="3"/>
    <s v="Male"/>
    <n v="52"/>
    <n v="3"/>
    <x v="0"/>
    <x v="8"/>
    <n v="3"/>
    <s v="Divorced"/>
    <n v="2696"/>
    <n v="24017"/>
    <n v="0"/>
    <x v="0"/>
    <n v="11"/>
    <n v="3"/>
    <n v="3"/>
    <n v="1"/>
    <n v="4"/>
    <n v="5"/>
    <n v="3"/>
    <n v="3"/>
    <n v="2"/>
    <n v="1"/>
    <n v="0"/>
    <n v="0"/>
    <s v="35 to 44"/>
    <s v="2 to 5 years"/>
    <s v="Low (Q1)"/>
    <s v="High"/>
    <s v="High"/>
    <n v="5"/>
    <x v="0"/>
  </r>
  <r>
    <n v="40"/>
    <x v="1"/>
    <s v="Travel_Rarely"/>
    <n v="575"/>
    <x v="1"/>
    <x v="25"/>
    <n v="2"/>
    <s v="Marketing"/>
    <n v="492"/>
    <n v="3"/>
    <s v="Male"/>
    <n v="68"/>
    <n v="2"/>
    <x v="1"/>
    <x v="6"/>
    <n v="3"/>
    <s v="Married"/>
    <n v="6380"/>
    <n v="6110"/>
    <n v="2"/>
    <x v="0"/>
    <n v="12"/>
    <n v="3"/>
    <n v="1"/>
    <n v="2"/>
    <n v="8"/>
    <n v="6"/>
    <n v="3"/>
    <n v="6"/>
    <n v="4"/>
    <n v="1"/>
    <n v="0"/>
    <n v="1"/>
    <s v="35 to 44"/>
    <s v="6 to 10 years"/>
    <s v="Upper-Mid (Q3)"/>
    <s v="High"/>
    <s v="High"/>
    <n v="4"/>
    <x v="1"/>
  </r>
  <r>
    <n v="40"/>
    <x v="0"/>
    <s v="Travel_Rarely"/>
    <n v="759"/>
    <x v="1"/>
    <x v="5"/>
    <n v="2"/>
    <s v="Marketing"/>
    <n v="516"/>
    <n v="4"/>
    <s v="Female"/>
    <n v="46"/>
    <n v="3"/>
    <x v="1"/>
    <x v="6"/>
    <n v="2"/>
    <s v="Divorced"/>
    <n v="5715"/>
    <n v="22553"/>
    <n v="7"/>
    <x v="1"/>
    <n v="12"/>
    <n v="3"/>
    <n v="3"/>
    <n v="2"/>
    <n v="8"/>
    <n v="5"/>
    <n v="3"/>
    <n v="5"/>
    <n v="4"/>
    <n v="1"/>
    <n v="3"/>
    <n v="0"/>
    <s v="35 to 44"/>
    <s v="2 to 5 years"/>
    <s v="Upper-Mid (Q3)"/>
    <s v="Medium"/>
    <s v="High"/>
    <n v="2"/>
    <x v="2"/>
  </r>
  <r>
    <n v="25"/>
    <x v="0"/>
    <s v="Travel_Rarely"/>
    <n v="891"/>
    <x v="1"/>
    <x v="4"/>
    <n v="2"/>
    <s v="Life Sciences"/>
    <n v="527"/>
    <n v="2"/>
    <s v="Female"/>
    <n v="99"/>
    <n v="2"/>
    <x v="1"/>
    <x v="6"/>
    <n v="4"/>
    <s v="Single"/>
    <n v="4487"/>
    <n v="12090"/>
    <n v="1"/>
    <x v="0"/>
    <n v="11"/>
    <n v="3"/>
    <n v="2"/>
    <n v="0"/>
    <n v="5"/>
    <n v="3"/>
    <n v="3"/>
    <n v="5"/>
    <n v="4"/>
    <n v="1"/>
    <n v="3"/>
    <n v="0"/>
    <s v="25 to 34"/>
    <s v="2 to 5 years"/>
    <s v="Lower-Mid (Q2)"/>
    <s v="Very High"/>
    <s v="High"/>
    <n v="3"/>
    <x v="1"/>
  </r>
  <r>
    <n v="24"/>
    <x v="1"/>
    <s v="Travel_Rarely"/>
    <n v="1448"/>
    <x v="1"/>
    <x v="7"/>
    <n v="1"/>
    <s v="Technical Degree"/>
    <n v="554"/>
    <n v="1"/>
    <s v="Female"/>
    <n v="62"/>
    <n v="3"/>
    <x v="0"/>
    <x v="1"/>
    <n v="2"/>
    <s v="Single"/>
    <n v="3202"/>
    <n v="21972"/>
    <n v="1"/>
    <x v="0"/>
    <n v="16"/>
    <n v="3"/>
    <n v="2"/>
    <n v="0"/>
    <n v="6"/>
    <n v="4"/>
    <n v="3"/>
    <n v="5"/>
    <n v="3"/>
    <n v="1"/>
    <n v="4"/>
    <n v="1"/>
    <s v="Under 25"/>
    <s v="2 to 5 years"/>
    <s v="Lower-Mid (Q2)"/>
    <s v="Medium"/>
    <s v="High"/>
    <n v="7"/>
    <x v="0"/>
  </r>
  <r>
    <n v="40"/>
    <x v="0"/>
    <s v="Travel_Rarely"/>
    <n v="1398"/>
    <x v="1"/>
    <x v="5"/>
    <n v="4"/>
    <s v="Life Sciences"/>
    <n v="558"/>
    <n v="3"/>
    <s v="Female"/>
    <n v="79"/>
    <n v="3"/>
    <x v="4"/>
    <x v="5"/>
    <n v="3"/>
    <s v="Married"/>
    <n v="18041"/>
    <n v="13022"/>
    <n v="0"/>
    <x v="1"/>
    <n v="14"/>
    <n v="3"/>
    <n v="4"/>
    <n v="0"/>
    <n v="21"/>
    <n v="2"/>
    <n v="3"/>
    <n v="20"/>
    <n v="15"/>
    <n v="1"/>
    <n v="12"/>
    <n v="0"/>
    <s v="35 to 44"/>
    <s v="Over 10 years"/>
    <s v="High (Q4)"/>
    <s v="High"/>
    <s v="High"/>
    <n v="0"/>
    <x v="2"/>
  </r>
  <r>
    <n v="26"/>
    <x v="0"/>
    <s v="Travel_Rarely"/>
    <n v="703"/>
    <x v="1"/>
    <x v="28"/>
    <n v="2"/>
    <s v="Marketing"/>
    <n v="641"/>
    <n v="1"/>
    <s v="Male"/>
    <n v="66"/>
    <n v="3"/>
    <x v="1"/>
    <x v="6"/>
    <n v="2"/>
    <s v="Married"/>
    <n v="6272"/>
    <n v="7428"/>
    <n v="1"/>
    <x v="1"/>
    <n v="20"/>
    <n v="4"/>
    <n v="4"/>
    <n v="2"/>
    <n v="6"/>
    <n v="5"/>
    <n v="4"/>
    <n v="5"/>
    <n v="3"/>
    <n v="1"/>
    <n v="4"/>
    <n v="0"/>
    <s v="25 to 34"/>
    <s v="2 to 5 years"/>
    <s v="Upper-Mid (Q3)"/>
    <s v="Medium"/>
    <s v="Very High"/>
    <n v="3"/>
    <x v="1"/>
  </r>
  <r>
    <n v="37"/>
    <x v="0"/>
    <s v="Travel_Rarely"/>
    <n v="558"/>
    <x v="1"/>
    <x v="5"/>
    <n v="3"/>
    <s v="Marketing"/>
    <n v="656"/>
    <n v="4"/>
    <s v="Male"/>
    <n v="75"/>
    <n v="3"/>
    <x v="1"/>
    <x v="6"/>
    <n v="3"/>
    <s v="Married"/>
    <n v="9602"/>
    <n v="3010"/>
    <n v="4"/>
    <x v="0"/>
    <n v="11"/>
    <n v="3"/>
    <n v="3"/>
    <n v="1"/>
    <n v="17"/>
    <n v="3"/>
    <n v="2"/>
    <n v="3"/>
    <n v="0"/>
    <n v="1"/>
    <n v="0"/>
    <n v="0"/>
    <s v="35 to 44"/>
    <s v="2 to 5 years"/>
    <s v="High (Q4)"/>
    <s v="High"/>
    <s v="Medium"/>
    <n v="3"/>
    <x v="1"/>
  </r>
  <r>
    <n v="47"/>
    <x v="0"/>
    <s v="Travel_Rarely"/>
    <n v="703"/>
    <x v="1"/>
    <x v="27"/>
    <n v="4"/>
    <s v="Marketing"/>
    <n v="728"/>
    <n v="4"/>
    <s v="Male"/>
    <n v="42"/>
    <n v="3"/>
    <x v="1"/>
    <x v="6"/>
    <n v="1"/>
    <s v="Single"/>
    <n v="4960"/>
    <n v="11825"/>
    <n v="2"/>
    <x v="1"/>
    <n v="12"/>
    <n v="3"/>
    <n v="4"/>
    <n v="0"/>
    <n v="20"/>
    <n v="2"/>
    <n v="3"/>
    <n v="7"/>
    <n v="7"/>
    <n v="1"/>
    <n v="7"/>
    <n v="0"/>
    <s v="45 to 54"/>
    <s v="6 to 10 years"/>
    <s v="Upper-Mid (Q3)"/>
    <s v="Low"/>
    <s v="High"/>
    <n v="2"/>
    <x v="2"/>
  </r>
  <r>
    <n v="52"/>
    <x v="0"/>
    <s v="Travel_Rarely"/>
    <n v="621"/>
    <x v="1"/>
    <x v="0"/>
    <n v="4"/>
    <s v="Marketing"/>
    <n v="776"/>
    <n v="3"/>
    <s v="Male"/>
    <n v="31"/>
    <n v="2"/>
    <x v="3"/>
    <x v="5"/>
    <n v="1"/>
    <s v="Married"/>
    <n v="16856"/>
    <n v="10084"/>
    <n v="1"/>
    <x v="1"/>
    <n v="11"/>
    <n v="3"/>
    <n v="1"/>
    <n v="0"/>
    <n v="34"/>
    <n v="3"/>
    <n v="4"/>
    <n v="34"/>
    <n v="6"/>
    <n v="1"/>
    <n v="16"/>
    <n v="0"/>
    <s v="45 to 54"/>
    <s v="Over 10 years"/>
    <s v="High (Q4)"/>
    <s v="Low"/>
    <s v="Very High"/>
    <n v="2"/>
    <x v="2"/>
  </r>
  <r>
    <n v="25"/>
    <x v="0"/>
    <s v="Travel_Rarely"/>
    <n v="883"/>
    <x v="1"/>
    <x v="23"/>
    <n v="1"/>
    <s v="Medical"/>
    <n v="781"/>
    <n v="3"/>
    <s v="Female"/>
    <n v="32"/>
    <n v="3"/>
    <x v="1"/>
    <x v="6"/>
    <n v="4"/>
    <s v="Single"/>
    <n v="6180"/>
    <n v="22807"/>
    <n v="1"/>
    <x v="1"/>
    <n v="23"/>
    <n v="4"/>
    <n v="2"/>
    <n v="0"/>
    <n v="6"/>
    <n v="5"/>
    <n v="2"/>
    <n v="6"/>
    <n v="5"/>
    <n v="1"/>
    <n v="4"/>
    <n v="0"/>
    <s v="25 to 34"/>
    <s v="6 to 10 years"/>
    <s v="Upper-Mid (Q3)"/>
    <s v="Very High"/>
    <s v="Medium"/>
    <n v="1"/>
    <x v="2"/>
  </r>
  <r>
    <n v="34"/>
    <x v="0"/>
    <s v="Travel_Rarely"/>
    <n v="304"/>
    <x v="1"/>
    <x v="5"/>
    <n v="3"/>
    <s v="Other"/>
    <n v="786"/>
    <n v="4"/>
    <s v="Male"/>
    <n v="60"/>
    <n v="3"/>
    <x v="1"/>
    <x v="6"/>
    <n v="4"/>
    <s v="Single"/>
    <n v="6274"/>
    <n v="18686"/>
    <n v="1"/>
    <x v="1"/>
    <n v="22"/>
    <n v="4"/>
    <n v="3"/>
    <n v="0"/>
    <n v="6"/>
    <n v="5"/>
    <n v="3"/>
    <n v="6"/>
    <n v="5"/>
    <n v="1"/>
    <n v="4"/>
    <n v="0"/>
    <s v="25 to 34"/>
    <s v="6 to 10 years"/>
    <s v="Upper-Mid (Q3)"/>
    <s v="Very High"/>
    <s v="High"/>
    <n v="0"/>
    <x v="2"/>
  </r>
  <r>
    <n v="35"/>
    <x v="0"/>
    <s v="Travel_Rarely"/>
    <n v="1219"/>
    <x v="1"/>
    <x v="13"/>
    <n v="3"/>
    <s v="Medical"/>
    <n v="975"/>
    <n v="3"/>
    <s v="Female"/>
    <n v="86"/>
    <n v="3"/>
    <x v="1"/>
    <x v="6"/>
    <n v="3"/>
    <s v="Married"/>
    <n v="4601"/>
    <n v="6179"/>
    <n v="1"/>
    <x v="1"/>
    <n v="16"/>
    <n v="3"/>
    <n v="2"/>
    <n v="0"/>
    <n v="5"/>
    <n v="3"/>
    <n v="3"/>
    <n v="5"/>
    <n v="2"/>
    <n v="1"/>
    <n v="0"/>
    <n v="0"/>
    <s v="35 to 44"/>
    <s v="2 to 5 years"/>
    <s v="Lower-Mid (Q2)"/>
    <s v="High"/>
    <s v="High"/>
    <n v="1"/>
    <x v="2"/>
  </r>
  <r>
    <n v="45"/>
    <x v="0"/>
    <s v="Travel_Rarely"/>
    <n v="1234"/>
    <x v="1"/>
    <x v="20"/>
    <n v="2"/>
    <s v="Life Sciences"/>
    <n v="1045"/>
    <n v="4"/>
    <s v="Female"/>
    <n v="90"/>
    <n v="3"/>
    <x v="3"/>
    <x v="5"/>
    <n v="4"/>
    <s v="Married"/>
    <n v="17650"/>
    <n v="5404"/>
    <n v="3"/>
    <x v="1"/>
    <n v="13"/>
    <n v="3"/>
    <n v="2"/>
    <n v="1"/>
    <n v="26"/>
    <n v="4"/>
    <n v="4"/>
    <n v="9"/>
    <n v="3"/>
    <n v="1"/>
    <n v="1"/>
    <n v="0"/>
    <s v="45 to 54"/>
    <s v="6 to 10 years"/>
    <s v="High (Q4)"/>
    <s v="Very High"/>
    <s v="Very High"/>
    <n v="0"/>
    <x v="2"/>
  </r>
  <r>
    <n v="34"/>
    <x v="0"/>
    <s v="Travel_Rarely"/>
    <n v="1400"/>
    <x v="1"/>
    <x v="9"/>
    <n v="1"/>
    <s v="Life Sciences"/>
    <n v="1163"/>
    <n v="2"/>
    <s v="Female"/>
    <n v="70"/>
    <n v="3"/>
    <x v="1"/>
    <x v="6"/>
    <n v="3"/>
    <s v="Married"/>
    <n v="5714"/>
    <n v="5829"/>
    <n v="1"/>
    <x v="1"/>
    <n v="20"/>
    <n v="4"/>
    <n v="1"/>
    <n v="0"/>
    <n v="6"/>
    <n v="3"/>
    <n v="2"/>
    <n v="6"/>
    <n v="5"/>
    <n v="1"/>
    <n v="3"/>
    <n v="0"/>
    <s v="25 to 34"/>
    <s v="6 to 10 years"/>
    <s v="Upper-Mid (Q3)"/>
    <s v="High"/>
    <s v="Medium"/>
    <n v="0"/>
    <x v="2"/>
  </r>
  <r>
    <n v="35"/>
    <x v="0"/>
    <s v="Travel_Rarely"/>
    <n v="528"/>
    <x v="2"/>
    <x v="16"/>
    <n v="4"/>
    <s v="Technical Degree"/>
    <n v="1164"/>
    <n v="3"/>
    <s v="Male"/>
    <n v="100"/>
    <n v="3"/>
    <x v="0"/>
    <x v="8"/>
    <n v="3"/>
    <s v="Single"/>
    <n v="4323"/>
    <n v="7108"/>
    <n v="1"/>
    <x v="1"/>
    <n v="17"/>
    <n v="3"/>
    <n v="2"/>
    <n v="0"/>
    <n v="6"/>
    <n v="2"/>
    <n v="1"/>
    <n v="5"/>
    <n v="4"/>
    <n v="1"/>
    <n v="4"/>
    <n v="0"/>
    <s v="35 to 44"/>
    <s v="2 to 5 years"/>
    <s v="Lower-Mid (Q2)"/>
    <s v="High"/>
    <s v="Low"/>
    <n v="1"/>
    <x v="2"/>
  </r>
  <r>
    <n v="42"/>
    <x v="0"/>
    <s v="Travel_Rarely"/>
    <n v="647"/>
    <x v="1"/>
    <x v="4"/>
    <n v="4"/>
    <s v="Marketing"/>
    <n v="1171"/>
    <n v="2"/>
    <s v="Male"/>
    <n v="45"/>
    <n v="3"/>
    <x v="1"/>
    <x v="6"/>
    <n v="1"/>
    <s v="Single"/>
    <n v="5155"/>
    <n v="2253"/>
    <n v="7"/>
    <x v="1"/>
    <n v="13"/>
    <n v="3"/>
    <n v="4"/>
    <n v="0"/>
    <n v="9"/>
    <n v="3"/>
    <n v="4"/>
    <n v="6"/>
    <n v="4"/>
    <n v="1"/>
    <n v="5"/>
    <n v="0"/>
    <s v="35 to 44"/>
    <s v="6 to 10 years"/>
    <s v="Upper-Mid (Q3)"/>
    <s v="Low"/>
    <s v="Very High"/>
    <n v="2"/>
    <x v="2"/>
  </r>
  <r>
    <n v="30"/>
    <x v="0"/>
    <s v="Travel_Rarely"/>
    <n v="852"/>
    <x v="1"/>
    <x v="12"/>
    <n v="3"/>
    <s v="Marketing"/>
    <n v="1179"/>
    <n v="3"/>
    <s v="Male"/>
    <n v="72"/>
    <n v="2"/>
    <x v="1"/>
    <x v="6"/>
    <n v="3"/>
    <s v="Married"/>
    <n v="6578"/>
    <n v="2706"/>
    <n v="1"/>
    <x v="1"/>
    <n v="18"/>
    <n v="3"/>
    <n v="1"/>
    <n v="1"/>
    <n v="10"/>
    <n v="3"/>
    <n v="3"/>
    <n v="10"/>
    <n v="3"/>
    <n v="1"/>
    <n v="4"/>
    <n v="0"/>
    <s v="25 to 34"/>
    <s v="6 to 10 years"/>
    <s v="Upper-Mid (Q3)"/>
    <s v="High"/>
    <s v="High"/>
    <n v="0"/>
    <x v="2"/>
  </r>
  <r>
    <n v="43"/>
    <x v="1"/>
    <s v="Travel_Rarely"/>
    <n v="1372"/>
    <x v="1"/>
    <x v="9"/>
    <n v="3"/>
    <s v="Marketing"/>
    <n v="1188"/>
    <n v="1"/>
    <s v="Female"/>
    <n v="85"/>
    <n v="1"/>
    <x v="1"/>
    <x v="6"/>
    <n v="3"/>
    <s v="Single"/>
    <n v="5346"/>
    <n v="9489"/>
    <n v="8"/>
    <x v="1"/>
    <n v="13"/>
    <n v="3"/>
    <n v="2"/>
    <n v="0"/>
    <n v="7"/>
    <n v="2"/>
    <n v="2"/>
    <n v="4"/>
    <n v="3"/>
    <n v="1"/>
    <n v="3"/>
    <n v="1"/>
    <s v="35 to 44"/>
    <s v="2 to 5 years"/>
    <s v="Upper-Mid (Q3)"/>
    <s v="High"/>
    <s v="Medium"/>
    <n v="0"/>
    <x v="2"/>
  </r>
  <r>
    <n v="33"/>
    <x v="0"/>
    <s v="Travel_Rarely"/>
    <n v="147"/>
    <x v="2"/>
    <x v="5"/>
    <n v="3"/>
    <s v="Human Resources"/>
    <n v="1207"/>
    <n v="2"/>
    <s v="Male"/>
    <n v="99"/>
    <n v="3"/>
    <x v="0"/>
    <x v="8"/>
    <n v="3"/>
    <s v="Married"/>
    <n v="3600"/>
    <n v="8429"/>
    <n v="1"/>
    <x v="1"/>
    <n v="13"/>
    <n v="3"/>
    <n v="4"/>
    <n v="1"/>
    <n v="5"/>
    <n v="2"/>
    <n v="3"/>
    <n v="5"/>
    <n v="4"/>
    <n v="1"/>
    <n v="4"/>
    <n v="0"/>
    <s v="25 to 34"/>
    <s v="2 to 5 years"/>
    <s v="Lower-Mid (Q2)"/>
    <s v="High"/>
    <s v="High"/>
    <n v="0"/>
    <x v="2"/>
  </r>
  <r>
    <n v="35"/>
    <x v="0"/>
    <s v="Travel_Rarely"/>
    <n v="1361"/>
    <x v="1"/>
    <x v="18"/>
    <n v="4"/>
    <s v="Life Sciences"/>
    <n v="1218"/>
    <n v="3"/>
    <s v="Male"/>
    <n v="94"/>
    <n v="3"/>
    <x v="1"/>
    <x v="6"/>
    <n v="1"/>
    <s v="Married"/>
    <n v="8966"/>
    <n v="21026"/>
    <n v="3"/>
    <x v="0"/>
    <n v="15"/>
    <n v="3"/>
    <n v="4"/>
    <n v="3"/>
    <n v="15"/>
    <n v="2"/>
    <n v="3"/>
    <n v="7"/>
    <n v="7"/>
    <n v="1"/>
    <n v="7"/>
    <n v="0"/>
    <s v="35 to 44"/>
    <s v="6 to 10 years"/>
    <s v="High (Q4)"/>
    <s v="Low"/>
    <s v="High"/>
    <n v="6"/>
    <x v="0"/>
  </r>
  <r>
    <n v="60"/>
    <x v="0"/>
    <s v="Travel_Rarely"/>
    <n v="696"/>
    <x v="1"/>
    <x v="8"/>
    <n v="4"/>
    <s v="Marketing"/>
    <n v="1233"/>
    <n v="2"/>
    <s v="Male"/>
    <n v="52"/>
    <n v="4"/>
    <x v="1"/>
    <x v="6"/>
    <n v="4"/>
    <s v="Divorced"/>
    <n v="5220"/>
    <n v="10893"/>
    <n v="0"/>
    <x v="0"/>
    <n v="18"/>
    <n v="3"/>
    <n v="2"/>
    <n v="1"/>
    <n v="12"/>
    <n v="3"/>
    <n v="3"/>
    <n v="11"/>
    <n v="7"/>
    <n v="1"/>
    <n v="9"/>
    <n v="0"/>
    <s v="55 and over"/>
    <s v="Over 10 years"/>
    <s v="Upper-Mid (Q3)"/>
    <s v="Very High"/>
    <s v="High"/>
    <n v="3"/>
    <x v="1"/>
  </r>
  <r>
    <n v="40"/>
    <x v="0"/>
    <s v="Travel_Rarely"/>
    <n v="107"/>
    <x v="1"/>
    <x v="12"/>
    <n v="3"/>
    <s v="Technical Degree"/>
    <n v="1239"/>
    <n v="2"/>
    <s v="Female"/>
    <n v="84"/>
    <n v="2"/>
    <x v="1"/>
    <x v="6"/>
    <n v="2"/>
    <s v="Divorced"/>
    <n v="6852"/>
    <n v="11591"/>
    <n v="7"/>
    <x v="1"/>
    <n v="12"/>
    <n v="3"/>
    <n v="2"/>
    <n v="1"/>
    <n v="7"/>
    <n v="2"/>
    <n v="4"/>
    <n v="5"/>
    <n v="1"/>
    <n v="1"/>
    <n v="3"/>
    <n v="0"/>
    <s v="35 to 44"/>
    <s v="2 to 5 years"/>
    <s v="Upper-Mid (Q3)"/>
    <s v="Medium"/>
    <s v="Very High"/>
    <n v="2"/>
    <x v="2"/>
  </r>
  <r>
    <n v="25"/>
    <x v="0"/>
    <s v="Travel_Rarely"/>
    <n v="1356"/>
    <x v="1"/>
    <x v="12"/>
    <n v="4"/>
    <s v="Life Sciences"/>
    <n v="1240"/>
    <n v="3"/>
    <s v="Male"/>
    <n v="57"/>
    <n v="3"/>
    <x v="1"/>
    <x v="6"/>
    <n v="4"/>
    <s v="Single"/>
    <n v="4950"/>
    <n v="20623"/>
    <n v="0"/>
    <x v="1"/>
    <n v="14"/>
    <n v="3"/>
    <n v="2"/>
    <n v="0"/>
    <n v="5"/>
    <n v="4"/>
    <n v="3"/>
    <n v="4"/>
    <n v="3"/>
    <n v="1"/>
    <n v="1"/>
    <n v="0"/>
    <s v="25 to 34"/>
    <s v="2 to 5 years"/>
    <s v="Upper-Mid (Q3)"/>
    <s v="Very High"/>
    <s v="High"/>
    <n v="0"/>
    <x v="2"/>
  </r>
  <r>
    <n v="45"/>
    <x v="1"/>
    <s v="Travel_Rarely"/>
    <n v="1449"/>
    <x v="1"/>
    <x v="5"/>
    <n v="3"/>
    <s v="Marketing"/>
    <n v="1277"/>
    <n v="1"/>
    <s v="Female"/>
    <n v="94"/>
    <n v="1"/>
    <x v="4"/>
    <x v="5"/>
    <n v="2"/>
    <s v="Single"/>
    <n v="18824"/>
    <n v="2493"/>
    <n v="2"/>
    <x v="0"/>
    <n v="16"/>
    <n v="3"/>
    <n v="1"/>
    <n v="0"/>
    <n v="26"/>
    <n v="2"/>
    <n v="3"/>
    <n v="24"/>
    <n v="10"/>
    <n v="1"/>
    <n v="11"/>
    <n v="1"/>
    <s v="45 to 54"/>
    <s v="Over 10 years"/>
    <s v="High (Q4)"/>
    <s v="Medium"/>
    <s v="High"/>
    <n v="5"/>
    <x v="0"/>
  </r>
  <r>
    <n v="40"/>
    <x v="1"/>
    <s v="Travel_Rarely"/>
    <n v="299"/>
    <x v="1"/>
    <x v="22"/>
    <n v="4"/>
    <s v="Marketing"/>
    <n v="1318"/>
    <n v="4"/>
    <s v="Male"/>
    <n v="57"/>
    <n v="2"/>
    <x v="2"/>
    <x v="6"/>
    <n v="2"/>
    <s v="Single"/>
    <n v="9094"/>
    <n v="17235"/>
    <n v="2"/>
    <x v="0"/>
    <n v="12"/>
    <n v="3"/>
    <n v="3"/>
    <n v="0"/>
    <n v="9"/>
    <n v="2"/>
    <n v="3"/>
    <n v="5"/>
    <n v="4"/>
    <n v="1"/>
    <n v="0"/>
    <n v="1"/>
    <s v="35 to 44"/>
    <s v="2 to 5 years"/>
    <s v="High (Q4)"/>
    <s v="Medium"/>
    <s v="High"/>
    <n v="6"/>
    <x v="0"/>
  </r>
  <r>
    <n v="38"/>
    <x v="0"/>
    <s v="Travel_Rarely"/>
    <n v="1009"/>
    <x v="1"/>
    <x v="5"/>
    <n v="2"/>
    <s v="Life Sciences"/>
    <n v="1355"/>
    <n v="2"/>
    <s v="Female"/>
    <n v="31"/>
    <n v="3"/>
    <x v="1"/>
    <x v="6"/>
    <n v="1"/>
    <s v="Divorced"/>
    <n v="6893"/>
    <n v="19461"/>
    <n v="3"/>
    <x v="1"/>
    <n v="15"/>
    <n v="3"/>
    <n v="4"/>
    <n v="1"/>
    <n v="11"/>
    <n v="3"/>
    <n v="3"/>
    <n v="7"/>
    <n v="7"/>
    <n v="1"/>
    <n v="7"/>
    <n v="0"/>
    <s v="35 to 44"/>
    <s v="6 to 10 years"/>
    <s v="Upper-Mid (Q3)"/>
    <s v="Low"/>
    <s v="High"/>
    <n v="2"/>
    <x v="2"/>
  </r>
  <r>
    <n v="39"/>
    <x v="0"/>
    <s v="Travel_Rarely"/>
    <n v="1498"/>
    <x v="1"/>
    <x v="19"/>
    <n v="4"/>
    <s v="Life Sciences"/>
    <n v="1390"/>
    <n v="1"/>
    <s v="Male"/>
    <n v="44"/>
    <n v="2"/>
    <x v="1"/>
    <x v="6"/>
    <n v="4"/>
    <s v="Married"/>
    <n v="6120"/>
    <n v="3567"/>
    <n v="3"/>
    <x v="0"/>
    <n v="12"/>
    <n v="3"/>
    <n v="4"/>
    <n v="2"/>
    <n v="8"/>
    <n v="2"/>
    <n v="4"/>
    <n v="5"/>
    <n v="4"/>
    <n v="1"/>
    <n v="4"/>
    <n v="0"/>
    <s v="35 to 44"/>
    <s v="2 to 5 years"/>
    <s v="Upper-Mid (Q3)"/>
    <s v="Very High"/>
    <s v="Very High"/>
    <n v="4"/>
    <x v="1"/>
  </r>
  <r>
    <n v="28"/>
    <x v="0"/>
    <s v="Travel_Rarely"/>
    <n v="866"/>
    <x v="1"/>
    <x v="3"/>
    <n v="3"/>
    <s v="Medical"/>
    <n v="1469"/>
    <n v="4"/>
    <s v="Male"/>
    <n v="84"/>
    <n v="3"/>
    <x v="1"/>
    <x v="6"/>
    <n v="1"/>
    <s v="Single"/>
    <n v="8463"/>
    <n v="23490"/>
    <n v="0"/>
    <x v="1"/>
    <n v="18"/>
    <n v="3"/>
    <n v="4"/>
    <n v="0"/>
    <n v="6"/>
    <n v="4"/>
    <n v="3"/>
    <n v="5"/>
    <n v="4"/>
    <n v="1"/>
    <n v="3"/>
    <n v="0"/>
    <s v="25 to 34"/>
    <s v="2 to 5 years"/>
    <s v="High (Q4)"/>
    <s v="Low"/>
    <s v="High"/>
    <n v="2"/>
    <x v="2"/>
  </r>
  <r>
    <n v="30"/>
    <x v="0"/>
    <s v="Travel_Rarely"/>
    <n v="330"/>
    <x v="2"/>
    <x v="7"/>
    <n v="3"/>
    <s v="Life Sciences"/>
    <n v="1499"/>
    <n v="3"/>
    <s v="Male"/>
    <n v="46"/>
    <n v="3"/>
    <x v="0"/>
    <x v="8"/>
    <n v="3"/>
    <s v="Divorced"/>
    <n v="2064"/>
    <n v="15428"/>
    <n v="0"/>
    <x v="1"/>
    <n v="21"/>
    <n v="4"/>
    <n v="1"/>
    <n v="1"/>
    <n v="6"/>
    <n v="3"/>
    <n v="4"/>
    <n v="5"/>
    <n v="3"/>
    <n v="1"/>
    <n v="3"/>
    <n v="0"/>
    <s v="25 to 34"/>
    <s v="2 to 5 years"/>
    <s v="Low (Q1)"/>
    <s v="High"/>
    <s v="Very High"/>
    <n v="2"/>
    <x v="2"/>
  </r>
  <r>
    <n v="30"/>
    <x v="0"/>
    <s v="Travel_Rarely"/>
    <n v="1288"/>
    <x v="1"/>
    <x v="11"/>
    <n v="4"/>
    <s v="Technical Degree"/>
    <n v="1568"/>
    <n v="3"/>
    <s v="Male"/>
    <n v="33"/>
    <n v="3"/>
    <x v="2"/>
    <x v="6"/>
    <n v="2"/>
    <s v="Married"/>
    <n v="9250"/>
    <n v="17799"/>
    <n v="3"/>
    <x v="1"/>
    <n v="12"/>
    <n v="3"/>
    <n v="2"/>
    <n v="1"/>
    <n v="9"/>
    <n v="3"/>
    <n v="3"/>
    <n v="4"/>
    <n v="2"/>
    <n v="1"/>
    <n v="3"/>
    <n v="0"/>
    <s v="25 to 34"/>
    <s v="2 to 5 years"/>
    <s v="High (Q4)"/>
    <s v="Medium"/>
    <s v="High"/>
    <n v="3"/>
    <x v="1"/>
  </r>
  <r>
    <n v="47"/>
    <x v="0"/>
    <s v="Travel_Rarely"/>
    <n v="1176"/>
    <x v="2"/>
    <x v="23"/>
    <n v="4"/>
    <s v="Life Sciences"/>
    <n v="1625"/>
    <n v="4"/>
    <s v="Female"/>
    <n v="98"/>
    <n v="3"/>
    <x v="4"/>
    <x v="5"/>
    <n v="3"/>
    <s v="Married"/>
    <n v="19658"/>
    <n v="5220"/>
    <n v="3"/>
    <x v="1"/>
    <n v="11"/>
    <n v="3"/>
    <n v="3"/>
    <n v="1"/>
    <n v="27"/>
    <n v="2"/>
    <n v="3"/>
    <n v="5"/>
    <n v="2"/>
    <n v="1"/>
    <n v="0"/>
    <n v="0"/>
    <s v="45 to 54"/>
    <s v="2 to 5 years"/>
    <s v="High (Q4)"/>
    <s v="High"/>
    <s v="High"/>
    <n v="1"/>
    <x v="2"/>
  </r>
  <r>
    <n v="29"/>
    <x v="0"/>
    <s v="Travel_Rarely"/>
    <n v="469"/>
    <x v="1"/>
    <x v="12"/>
    <n v="3"/>
    <s v="Medical"/>
    <n v="1650"/>
    <n v="3"/>
    <s v="Male"/>
    <n v="42"/>
    <n v="2"/>
    <x v="1"/>
    <x v="6"/>
    <n v="3"/>
    <s v="Single"/>
    <n v="5869"/>
    <n v="23413"/>
    <n v="9"/>
    <x v="1"/>
    <n v="11"/>
    <n v="3"/>
    <n v="3"/>
    <n v="0"/>
    <n v="8"/>
    <n v="2"/>
    <n v="3"/>
    <n v="5"/>
    <n v="2"/>
    <n v="1"/>
    <n v="4"/>
    <n v="0"/>
    <s v="25 to 34"/>
    <s v="2 to 5 years"/>
    <s v="Upper-Mid (Q3)"/>
    <s v="High"/>
    <s v="High"/>
    <n v="0"/>
    <x v="2"/>
  </r>
  <r>
    <n v="30"/>
    <x v="0"/>
    <s v="Travel_Rarely"/>
    <n v="979"/>
    <x v="1"/>
    <x v="21"/>
    <n v="2"/>
    <s v="Marketing"/>
    <n v="1754"/>
    <n v="3"/>
    <s v="Male"/>
    <n v="94"/>
    <n v="2"/>
    <x v="2"/>
    <x v="6"/>
    <n v="1"/>
    <s v="Divorced"/>
    <n v="7140"/>
    <n v="3088"/>
    <n v="2"/>
    <x v="1"/>
    <n v="11"/>
    <n v="3"/>
    <n v="1"/>
    <n v="1"/>
    <n v="12"/>
    <n v="2"/>
    <n v="3"/>
    <n v="7"/>
    <n v="7"/>
    <n v="1"/>
    <n v="7"/>
    <n v="0"/>
    <s v="25 to 34"/>
    <s v="6 to 10 years"/>
    <s v="Upper-Mid (Q3)"/>
    <s v="Low"/>
    <s v="High"/>
    <n v="3"/>
    <x v="1"/>
  </r>
  <r>
    <n v="43"/>
    <x v="0"/>
    <s v="Travel_Rarely"/>
    <n v="244"/>
    <x v="2"/>
    <x v="5"/>
    <n v="3"/>
    <s v="Life Sciences"/>
    <n v="1778"/>
    <n v="2"/>
    <s v="Male"/>
    <n v="97"/>
    <n v="3"/>
    <x v="0"/>
    <x v="8"/>
    <n v="4"/>
    <s v="Single"/>
    <n v="3539"/>
    <n v="5033"/>
    <n v="0"/>
    <x v="1"/>
    <n v="13"/>
    <n v="3"/>
    <n v="2"/>
    <n v="0"/>
    <n v="10"/>
    <n v="5"/>
    <n v="3"/>
    <n v="9"/>
    <n v="7"/>
    <n v="1"/>
    <n v="8"/>
    <n v="0"/>
    <s v="35 to 44"/>
    <s v="6 to 10 years"/>
    <s v="Lower-Mid (Q2)"/>
    <s v="Very High"/>
    <s v="High"/>
    <n v="0"/>
    <x v="2"/>
  </r>
  <r>
    <n v="21"/>
    <x v="1"/>
    <s v="Travel_Rarely"/>
    <n v="337"/>
    <x v="1"/>
    <x v="8"/>
    <n v="1"/>
    <s v="Marketing"/>
    <n v="1780"/>
    <n v="2"/>
    <s v="Male"/>
    <n v="31"/>
    <n v="3"/>
    <x v="0"/>
    <x v="1"/>
    <n v="2"/>
    <s v="Single"/>
    <n v="2679"/>
    <n v="4567"/>
    <n v="1"/>
    <x v="1"/>
    <n v="13"/>
    <n v="3"/>
    <n v="2"/>
    <n v="0"/>
    <n v="1"/>
    <n v="3"/>
    <n v="3"/>
    <n v="1"/>
    <n v="0"/>
    <n v="1"/>
    <n v="0"/>
    <n v="1"/>
    <s v="Under 25"/>
    <s v="0 to 1 year"/>
    <s v="Low (Q1)"/>
    <s v="Medium"/>
    <s v="High"/>
    <n v="4"/>
    <x v="1"/>
  </r>
  <r>
    <n v="26"/>
    <x v="1"/>
    <s v="Travel_Rarely"/>
    <n v="920"/>
    <x v="2"/>
    <x v="17"/>
    <n v="2"/>
    <s v="Medical"/>
    <n v="1818"/>
    <n v="4"/>
    <s v="Female"/>
    <n v="69"/>
    <n v="3"/>
    <x v="0"/>
    <x v="8"/>
    <n v="2"/>
    <s v="Married"/>
    <n v="2148"/>
    <n v="6889"/>
    <n v="0"/>
    <x v="0"/>
    <n v="11"/>
    <n v="3"/>
    <n v="3"/>
    <n v="0"/>
    <n v="6"/>
    <n v="3"/>
    <n v="3"/>
    <n v="5"/>
    <n v="1"/>
    <n v="1"/>
    <n v="4"/>
    <n v="1"/>
    <s v="25 to 34"/>
    <s v="2 to 5 years"/>
    <s v="Low (Q1)"/>
    <s v="Medium"/>
    <s v="High"/>
    <n v="8"/>
    <x v="0"/>
  </r>
  <r>
    <n v="36"/>
    <x v="0"/>
    <s v="Travel_Rarely"/>
    <n v="1266"/>
    <x v="1"/>
    <x v="12"/>
    <n v="4"/>
    <s v="Technical Degree"/>
    <n v="1880"/>
    <n v="2"/>
    <s v="Female"/>
    <n v="63"/>
    <n v="2"/>
    <x v="1"/>
    <x v="6"/>
    <n v="3"/>
    <s v="Married"/>
    <n v="5673"/>
    <n v="6060"/>
    <n v="1"/>
    <x v="0"/>
    <n v="13"/>
    <n v="3"/>
    <n v="1"/>
    <n v="1"/>
    <n v="10"/>
    <n v="4"/>
    <n v="3"/>
    <n v="10"/>
    <n v="9"/>
    <n v="1"/>
    <n v="7"/>
    <n v="0"/>
    <s v="35 to 44"/>
    <s v="6 to 10 years"/>
    <s v="Upper-Mid (Q3)"/>
    <s v="High"/>
    <s v="High"/>
    <n v="3"/>
    <x v="1"/>
  </r>
  <r>
    <n v="34"/>
    <x v="0"/>
    <s v="Travel_Rarely"/>
    <n v="1480"/>
    <x v="1"/>
    <x v="4"/>
    <n v="3"/>
    <s v="Life Sciences"/>
    <n v="1882"/>
    <n v="3"/>
    <s v="Male"/>
    <n v="64"/>
    <n v="3"/>
    <x v="2"/>
    <x v="6"/>
    <n v="4"/>
    <s v="Married"/>
    <n v="9713"/>
    <n v="24444"/>
    <n v="2"/>
    <x v="0"/>
    <n v="13"/>
    <n v="3"/>
    <n v="4"/>
    <n v="3"/>
    <n v="9"/>
    <n v="3"/>
    <n v="3"/>
    <n v="5"/>
    <n v="3"/>
    <n v="1"/>
    <n v="0"/>
    <n v="0"/>
    <s v="25 to 34"/>
    <s v="2 to 5 years"/>
    <s v="High (Q4)"/>
    <s v="Very High"/>
    <s v="High"/>
    <n v="3"/>
    <x v="1"/>
  </r>
  <r>
    <n v="36"/>
    <x v="0"/>
    <s v="Travel_Rarely"/>
    <n v="335"/>
    <x v="1"/>
    <x v="18"/>
    <n v="2"/>
    <s v="Marketing"/>
    <n v="1908"/>
    <n v="3"/>
    <s v="Male"/>
    <n v="33"/>
    <n v="2"/>
    <x v="1"/>
    <x v="6"/>
    <n v="2"/>
    <s v="Married"/>
    <n v="5507"/>
    <n v="16822"/>
    <n v="2"/>
    <x v="1"/>
    <n v="16"/>
    <n v="3"/>
    <n v="3"/>
    <n v="2"/>
    <n v="12"/>
    <n v="1"/>
    <n v="1"/>
    <n v="4"/>
    <n v="2"/>
    <n v="1"/>
    <n v="3"/>
    <n v="0"/>
    <s v="35 to 44"/>
    <s v="2 to 5 years"/>
    <s v="Upper-Mid (Q3)"/>
    <s v="Medium"/>
    <s v="Low"/>
    <n v="4"/>
    <x v="1"/>
  </r>
  <r>
    <n v="41"/>
    <x v="0"/>
    <s v="Travel_Rarely"/>
    <n v="337"/>
    <x v="1"/>
    <x v="16"/>
    <n v="3"/>
    <s v="Marketing"/>
    <n v="1909"/>
    <n v="3"/>
    <s v="Female"/>
    <n v="54"/>
    <n v="3"/>
    <x v="1"/>
    <x v="6"/>
    <n v="2"/>
    <s v="Married"/>
    <n v="4393"/>
    <n v="26841"/>
    <n v="5"/>
    <x v="1"/>
    <n v="21"/>
    <n v="4"/>
    <n v="3"/>
    <n v="1"/>
    <n v="14"/>
    <n v="3"/>
    <n v="3"/>
    <n v="5"/>
    <n v="4"/>
    <n v="1"/>
    <n v="4"/>
    <n v="0"/>
    <s v="35 to 44"/>
    <s v="2 to 5 years"/>
    <s v="Lower-Mid (Q2)"/>
    <s v="Medium"/>
    <s v="High"/>
    <n v="2"/>
    <x v="2"/>
  </r>
  <r>
    <n v="31"/>
    <x v="0"/>
    <s v="Travel_Rarely"/>
    <n v="1079"/>
    <x v="1"/>
    <x v="12"/>
    <n v="2"/>
    <s v="Medical"/>
    <n v="1912"/>
    <n v="3"/>
    <s v="Female"/>
    <n v="86"/>
    <n v="3"/>
    <x v="1"/>
    <x v="6"/>
    <n v="4"/>
    <s v="Divorced"/>
    <n v="6583"/>
    <n v="20115"/>
    <n v="2"/>
    <x v="0"/>
    <n v="11"/>
    <n v="3"/>
    <n v="4"/>
    <n v="1"/>
    <n v="8"/>
    <n v="2"/>
    <n v="3"/>
    <n v="5"/>
    <n v="2"/>
    <n v="1"/>
    <n v="4"/>
    <n v="0"/>
    <s v="25 to 34"/>
    <s v="2 to 5 years"/>
    <s v="Upper-Mid (Q3)"/>
    <s v="Very High"/>
    <s v="High"/>
    <n v="3"/>
    <x v="1"/>
  </r>
  <r>
    <n v="34"/>
    <x v="0"/>
    <s v="Travel_Rarely"/>
    <n v="1239"/>
    <x v="1"/>
    <x v="24"/>
    <n v="4"/>
    <s v="Medical"/>
    <n v="1951"/>
    <n v="4"/>
    <s v="Male"/>
    <n v="39"/>
    <n v="3"/>
    <x v="2"/>
    <x v="6"/>
    <n v="3"/>
    <s v="Divorced"/>
    <n v="8628"/>
    <n v="22914"/>
    <n v="1"/>
    <x v="1"/>
    <n v="18"/>
    <n v="3"/>
    <n v="3"/>
    <n v="1"/>
    <n v="9"/>
    <n v="2"/>
    <n v="2"/>
    <n v="8"/>
    <n v="7"/>
    <n v="1"/>
    <n v="1"/>
    <n v="0"/>
    <s v="25 to 34"/>
    <s v="6 to 10 years"/>
    <s v="High (Q4)"/>
    <s v="High"/>
    <s v="Medium"/>
    <n v="0"/>
    <x v="2"/>
  </r>
  <r>
    <n v="55"/>
    <x v="0"/>
    <s v="Travel_Rarely"/>
    <n v="189"/>
    <x v="2"/>
    <x v="23"/>
    <n v="4"/>
    <s v="Human Resources"/>
    <n v="1973"/>
    <n v="3"/>
    <s v="Male"/>
    <n v="71"/>
    <n v="4"/>
    <x v="4"/>
    <x v="5"/>
    <n v="2"/>
    <s v="Married"/>
    <n v="19636"/>
    <n v="25811"/>
    <n v="4"/>
    <x v="0"/>
    <n v="18"/>
    <n v="3"/>
    <n v="1"/>
    <n v="1"/>
    <n v="35"/>
    <n v="0"/>
    <n v="3"/>
    <n v="10"/>
    <n v="9"/>
    <n v="1"/>
    <n v="4"/>
    <n v="0"/>
    <s v="55 and over"/>
    <s v="6 to 10 years"/>
    <s v="High (Q4)"/>
    <s v="Medium"/>
    <s v="High"/>
    <n v="6"/>
    <x v="0"/>
  </r>
  <r>
    <n v="34"/>
    <x v="0"/>
    <s v="Travel_Rarely"/>
    <n v="704"/>
    <x v="1"/>
    <x v="28"/>
    <n v="3"/>
    <s v="Marketing"/>
    <n v="2035"/>
    <n v="4"/>
    <s v="Female"/>
    <n v="95"/>
    <n v="2"/>
    <x v="1"/>
    <x v="6"/>
    <n v="3"/>
    <s v="Married"/>
    <n v="6712"/>
    <n v="8978"/>
    <n v="1"/>
    <x v="1"/>
    <n v="21"/>
    <n v="4"/>
    <n v="4"/>
    <n v="2"/>
    <n v="8"/>
    <n v="2"/>
    <n v="3"/>
    <n v="8"/>
    <n v="7"/>
    <n v="1"/>
    <n v="7"/>
    <n v="0"/>
    <s v="25 to 34"/>
    <s v="6 to 10 years"/>
    <s v="Upper-Mid (Q3)"/>
    <s v="High"/>
    <s v="High"/>
    <n v="1"/>
    <x v="2"/>
  </r>
  <r>
    <n v="35"/>
    <x v="0"/>
    <s v="Travel_Rarely"/>
    <n v="1146"/>
    <x v="2"/>
    <x v="23"/>
    <n v="4"/>
    <s v="Life Sciences"/>
    <n v="2040"/>
    <n v="3"/>
    <s v="Female"/>
    <n v="31"/>
    <n v="3"/>
    <x v="2"/>
    <x v="8"/>
    <n v="4"/>
    <s v="Single"/>
    <n v="8837"/>
    <n v="16642"/>
    <n v="1"/>
    <x v="0"/>
    <n v="16"/>
    <n v="3"/>
    <n v="3"/>
    <n v="0"/>
    <n v="9"/>
    <n v="2"/>
    <n v="3"/>
    <n v="9"/>
    <n v="0"/>
    <n v="1"/>
    <n v="7"/>
    <n v="0"/>
    <s v="35 to 44"/>
    <s v="6 to 10 years"/>
    <s v="High (Q4)"/>
    <s v="Very High"/>
    <s v="High"/>
    <n v="4"/>
    <x v="1"/>
  </r>
  <r>
    <n v="38"/>
    <x v="0"/>
    <s v="Travel_Rarely"/>
    <n v="345"/>
    <x v="1"/>
    <x v="12"/>
    <n v="2"/>
    <s v="Life Sciences"/>
    <n v="2041"/>
    <n v="1"/>
    <s v="Female"/>
    <n v="100"/>
    <n v="3"/>
    <x v="1"/>
    <x v="6"/>
    <n v="4"/>
    <s v="Married"/>
    <n v="5343"/>
    <n v="5982"/>
    <n v="1"/>
    <x v="1"/>
    <n v="11"/>
    <n v="3"/>
    <n v="3"/>
    <n v="1"/>
    <n v="10"/>
    <n v="1"/>
    <n v="3"/>
    <n v="10"/>
    <n v="7"/>
    <n v="1"/>
    <n v="9"/>
    <n v="0"/>
    <s v="35 to 44"/>
    <s v="6 to 10 years"/>
    <s v="Upper-Mid (Q3)"/>
    <s v="Very High"/>
    <s v="High"/>
    <n v="0"/>
    <x v="2"/>
  </r>
  <r>
    <n v="34"/>
    <x v="1"/>
    <s v="Travel_Rarely"/>
    <n v="699"/>
    <x v="0"/>
    <x v="10"/>
    <n v="1"/>
    <s v="Medical"/>
    <n v="31"/>
    <n v="2"/>
    <s v="Male"/>
    <n v="83"/>
    <n v="3"/>
    <x v="0"/>
    <x v="2"/>
    <n v="1"/>
    <s v="Single"/>
    <n v="2960"/>
    <n v="17102"/>
    <n v="2"/>
    <x v="1"/>
    <n v="11"/>
    <n v="3"/>
    <n v="3"/>
    <n v="0"/>
    <n v="8"/>
    <n v="2"/>
    <n v="3"/>
    <n v="4"/>
    <n v="2"/>
    <n v="1"/>
    <n v="3"/>
    <n v="1"/>
    <s v="25 to 34"/>
    <s v="2 to 5 years"/>
    <s v="Lower-Mid (Q2)"/>
    <s v="Low"/>
    <s v="High"/>
    <n v="4"/>
    <x v="1"/>
  </r>
  <r>
    <n v="19"/>
    <x v="1"/>
    <s v="Travel_Rarely"/>
    <n v="303"/>
    <x v="0"/>
    <x v="5"/>
    <n v="3"/>
    <s v="Life Sciences"/>
    <n v="243"/>
    <n v="2"/>
    <s v="Male"/>
    <n v="47"/>
    <n v="2"/>
    <x v="0"/>
    <x v="0"/>
    <n v="4"/>
    <s v="Single"/>
    <n v="1102"/>
    <n v="9241"/>
    <n v="1"/>
    <x v="1"/>
    <n v="22"/>
    <n v="4"/>
    <n v="3"/>
    <n v="0"/>
    <n v="1"/>
    <n v="3"/>
    <n v="2"/>
    <n v="1"/>
    <n v="0"/>
    <n v="1"/>
    <n v="0"/>
    <n v="1"/>
    <s v="Under 25"/>
    <s v="0 to 1 year"/>
    <s v="Low (Q1)"/>
    <s v="Very High"/>
    <s v="Medium"/>
    <n v="2"/>
    <x v="2"/>
  </r>
  <r>
    <n v="29"/>
    <x v="1"/>
    <s v="Travel_Rarely"/>
    <n v="992"/>
    <x v="0"/>
    <x v="7"/>
    <n v="3"/>
    <s v="Technical Degree"/>
    <n v="300"/>
    <n v="3"/>
    <s v="Male"/>
    <n v="85"/>
    <n v="3"/>
    <x v="0"/>
    <x v="2"/>
    <n v="3"/>
    <s v="Single"/>
    <n v="2058"/>
    <n v="19757"/>
    <n v="0"/>
    <x v="1"/>
    <n v="14"/>
    <n v="3"/>
    <n v="4"/>
    <n v="0"/>
    <n v="7"/>
    <n v="1"/>
    <n v="2"/>
    <n v="6"/>
    <n v="2"/>
    <n v="1"/>
    <n v="5"/>
    <n v="1"/>
    <s v="25 to 34"/>
    <s v="6 to 10 years"/>
    <s v="Low (Q1)"/>
    <s v="High"/>
    <s v="Medium"/>
    <n v="2"/>
    <x v="2"/>
  </r>
  <r>
    <n v="33"/>
    <x v="1"/>
    <s v="Travel_Rarely"/>
    <n v="465"/>
    <x v="0"/>
    <x v="5"/>
    <n v="2"/>
    <s v="Life Sciences"/>
    <n v="328"/>
    <n v="1"/>
    <s v="Female"/>
    <n v="39"/>
    <n v="3"/>
    <x v="0"/>
    <x v="0"/>
    <n v="1"/>
    <s v="Married"/>
    <n v="2707"/>
    <n v="21509"/>
    <n v="7"/>
    <x v="1"/>
    <n v="20"/>
    <n v="4"/>
    <n v="1"/>
    <n v="0"/>
    <n v="13"/>
    <n v="3"/>
    <n v="4"/>
    <n v="9"/>
    <n v="7"/>
    <n v="1"/>
    <n v="7"/>
    <n v="1"/>
    <s v="25 to 34"/>
    <s v="6 to 10 years"/>
    <s v="Low (Q1)"/>
    <s v="Low"/>
    <s v="Very High"/>
    <n v="4"/>
    <x v="1"/>
  </r>
  <r>
    <n v="29"/>
    <x v="1"/>
    <s v="Travel_Rarely"/>
    <n v="408"/>
    <x v="0"/>
    <x v="22"/>
    <n v="5"/>
    <s v="Technical Degree"/>
    <n v="565"/>
    <n v="3"/>
    <s v="Female"/>
    <n v="71"/>
    <n v="2"/>
    <x v="0"/>
    <x v="2"/>
    <n v="2"/>
    <s v="Married"/>
    <n v="2546"/>
    <n v="18300"/>
    <n v="5"/>
    <x v="1"/>
    <n v="16"/>
    <n v="3"/>
    <n v="2"/>
    <n v="0"/>
    <n v="6"/>
    <n v="2"/>
    <n v="4"/>
    <n v="2"/>
    <n v="2"/>
    <n v="1"/>
    <n v="1"/>
    <n v="1"/>
    <s v="25 to 34"/>
    <s v="2 to 5 years"/>
    <s v="Low (Q1)"/>
    <s v="Medium"/>
    <s v="Very High"/>
    <n v="5"/>
    <x v="0"/>
  </r>
  <r>
    <n v="33"/>
    <x v="1"/>
    <s v="Travel_Rarely"/>
    <n v="587"/>
    <x v="0"/>
    <x v="12"/>
    <n v="1"/>
    <s v="Medical"/>
    <n v="584"/>
    <n v="1"/>
    <s v="Male"/>
    <n v="38"/>
    <n v="1"/>
    <x v="0"/>
    <x v="0"/>
    <n v="4"/>
    <s v="Divorced"/>
    <n v="3408"/>
    <n v="6705"/>
    <n v="7"/>
    <x v="1"/>
    <n v="13"/>
    <n v="3"/>
    <n v="1"/>
    <n v="3"/>
    <n v="8"/>
    <n v="2"/>
    <n v="3"/>
    <n v="4"/>
    <n v="3"/>
    <n v="1"/>
    <n v="3"/>
    <n v="1"/>
    <s v="25 to 34"/>
    <s v="2 to 5 years"/>
    <s v="Lower-Mid (Q2)"/>
    <s v="Very High"/>
    <s v="High"/>
    <n v="2"/>
    <x v="2"/>
  </r>
  <r>
    <n v="20"/>
    <x v="1"/>
    <s v="Travel_Rarely"/>
    <n v="1362"/>
    <x v="0"/>
    <x v="12"/>
    <n v="1"/>
    <s v="Medical"/>
    <n v="701"/>
    <n v="4"/>
    <s v="Male"/>
    <n v="32"/>
    <n v="3"/>
    <x v="0"/>
    <x v="2"/>
    <n v="3"/>
    <s v="Single"/>
    <n v="1009"/>
    <n v="26999"/>
    <n v="1"/>
    <x v="0"/>
    <n v="11"/>
    <n v="3"/>
    <n v="4"/>
    <n v="0"/>
    <n v="1"/>
    <n v="5"/>
    <n v="3"/>
    <n v="1"/>
    <n v="0"/>
    <n v="1"/>
    <n v="1"/>
    <n v="1"/>
    <s v="Under 25"/>
    <s v="0 to 1 year"/>
    <s v="Low (Q1)"/>
    <s v="High"/>
    <s v="High"/>
    <n v="5"/>
    <x v="0"/>
  </r>
  <r>
    <n v="55"/>
    <x v="1"/>
    <s v="Travel_Rarely"/>
    <n v="725"/>
    <x v="0"/>
    <x v="5"/>
    <n v="3"/>
    <s v="Medical"/>
    <n v="787"/>
    <n v="4"/>
    <s v="Male"/>
    <n v="78"/>
    <n v="3"/>
    <x v="4"/>
    <x v="5"/>
    <n v="1"/>
    <s v="Married"/>
    <n v="19859"/>
    <n v="21199"/>
    <n v="5"/>
    <x v="0"/>
    <n v="13"/>
    <n v="3"/>
    <n v="4"/>
    <n v="1"/>
    <n v="24"/>
    <n v="2"/>
    <n v="3"/>
    <n v="5"/>
    <n v="2"/>
    <n v="1"/>
    <n v="4"/>
    <n v="1"/>
    <s v="55 and over"/>
    <s v="2 to 5 years"/>
    <s v="High (Q4)"/>
    <s v="Low"/>
    <s v="High"/>
    <n v="5"/>
    <x v="0"/>
  </r>
  <r>
    <n v="41"/>
    <x v="1"/>
    <s v="Travel_Rarely"/>
    <n v="1085"/>
    <x v="0"/>
    <x v="5"/>
    <n v="4"/>
    <s v="Life Sciences"/>
    <n v="927"/>
    <n v="2"/>
    <s v="Female"/>
    <n v="57"/>
    <n v="1"/>
    <x v="0"/>
    <x v="0"/>
    <n v="4"/>
    <s v="Divorced"/>
    <n v="2778"/>
    <n v="17725"/>
    <n v="4"/>
    <x v="0"/>
    <n v="13"/>
    <n v="3"/>
    <n v="3"/>
    <n v="1"/>
    <n v="10"/>
    <n v="1"/>
    <n v="2"/>
    <n v="7"/>
    <n v="7"/>
    <n v="1"/>
    <n v="0"/>
    <n v="1"/>
    <s v="35 to 44"/>
    <s v="6 to 10 years"/>
    <s v="Low (Q1)"/>
    <s v="Very High"/>
    <s v="Medium"/>
    <n v="5"/>
    <x v="0"/>
  </r>
  <r>
    <n v="21"/>
    <x v="1"/>
    <s v="Travel_Rarely"/>
    <n v="1334"/>
    <x v="0"/>
    <x v="12"/>
    <n v="3"/>
    <s v="Life Sciences"/>
    <n v="1079"/>
    <n v="3"/>
    <s v="Female"/>
    <n v="36"/>
    <n v="2"/>
    <x v="0"/>
    <x v="0"/>
    <n v="1"/>
    <s v="Single"/>
    <n v="1416"/>
    <n v="17258"/>
    <n v="1"/>
    <x v="1"/>
    <n v="13"/>
    <n v="3"/>
    <n v="1"/>
    <n v="0"/>
    <n v="1"/>
    <n v="6"/>
    <n v="2"/>
    <n v="1"/>
    <n v="0"/>
    <n v="1"/>
    <n v="0"/>
    <n v="1"/>
    <s v="Under 25"/>
    <s v="0 to 1 year"/>
    <s v="Low (Q1)"/>
    <s v="Low"/>
    <s v="Medium"/>
    <n v="4"/>
    <x v="1"/>
  </r>
  <r>
    <n v="32"/>
    <x v="1"/>
    <s v="Travel_Rarely"/>
    <n v="1089"/>
    <x v="0"/>
    <x v="8"/>
    <n v="2"/>
    <s v="Life Sciences"/>
    <n v="1309"/>
    <n v="4"/>
    <s v="Male"/>
    <n v="79"/>
    <n v="3"/>
    <x v="1"/>
    <x v="0"/>
    <n v="3"/>
    <s v="Married"/>
    <n v="4883"/>
    <n v="22845"/>
    <n v="1"/>
    <x v="1"/>
    <n v="18"/>
    <n v="3"/>
    <n v="1"/>
    <n v="1"/>
    <n v="10"/>
    <n v="3"/>
    <n v="3"/>
    <n v="10"/>
    <n v="4"/>
    <n v="1"/>
    <n v="1"/>
    <n v="1"/>
    <s v="25 to 34"/>
    <s v="6 to 10 years"/>
    <s v="Lower-Mid (Q2)"/>
    <s v="High"/>
    <s v="High"/>
    <n v="0"/>
    <x v="2"/>
  </r>
  <r>
    <n v="40"/>
    <x v="1"/>
    <s v="Travel_Rarely"/>
    <n v="676"/>
    <x v="0"/>
    <x v="9"/>
    <n v="4"/>
    <s v="Life Sciences"/>
    <n v="1534"/>
    <n v="4"/>
    <s v="Male"/>
    <n v="86"/>
    <n v="3"/>
    <x v="0"/>
    <x v="0"/>
    <n v="1"/>
    <s v="Single"/>
    <n v="2018"/>
    <n v="21831"/>
    <n v="3"/>
    <x v="1"/>
    <n v="14"/>
    <n v="3"/>
    <n v="2"/>
    <n v="0"/>
    <n v="15"/>
    <n v="3"/>
    <n v="1"/>
    <n v="5"/>
    <n v="4"/>
    <n v="1"/>
    <n v="0"/>
    <n v="1"/>
    <s v="35 to 44"/>
    <s v="2 to 5 years"/>
    <s v="Low (Q1)"/>
    <s v="Low"/>
    <s v="Low"/>
    <n v="5"/>
    <x v="0"/>
  </r>
  <r>
    <n v="53"/>
    <x v="1"/>
    <s v="Travel_Rarely"/>
    <n v="607"/>
    <x v="0"/>
    <x v="5"/>
    <n v="5"/>
    <s v="Technical Degree"/>
    <n v="1572"/>
    <n v="3"/>
    <s v="Female"/>
    <n v="78"/>
    <n v="2"/>
    <x v="2"/>
    <x v="4"/>
    <n v="4"/>
    <s v="Married"/>
    <n v="10169"/>
    <n v="14618"/>
    <n v="0"/>
    <x v="1"/>
    <n v="16"/>
    <n v="3"/>
    <n v="2"/>
    <n v="1"/>
    <n v="34"/>
    <n v="4"/>
    <n v="3"/>
    <n v="33"/>
    <n v="7"/>
    <n v="1"/>
    <n v="9"/>
    <n v="1"/>
    <s v="45 to 54"/>
    <s v="Over 10 years"/>
    <s v="High (Q4)"/>
    <s v="Very High"/>
    <s v="High"/>
    <n v="0"/>
    <x v="2"/>
  </r>
  <r>
    <n v="38"/>
    <x v="1"/>
    <s v="Travel_Rarely"/>
    <n v="903"/>
    <x v="0"/>
    <x v="5"/>
    <n v="3"/>
    <s v="Medical"/>
    <n v="1573"/>
    <n v="3"/>
    <s v="Male"/>
    <n v="81"/>
    <n v="3"/>
    <x v="1"/>
    <x v="4"/>
    <n v="2"/>
    <s v="Married"/>
    <n v="4855"/>
    <n v="7653"/>
    <n v="4"/>
    <x v="1"/>
    <n v="11"/>
    <n v="3"/>
    <n v="1"/>
    <n v="2"/>
    <n v="7"/>
    <n v="2"/>
    <n v="3"/>
    <n v="5"/>
    <n v="2"/>
    <n v="1"/>
    <n v="4"/>
    <n v="1"/>
    <s v="35 to 44"/>
    <s v="2 to 5 years"/>
    <s v="Lower-Mid (Q2)"/>
    <s v="Medium"/>
    <s v="High"/>
    <n v="2"/>
    <x v="2"/>
  </r>
  <r>
    <n v="56"/>
    <x v="1"/>
    <s v="Travel_Rarely"/>
    <n v="1162"/>
    <x v="0"/>
    <x v="1"/>
    <n v="2"/>
    <s v="Life Sciences"/>
    <n v="1907"/>
    <n v="1"/>
    <s v="Male"/>
    <n v="97"/>
    <n v="3"/>
    <x v="0"/>
    <x v="0"/>
    <n v="4"/>
    <s v="Single"/>
    <n v="2587"/>
    <n v="10261"/>
    <n v="1"/>
    <x v="1"/>
    <n v="16"/>
    <n v="3"/>
    <n v="4"/>
    <n v="0"/>
    <n v="5"/>
    <n v="3"/>
    <n v="3"/>
    <n v="4"/>
    <n v="2"/>
    <n v="1"/>
    <n v="0"/>
    <n v="1"/>
    <s v="55 and over"/>
    <s v="2 to 5 years"/>
    <s v="Low (Q1)"/>
    <s v="Very High"/>
    <s v="High"/>
    <n v="3"/>
    <x v="1"/>
  </r>
  <r>
    <n v="44"/>
    <x v="0"/>
    <s v="Travel_Rarely"/>
    <n v="1459"/>
    <x v="0"/>
    <x v="12"/>
    <n v="4"/>
    <s v="Other"/>
    <n v="40"/>
    <n v="4"/>
    <s v="Male"/>
    <n v="41"/>
    <n v="3"/>
    <x v="1"/>
    <x v="3"/>
    <n v="4"/>
    <s v="Married"/>
    <n v="6465"/>
    <n v="19121"/>
    <n v="2"/>
    <x v="0"/>
    <n v="13"/>
    <n v="3"/>
    <n v="4"/>
    <n v="0"/>
    <n v="9"/>
    <n v="5"/>
    <n v="4"/>
    <n v="4"/>
    <n v="2"/>
    <n v="1"/>
    <n v="3"/>
    <n v="0"/>
    <s v="35 to 44"/>
    <s v="2 to 5 years"/>
    <s v="Upper-Mid (Q3)"/>
    <s v="Very High"/>
    <s v="Very High"/>
    <n v="3"/>
    <x v="1"/>
  </r>
  <r>
    <n v="30"/>
    <x v="0"/>
    <s v="Travel_Rarely"/>
    <n v="125"/>
    <x v="0"/>
    <x v="9"/>
    <n v="2"/>
    <s v="Medical"/>
    <n v="41"/>
    <n v="4"/>
    <s v="Male"/>
    <n v="83"/>
    <n v="2"/>
    <x v="0"/>
    <x v="0"/>
    <n v="3"/>
    <s v="Single"/>
    <n v="2206"/>
    <n v="16117"/>
    <n v="1"/>
    <x v="1"/>
    <n v="13"/>
    <n v="3"/>
    <n v="1"/>
    <n v="0"/>
    <n v="10"/>
    <n v="5"/>
    <n v="3"/>
    <n v="10"/>
    <n v="0"/>
    <n v="1"/>
    <n v="8"/>
    <n v="0"/>
    <s v="25 to 34"/>
    <s v="6 to 10 years"/>
    <s v="Low (Q1)"/>
    <s v="High"/>
    <s v="High"/>
    <n v="2"/>
    <x v="2"/>
  </r>
  <r>
    <n v="43"/>
    <x v="0"/>
    <s v="Travel_Rarely"/>
    <n v="1273"/>
    <x v="0"/>
    <x v="5"/>
    <n v="2"/>
    <s v="Medical"/>
    <n v="46"/>
    <n v="4"/>
    <s v="Female"/>
    <n v="72"/>
    <n v="4"/>
    <x v="0"/>
    <x v="2"/>
    <n v="3"/>
    <s v="Divorced"/>
    <n v="2645"/>
    <n v="21923"/>
    <n v="1"/>
    <x v="1"/>
    <n v="12"/>
    <n v="3"/>
    <n v="4"/>
    <n v="2"/>
    <n v="6"/>
    <n v="3"/>
    <n v="2"/>
    <n v="5"/>
    <n v="3"/>
    <n v="1"/>
    <n v="4"/>
    <n v="0"/>
    <s v="35 to 44"/>
    <s v="2 to 5 years"/>
    <s v="Low (Q1)"/>
    <s v="High"/>
    <s v="Medium"/>
    <n v="2"/>
    <x v="2"/>
  </r>
  <r>
    <n v="31"/>
    <x v="0"/>
    <s v="Travel_Rarely"/>
    <n v="655"/>
    <x v="0"/>
    <x v="8"/>
    <n v="4"/>
    <s v="Life Sciences"/>
    <n v="76"/>
    <n v="4"/>
    <s v="Male"/>
    <n v="48"/>
    <n v="3"/>
    <x v="1"/>
    <x v="0"/>
    <n v="4"/>
    <s v="Divorced"/>
    <n v="5915"/>
    <n v="9528"/>
    <n v="3"/>
    <x v="1"/>
    <n v="22"/>
    <n v="4"/>
    <n v="4"/>
    <n v="1"/>
    <n v="10"/>
    <n v="3"/>
    <n v="2"/>
    <n v="7"/>
    <n v="7"/>
    <n v="1"/>
    <n v="7"/>
    <n v="0"/>
    <s v="25 to 34"/>
    <s v="6 to 10 years"/>
    <s v="Upper-Mid (Q3)"/>
    <s v="Very High"/>
    <s v="Medium"/>
    <n v="0"/>
    <x v="2"/>
  </r>
  <r>
    <n v="31"/>
    <x v="0"/>
    <s v="Travel_Rarely"/>
    <n v="1082"/>
    <x v="0"/>
    <x v="7"/>
    <n v="4"/>
    <s v="Medical"/>
    <n v="95"/>
    <n v="3"/>
    <s v="Male"/>
    <n v="87"/>
    <n v="3"/>
    <x v="0"/>
    <x v="2"/>
    <n v="2"/>
    <s v="Single"/>
    <n v="2501"/>
    <n v="18775"/>
    <n v="1"/>
    <x v="1"/>
    <n v="17"/>
    <n v="3"/>
    <n v="2"/>
    <n v="0"/>
    <n v="1"/>
    <n v="4"/>
    <n v="3"/>
    <n v="1"/>
    <n v="1"/>
    <n v="1"/>
    <n v="0"/>
    <n v="0"/>
    <s v="25 to 34"/>
    <s v="0 to 1 year"/>
    <s v="Low (Q1)"/>
    <s v="Medium"/>
    <s v="High"/>
    <n v="4"/>
    <x v="1"/>
  </r>
  <r>
    <n v="31"/>
    <x v="0"/>
    <s v="Travel_Rarely"/>
    <n v="746"/>
    <x v="0"/>
    <x v="16"/>
    <n v="4"/>
    <s v="Life Sciences"/>
    <n v="98"/>
    <n v="3"/>
    <s v="Female"/>
    <n v="61"/>
    <n v="3"/>
    <x v="1"/>
    <x v="4"/>
    <n v="4"/>
    <s v="Single"/>
    <n v="4424"/>
    <n v="20682"/>
    <n v="1"/>
    <x v="1"/>
    <n v="23"/>
    <n v="4"/>
    <n v="4"/>
    <n v="0"/>
    <n v="11"/>
    <n v="2"/>
    <n v="3"/>
    <n v="11"/>
    <n v="7"/>
    <n v="1"/>
    <n v="8"/>
    <n v="0"/>
    <s v="25 to 34"/>
    <s v="Over 10 years"/>
    <s v="Lower-Mid (Q2)"/>
    <s v="Very High"/>
    <s v="High"/>
    <n v="0"/>
    <x v="2"/>
  </r>
  <r>
    <n v="34"/>
    <x v="0"/>
    <s v="Travel_Rarely"/>
    <n v="1153"/>
    <x v="0"/>
    <x v="7"/>
    <n v="2"/>
    <s v="Medical"/>
    <n v="110"/>
    <n v="1"/>
    <s v="Male"/>
    <n v="94"/>
    <n v="3"/>
    <x v="1"/>
    <x v="4"/>
    <n v="2"/>
    <s v="Married"/>
    <n v="4325"/>
    <n v="17736"/>
    <n v="1"/>
    <x v="1"/>
    <n v="15"/>
    <n v="3"/>
    <n v="3"/>
    <n v="0"/>
    <n v="5"/>
    <n v="2"/>
    <n v="3"/>
    <n v="5"/>
    <n v="2"/>
    <n v="1"/>
    <n v="3"/>
    <n v="0"/>
    <s v="25 to 34"/>
    <s v="2 to 5 years"/>
    <s v="Lower-Mid (Q2)"/>
    <s v="Medium"/>
    <s v="High"/>
    <n v="2"/>
    <x v="2"/>
  </r>
  <r>
    <n v="41"/>
    <x v="0"/>
    <s v="Travel_Rarely"/>
    <n v="933"/>
    <x v="0"/>
    <x v="9"/>
    <n v="4"/>
    <s v="Life Sciences"/>
    <n v="200"/>
    <n v="3"/>
    <s v="Male"/>
    <n v="94"/>
    <n v="3"/>
    <x v="0"/>
    <x v="0"/>
    <n v="1"/>
    <s v="Married"/>
    <n v="2238"/>
    <n v="6961"/>
    <n v="2"/>
    <x v="1"/>
    <n v="21"/>
    <n v="4"/>
    <n v="4"/>
    <n v="1"/>
    <n v="7"/>
    <n v="2"/>
    <n v="3"/>
    <n v="5"/>
    <n v="0"/>
    <n v="1"/>
    <n v="4"/>
    <n v="0"/>
    <s v="35 to 44"/>
    <s v="2 to 5 years"/>
    <s v="Low (Q1)"/>
    <s v="Low"/>
    <s v="High"/>
    <n v="4"/>
    <x v="1"/>
  </r>
  <r>
    <n v="57"/>
    <x v="0"/>
    <s v="Travel_Rarely"/>
    <n v="334"/>
    <x v="0"/>
    <x v="1"/>
    <n v="2"/>
    <s v="Life Sciences"/>
    <n v="223"/>
    <n v="3"/>
    <s v="Male"/>
    <n v="83"/>
    <n v="4"/>
    <x v="2"/>
    <x v="3"/>
    <n v="4"/>
    <s v="Divorced"/>
    <n v="9439"/>
    <n v="23402"/>
    <n v="3"/>
    <x v="0"/>
    <n v="16"/>
    <n v="3"/>
    <n v="2"/>
    <n v="1"/>
    <n v="12"/>
    <n v="2"/>
    <n v="1"/>
    <n v="5"/>
    <n v="3"/>
    <n v="1"/>
    <n v="4"/>
    <n v="0"/>
    <s v="55 and over"/>
    <s v="2 to 5 years"/>
    <s v="High (Q4)"/>
    <s v="Very High"/>
    <s v="Low"/>
    <n v="5"/>
    <x v="0"/>
  </r>
  <r>
    <n v="41"/>
    <x v="0"/>
    <s v="Travel_Rarely"/>
    <n v="465"/>
    <x v="0"/>
    <x v="27"/>
    <n v="3"/>
    <s v="Life Sciences"/>
    <n v="227"/>
    <n v="1"/>
    <s v="Male"/>
    <n v="56"/>
    <n v="3"/>
    <x v="0"/>
    <x v="2"/>
    <n v="3"/>
    <s v="Divorced"/>
    <n v="2451"/>
    <n v="4609"/>
    <n v="4"/>
    <x v="1"/>
    <n v="12"/>
    <n v="3"/>
    <n v="1"/>
    <n v="1"/>
    <n v="13"/>
    <n v="2"/>
    <n v="3"/>
    <n v="9"/>
    <n v="8"/>
    <n v="1"/>
    <n v="8"/>
    <n v="0"/>
    <s v="35 to 44"/>
    <s v="6 to 10 years"/>
    <s v="Low (Q1)"/>
    <s v="High"/>
    <s v="High"/>
    <n v="2"/>
    <x v="2"/>
  </r>
  <r>
    <n v="32"/>
    <x v="0"/>
    <s v="Travel_Rarely"/>
    <n v="120"/>
    <x v="0"/>
    <x v="10"/>
    <n v="5"/>
    <s v="Life Sciences"/>
    <n v="231"/>
    <n v="3"/>
    <s v="Male"/>
    <n v="43"/>
    <n v="3"/>
    <x v="0"/>
    <x v="2"/>
    <n v="3"/>
    <s v="Single"/>
    <n v="3038"/>
    <n v="12430"/>
    <n v="3"/>
    <x v="1"/>
    <n v="20"/>
    <n v="4"/>
    <n v="1"/>
    <n v="0"/>
    <n v="8"/>
    <n v="2"/>
    <n v="3"/>
    <n v="5"/>
    <n v="4"/>
    <n v="1"/>
    <n v="4"/>
    <n v="0"/>
    <s v="25 to 34"/>
    <s v="2 to 5 years"/>
    <s v="Lower-Mid (Q2)"/>
    <s v="High"/>
    <s v="High"/>
    <n v="2"/>
    <x v="2"/>
  </r>
  <r>
    <n v="27"/>
    <x v="0"/>
    <s v="Travel_Rarely"/>
    <n v="1157"/>
    <x v="0"/>
    <x v="18"/>
    <n v="3"/>
    <s v="Technical Degree"/>
    <n v="233"/>
    <n v="3"/>
    <s v="Male"/>
    <n v="51"/>
    <n v="3"/>
    <x v="0"/>
    <x v="2"/>
    <n v="2"/>
    <s v="Married"/>
    <n v="3058"/>
    <n v="13364"/>
    <n v="0"/>
    <x v="0"/>
    <n v="16"/>
    <n v="3"/>
    <n v="4"/>
    <n v="1"/>
    <n v="6"/>
    <n v="3"/>
    <n v="2"/>
    <n v="5"/>
    <n v="2"/>
    <n v="1"/>
    <n v="1"/>
    <n v="0"/>
    <s v="25 to 34"/>
    <s v="2 to 5 years"/>
    <s v="Lower-Mid (Q2)"/>
    <s v="Medium"/>
    <s v="Medium"/>
    <n v="8"/>
    <x v="0"/>
  </r>
  <r>
    <n v="53"/>
    <x v="0"/>
    <s v="Travel_Rarely"/>
    <n v="1084"/>
    <x v="0"/>
    <x v="24"/>
    <n v="2"/>
    <s v="Medical"/>
    <n v="250"/>
    <n v="4"/>
    <s v="Female"/>
    <n v="57"/>
    <n v="4"/>
    <x v="1"/>
    <x v="4"/>
    <n v="1"/>
    <s v="Divorced"/>
    <n v="4450"/>
    <n v="26250"/>
    <n v="1"/>
    <x v="1"/>
    <n v="11"/>
    <n v="3"/>
    <n v="3"/>
    <n v="2"/>
    <n v="5"/>
    <n v="3"/>
    <n v="3"/>
    <n v="4"/>
    <n v="2"/>
    <n v="1"/>
    <n v="3"/>
    <n v="0"/>
    <s v="45 to 54"/>
    <s v="2 to 5 years"/>
    <s v="Lower-Mid (Q2)"/>
    <s v="Low"/>
    <s v="High"/>
    <n v="2"/>
    <x v="2"/>
  </r>
  <r>
    <n v="33"/>
    <x v="0"/>
    <s v="Travel_Rarely"/>
    <n v="931"/>
    <x v="0"/>
    <x v="27"/>
    <n v="3"/>
    <s v="Medical"/>
    <n v="252"/>
    <n v="4"/>
    <s v="Female"/>
    <n v="72"/>
    <n v="3"/>
    <x v="0"/>
    <x v="2"/>
    <n v="2"/>
    <s v="Married"/>
    <n v="2756"/>
    <n v="4673"/>
    <n v="1"/>
    <x v="1"/>
    <n v="13"/>
    <n v="3"/>
    <n v="4"/>
    <n v="1"/>
    <n v="8"/>
    <n v="5"/>
    <n v="3"/>
    <n v="8"/>
    <n v="7"/>
    <n v="1"/>
    <n v="6"/>
    <n v="0"/>
    <s v="25 to 34"/>
    <s v="6 to 10 years"/>
    <s v="Low (Q1)"/>
    <s v="Medium"/>
    <s v="High"/>
    <n v="4"/>
    <x v="1"/>
  </r>
  <r>
    <n v="51"/>
    <x v="0"/>
    <s v="Travel_Rarely"/>
    <n v="313"/>
    <x v="0"/>
    <x v="0"/>
    <n v="3"/>
    <s v="Medical"/>
    <n v="258"/>
    <n v="4"/>
    <s v="Female"/>
    <n v="98"/>
    <n v="3"/>
    <x v="3"/>
    <x v="3"/>
    <n v="2"/>
    <s v="Single"/>
    <n v="13734"/>
    <n v="7192"/>
    <n v="3"/>
    <x v="1"/>
    <n v="18"/>
    <n v="3"/>
    <n v="3"/>
    <n v="0"/>
    <n v="21"/>
    <n v="6"/>
    <n v="3"/>
    <n v="7"/>
    <n v="7"/>
    <n v="1"/>
    <n v="0"/>
    <n v="0"/>
    <s v="45 to 54"/>
    <s v="6 to 10 years"/>
    <s v="High (Q4)"/>
    <s v="Medium"/>
    <s v="High"/>
    <n v="2"/>
    <x v="2"/>
  </r>
  <r>
    <n v="37"/>
    <x v="0"/>
    <s v="Travel_Rarely"/>
    <n v="290"/>
    <x v="0"/>
    <x v="19"/>
    <n v="3"/>
    <s v="Life Sciences"/>
    <n v="267"/>
    <n v="2"/>
    <s v="Male"/>
    <n v="65"/>
    <n v="4"/>
    <x v="0"/>
    <x v="2"/>
    <n v="1"/>
    <s v="Married"/>
    <n v="3564"/>
    <n v="22977"/>
    <n v="1"/>
    <x v="0"/>
    <n v="12"/>
    <n v="3"/>
    <n v="1"/>
    <n v="1"/>
    <n v="8"/>
    <n v="3"/>
    <n v="2"/>
    <n v="8"/>
    <n v="7"/>
    <n v="1"/>
    <n v="7"/>
    <n v="0"/>
    <s v="35 to 44"/>
    <s v="6 to 10 years"/>
    <s v="Lower-Mid (Q2)"/>
    <s v="Low"/>
    <s v="Medium"/>
    <n v="6"/>
    <x v="0"/>
  </r>
  <r>
    <n v="38"/>
    <x v="0"/>
    <s v="Travel_Rarely"/>
    <n v="1084"/>
    <x v="0"/>
    <x v="11"/>
    <n v="3"/>
    <s v="Technical Degree"/>
    <n v="273"/>
    <n v="4"/>
    <s v="Male"/>
    <n v="54"/>
    <n v="3"/>
    <x v="1"/>
    <x v="4"/>
    <n v="4"/>
    <s v="Married"/>
    <n v="6261"/>
    <n v="4185"/>
    <n v="3"/>
    <x v="1"/>
    <n v="18"/>
    <n v="3"/>
    <n v="1"/>
    <n v="1"/>
    <n v="9"/>
    <n v="3"/>
    <n v="1"/>
    <n v="7"/>
    <n v="7"/>
    <n v="1"/>
    <n v="7"/>
    <n v="0"/>
    <s v="35 to 44"/>
    <s v="6 to 10 years"/>
    <s v="Upper-Mid (Q3)"/>
    <s v="Very High"/>
    <s v="Low"/>
    <n v="2"/>
    <x v="2"/>
  </r>
  <r>
    <n v="33"/>
    <x v="0"/>
    <s v="Travel_Rarely"/>
    <n v="147"/>
    <x v="0"/>
    <x v="4"/>
    <n v="4"/>
    <s v="Medical"/>
    <n v="305"/>
    <n v="3"/>
    <s v="Female"/>
    <n v="47"/>
    <n v="2"/>
    <x v="0"/>
    <x v="2"/>
    <n v="2"/>
    <s v="Married"/>
    <n v="2622"/>
    <n v="13248"/>
    <n v="6"/>
    <x v="1"/>
    <n v="21"/>
    <n v="4"/>
    <n v="4"/>
    <n v="0"/>
    <n v="7"/>
    <n v="3"/>
    <n v="3"/>
    <n v="3"/>
    <n v="2"/>
    <n v="1"/>
    <n v="1"/>
    <n v="0"/>
    <s v="25 to 34"/>
    <s v="2 to 5 years"/>
    <s v="Low (Q1)"/>
    <s v="Medium"/>
    <s v="High"/>
    <n v="4"/>
    <x v="1"/>
  </r>
  <r>
    <n v="45"/>
    <x v="0"/>
    <s v="Travel_Rarely"/>
    <n v="252"/>
    <x v="0"/>
    <x v="7"/>
    <n v="3"/>
    <s v="Other"/>
    <n v="336"/>
    <n v="3"/>
    <s v="Male"/>
    <n v="70"/>
    <n v="4"/>
    <x v="4"/>
    <x v="5"/>
    <n v="4"/>
    <s v="Married"/>
    <n v="19202"/>
    <n v="15970"/>
    <n v="0"/>
    <x v="1"/>
    <n v="11"/>
    <n v="3"/>
    <n v="3"/>
    <n v="1"/>
    <n v="25"/>
    <n v="2"/>
    <n v="3"/>
    <n v="24"/>
    <n v="0"/>
    <n v="1"/>
    <n v="7"/>
    <n v="0"/>
    <s v="45 to 54"/>
    <s v="Over 10 years"/>
    <s v="High (Q4)"/>
    <s v="Very High"/>
    <s v="High"/>
    <n v="0"/>
    <x v="2"/>
  </r>
  <r>
    <n v="29"/>
    <x v="0"/>
    <s v="Travel_Rarely"/>
    <n v="665"/>
    <x v="0"/>
    <x v="21"/>
    <n v="3"/>
    <s v="Life Sciences"/>
    <n v="346"/>
    <n v="3"/>
    <s v="Male"/>
    <n v="60"/>
    <n v="3"/>
    <x v="0"/>
    <x v="2"/>
    <n v="4"/>
    <s v="Single"/>
    <n v="2340"/>
    <n v="22673"/>
    <n v="1"/>
    <x v="1"/>
    <n v="19"/>
    <n v="3"/>
    <n v="1"/>
    <n v="0"/>
    <n v="6"/>
    <n v="1"/>
    <n v="3"/>
    <n v="6"/>
    <n v="5"/>
    <n v="1"/>
    <n v="5"/>
    <n v="0"/>
    <s v="25 to 34"/>
    <s v="6 to 10 years"/>
    <s v="Low (Q1)"/>
    <s v="Very High"/>
    <s v="High"/>
    <n v="3"/>
    <x v="1"/>
  </r>
  <r>
    <n v="21"/>
    <x v="0"/>
    <s v="Travel_Rarely"/>
    <n v="996"/>
    <x v="0"/>
    <x v="0"/>
    <n v="2"/>
    <s v="Medical"/>
    <n v="379"/>
    <n v="4"/>
    <s v="Male"/>
    <n v="100"/>
    <n v="2"/>
    <x v="0"/>
    <x v="2"/>
    <n v="3"/>
    <s v="Single"/>
    <n v="3230"/>
    <n v="10531"/>
    <n v="1"/>
    <x v="1"/>
    <n v="17"/>
    <n v="3"/>
    <n v="1"/>
    <n v="0"/>
    <n v="3"/>
    <n v="4"/>
    <n v="4"/>
    <n v="3"/>
    <n v="2"/>
    <n v="1"/>
    <n v="0"/>
    <n v="0"/>
    <s v="Under 25"/>
    <s v="2 to 5 years"/>
    <s v="Lower-Mid (Q2)"/>
    <s v="High"/>
    <s v="Very High"/>
    <n v="2"/>
    <x v="2"/>
  </r>
  <r>
    <n v="50"/>
    <x v="0"/>
    <s v="Travel_Rarely"/>
    <n v="797"/>
    <x v="0"/>
    <x v="4"/>
    <n v="1"/>
    <s v="Life Sciences"/>
    <n v="385"/>
    <n v="1"/>
    <s v="Male"/>
    <n v="96"/>
    <n v="3"/>
    <x v="4"/>
    <x v="7"/>
    <n v="2"/>
    <s v="Divorced"/>
    <n v="19144"/>
    <n v="15815"/>
    <n v="3"/>
    <x v="1"/>
    <n v="14"/>
    <n v="3"/>
    <n v="1"/>
    <n v="2"/>
    <n v="28"/>
    <n v="4"/>
    <n v="2"/>
    <n v="10"/>
    <n v="4"/>
    <n v="1"/>
    <n v="6"/>
    <n v="0"/>
    <s v="45 to 54"/>
    <s v="6 to 10 years"/>
    <s v="High (Q4)"/>
    <s v="Medium"/>
    <s v="Medium"/>
    <n v="2"/>
    <x v="2"/>
  </r>
  <r>
    <n v="53"/>
    <x v="0"/>
    <s v="Travel_Rarely"/>
    <n v="1070"/>
    <x v="0"/>
    <x v="0"/>
    <n v="4"/>
    <s v="Medical"/>
    <n v="386"/>
    <n v="3"/>
    <s v="Male"/>
    <n v="45"/>
    <n v="3"/>
    <x v="3"/>
    <x v="7"/>
    <n v="3"/>
    <s v="Married"/>
    <n v="17584"/>
    <n v="21016"/>
    <n v="3"/>
    <x v="0"/>
    <n v="16"/>
    <n v="3"/>
    <n v="4"/>
    <n v="3"/>
    <n v="21"/>
    <n v="5"/>
    <n v="2"/>
    <n v="5"/>
    <n v="3"/>
    <n v="1"/>
    <n v="3"/>
    <n v="0"/>
    <s v="45 to 54"/>
    <s v="2 to 5 years"/>
    <s v="High (Q4)"/>
    <s v="High"/>
    <s v="Medium"/>
    <n v="3"/>
    <x v="1"/>
  </r>
  <r>
    <n v="30"/>
    <x v="0"/>
    <s v="Travel_Rarely"/>
    <n v="1275"/>
    <x v="0"/>
    <x v="28"/>
    <n v="2"/>
    <s v="Medical"/>
    <n v="441"/>
    <n v="4"/>
    <s v="Female"/>
    <n v="64"/>
    <n v="3"/>
    <x v="1"/>
    <x v="2"/>
    <n v="4"/>
    <s v="Married"/>
    <n v="5775"/>
    <n v="11934"/>
    <n v="1"/>
    <x v="1"/>
    <n v="13"/>
    <n v="3"/>
    <n v="4"/>
    <n v="2"/>
    <n v="11"/>
    <n v="2"/>
    <n v="3"/>
    <n v="10"/>
    <n v="8"/>
    <n v="1"/>
    <n v="9"/>
    <n v="0"/>
    <s v="25 to 34"/>
    <s v="6 to 10 years"/>
    <s v="Upper-Mid (Q3)"/>
    <s v="Very High"/>
    <s v="High"/>
    <n v="1"/>
    <x v="2"/>
  </r>
  <r>
    <n v="47"/>
    <x v="0"/>
    <s v="Travel_Rarely"/>
    <n v="1482"/>
    <x v="0"/>
    <x v="3"/>
    <n v="5"/>
    <s v="Life Sciences"/>
    <n v="447"/>
    <n v="4"/>
    <s v="Male"/>
    <n v="42"/>
    <n v="3"/>
    <x v="4"/>
    <x v="7"/>
    <n v="3"/>
    <s v="Married"/>
    <n v="18300"/>
    <n v="16375"/>
    <n v="4"/>
    <x v="1"/>
    <n v="11"/>
    <n v="3"/>
    <n v="2"/>
    <n v="1"/>
    <n v="21"/>
    <n v="2"/>
    <n v="3"/>
    <n v="3"/>
    <n v="2"/>
    <n v="1"/>
    <n v="1"/>
    <n v="0"/>
    <s v="45 to 54"/>
    <s v="2 to 5 years"/>
    <s v="High (Q4)"/>
    <s v="High"/>
    <s v="High"/>
    <n v="0"/>
    <x v="2"/>
  </r>
  <r>
    <n v="40"/>
    <x v="0"/>
    <s v="Travel_Rarely"/>
    <n v="1171"/>
    <x v="0"/>
    <x v="12"/>
    <n v="4"/>
    <s v="Life Sciences"/>
    <n v="483"/>
    <n v="4"/>
    <s v="Female"/>
    <n v="46"/>
    <n v="4"/>
    <x v="0"/>
    <x v="0"/>
    <n v="3"/>
    <s v="Married"/>
    <n v="2213"/>
    <n v="22495"/>
    <n v="3"/>
    <x v="0"/>
    <n v="13"/>
    <n v="3"/>
    <n v="3"/>
    <n v="1"/>
    <n v="10"/>
    <n v="3"/>
    <n v="3"/>
    <n v="7"/>
    <n v="7"/>
    <n v="1"/>
    <n v="7"/>
    <n v="0"/>
    <s v="35 to 44"/>
    <s v="6 to 10 years"/>
    <s v="Low (Q1)"/>
    <s v="High"/>
    <s v="High"/>
    <n v="5"/>
    <x v="0"/>
  </r>
  <r>
    <n v="50"/>
    <x v="0"/>
    <s v="Travel_Rarely"/>
    <n v="1046"/>
    <x v="0"/>
    <x v="12"/>
    <n v="3"/>
    <s v="Technical Degree"/>
    <n v="491"/>
    <n v="4"/>
    <s v="Male"/>
    <n v="100"/>
    <n v="2"/>
    <x v="2"/>
    <x v="3"/>
    <n v="4"/>
    <s v="Single"/>
    <n v="10496"/>
    <n v="2755"/>
    <n v="6"/>
    <x v="1"/>
    <n v="15"/>
    <n v="3"/>
    <n v="4"/>
    <n v="0"/>
    <n v="20"/>
    <n v="2"/>
    <n v="3"/>
    <n v="4"/>
    <n v="3"/>
    <n v="1"/>
    <n v="3"/>
    <n v="0"/>
    <s v="45 to 54"/>
    <s v="2 to 5 years"/>
    <s v="High (Q4)"/>
    <s v="Very High"/>
    <s v="High"/>
    <n v="0"/>
    <x v="2"/>
  </r>
  <r>
    <n v="28"/>
    <x v="0"/>
    <s v="Travel_Rarely"/>
    <n v="1300"/>
    <x v="0"/>
    <x v="18"/>
    <n v="2"/>
    <s v="Medical"/>
    <n v="536"/>
    <n v="3"/>
    <s v="Male"/>
    <n v="79"/>
    <n v="3"/>
    <x v="1"/>
    <x v="0"/>
    <n v="1"/>
    <s v="Divorced"/>
    <n v="4558"/>
    <n v="13535"/>
    <n v="1"/>
    <x v="1"/>
    <n v="12"/>
    <n v="3"/>
    <n v="4"/>
    <n v="1"/>
    <n v="10"/>
    <n v="2"/>
    <n v="3"/>
    <n v="10"/>
    <n v="0"/>
    <n v="1"/>
    <n v="8"/>
    <n v="0"/>
    <s v="25 to 34"/>
    <s v="6 to 10 years"/>
    <s v="Lower-Mid (Q2)"/>
    <s v="Low"/>
    <s v="High"/>
    <n v="3"/>
    <x v="1"/>
  </r>
  <r>
    <n v="52"/>
    <x v="0"/>
    <s v="Travel_Rarely"/>
    <n v="1490"/>
    <x v="0"/>
    <x v="4"/>
    <n v="2"/>
    <s v="Life Sciences"/>
    <n v="546"/>
    <n v="4"/>
    <s v="Female"/>
    <n v="30"/>
    <n v="3"/>
    <x v="3"/>
    <x v="5"/>
    <n v="4"/>
    <s v="Married"/>
    <n v="16555"/>
    <n v="10310"/>
    <n v="2"/>
    <x v="1"/>
    <n v="13"/>
    <n v="3"/>
    <n v="4"/>
    <n v="0"/>
    <n v="31"/>
    <n v="2"/>
    <n v="1"/>
    <n v="5"/>
    <n v="2"/>
    <n v="1"/>
    <n v="4"/>
    <n v="0"/>
    <s v="45 to 54"/>
    <s v="2 to 5 years"/>
    <s v="High (Q4)"/>
    <s v="Very High"/>
    <s v="Low"/>
    <n v="1"/>
    <x v="2"/>
  </r>
  <r>
    <n v="24"/>
    <x v="0"/>
    <s v="Travel_Rarely"/>
    <n v="691"/>
    <x v="0"/>
    <x v="14"/>
    <n v="3"/>
    <s v="Medical"/>
    <n v="639"/>
    <n v="2"/>
    <s v="Male"/>
    <n v="89"/>
    <n v="4"/>
    <x v="0"/>
    <x v="2"/>
    <n v="4"/>
    <s v="Married"/>
    <n v="2725"/>
    <n v="21630"/>
    <n v="1"/>
    <x v="0"/>
    <n v="11"/>
    <n v="3"/>
    <n v="2"/>
    <n v="2"/>
    <n v="6"/>
    <n v="3"/>
    <n v="3"/>
    <n v="6"/>
    <n v="5"/>
    <n v="1"/>
    <n v="4"/>
    <n v="0"/>
    <s v="Under 25"/>
    <s v="6 to 10 years"/>
    <s v="Low (Q1)"/>
    <s v="Very High"/>
    <s v="High"/>
    <n v="6"/>
    <x v="0"/>
  </r>
  <r>
    <n v="34"/>
    <x v="0"/>
    <s v="Travel_Rarely"/>
    <n v="254"/>
    <x v="0"/>
    <x v="7"/>
    <n v="2"/>
    <s v="Life Sciences"/>
    <n v="649"/>
    <n v="2"/>
    <s v="Male"/>
    <n v="83"/>
    <n v="2"/>
    <x v="0"/>
    <x v="2"/>
    <n v="4"/>
    <s v="Married"/>
    <n v="3622"/>
    <n v="22794"/>
    <n v="1"/>
    <x v="0"/>
    <n v="13"/>
    <n v="3"/>
    <n v="4"/>
    <n v="1"/>
    <n v="6"/>
    <n v="3"/>
    <n v="3"/>
    <n v="6"/>
    <n v="5"/>
    <n v="1"/>
    <n v="3"/>
    <n v="0"/>
    <s v="25 to 34"/>
    <s v="6 to 10 years"/>
    <s v="Lower-Mid (Q2)"/>
    <s v="Very High"/>
    <s v="High"/>
    <n v="3"/>
    <x v="1"/>
  </r>
  <r>
    <n v="27"/>
    <x v="0"/>
    <s v="Travel_Rarely"/>
    <n v="1115"/>
    <x v="0"/>
    <x v="0"/>
    <n v="4"/>
    <s v="Medical"/>
    <n v="700"/>
    <n v="1"/>
    <s v="Male"/>
    <n v="54"/>
    <n v="2"/>
    <x v="0"/>
    <x v="2"/>
    <n v="4"/>
    <s v="Single"/>
    <n v="2045"/>
    <n v="15174"/>
    <n v="0"/>
    <x v="1"/>
    <n v="13"/>
    <n v="3"/>
    <n v="4"/>
    <n v="0"/>
    <n v="5"/>
    <n v="0"/>
    <n v="3"/>
    <n v="4"/>
    <n v="2"/>
    <n v="1"/>
    <n v="1"/>
    <n v="0"/>
    <s v="25 to 34"/>
    <s v="2 to 5 years"/>
    <s v="Low (Q1)"/>
    <s v="Very High"/>
    <s v="High"/>
    <n v="2"/>
    <x v="2"/>
  </r>
  <r>
    <n v="38"/>
    <x v="0"/>
    <s v="Travel_Rarely"/>
    <n v="827"/>
    <x v="0"/>
    <x v="7"/>
    <n v="4"/>
    <s v="Life Sciences"/>
    <n v="724"/>
    <n v="2"/>
    <s v="Female"/>
    <n v="33"/>
    <n v="4"/>
    <x v="1"/>
    <x v="3"/>
    <n v="4"/>
    <s v="Single"/>
    <n v="7625"/>
    <n v="19383"/>
    <n v="0"/>
    <x v="1"/>
    <n v="13"/>
    <n v="3"/>
    <n v="3"/>
    <n v="0"/>
    <n v="10"/>
    <n v="4"/>
    <n v="2"/>
    <n v="9"/>
    <n v="7"/>
    <n v="1"/>
    <n v="8"/>
    <n v="0"/>
    <s v="35 to 44"/>
    <s v="6 to 10 years"/>
    <s v="Upper-Mid (Q3)"/>
    <s v="Very High"/>
    <s v="Medium"/>
    <n v="0"/>
    <x v="2"/>
  </r>
  <r>
    <n v="53"/>
    <x v="0"/>
    <s v="Travel_Rarely"/>
    <n v="970"/>
    <x v="0"/>
    <x v="8"/>
    <n v="3"/>
    <s v="Life Sciences"/>
    <n v="730"/>
    <n v="3"/>
    <s v="Male"/>
    <n v="59"/>
    <n v="4"/>
    <x v="3"/>
    <x v="7"/>
    <n v="3"/>
    <s v="Married"/>
    <n v="14814"/>
    <n v="13514"/>
    <n v="3"/>
    <x v="1"/>
    <n v="19"/>
    <n v="3"/>
    <n v="3"/>
    <n v="0"/>
    <n v="32"/>
    <n v="3"/>
    <n v="3"/>
    <n v="5"/>
    <n v="1"/>
    <n v="1"/>
    <n v="3"/>
    <n v="0"/>
    <s v="45 to 54"/>
    <s v="2 to 5 years"/>
    <s v="High (Q4)"/>
    <s v="High"/>
    <s v="High"/>
    <n v="0"/>
    <x v="2"/>
  </r>
  <r>
    <n v="56"/>
    <x v="0"/>
    <s v="Travel_Rarely"/>
    <n v="832"/>
    <x v="0"/>
    <x v="9"/>
    <n v="3"/>
    <s v="Medical"/>
    <n v="762"/>
    <n v="3"/>
    <s v="Male"/>
    <n v="81"/>
    <n v="3"/>
    <x v="3"/>
    <x v="3"/>
    <n v="4"/>
    <s v="Married"/>
    <n v="11103"/>
    <n v="20420"/>
    <n v="7"/>
    <x v="1"/>
    <n v="11"/>
    <n v="3"/>
    <n v="3"/>
    <n v="0"/>
    <n v="30"/>
    <n v="1"/>
    <n v="2"/>
    <n v="10"/>
    <n v="7"/>
    <n v="1"/>
    <n v="1"/>
    <n v="0"/>
    <s v="55 and over"/>
    <s v="6 to 10 years"/>
    <s v="High (Q4)"/>
    <s v="Very High"/>
    <s v="Medium"/>
    <n v="0"/>
    <x v="2"/>
  </r>
  <r>
    <n v="29"/>
    <x v="0"/>
    <s v="Travel_Rarely"/>
    <n v="657"/>
    <x v="0"/>
    <x v="26"/>
    <n v="3"/>
    <s v="Medical"/>
    <n v="793"/>
    <n v="2"/>
    <s v="Female"/>
    <n v="66"/>
    <n v="3"/>
    <x v="1"/>
    <x v="3"/>
    <n v="3"/>
    <s v="Married"/>
    <n v="4335"/>
    <n v="25549"/>
    <n v="4"/>
    <x v="1"/>
    <n v="12"/>
    <n v="3"/>
    <n v="1"/>
    <n v="1"/>
    <n v="11"/>
    <n v="3"/>
    <n v="2"/>
    <n v="8"/>
    <n v="7"/>
    <n v="1"/>
    <n v="1"/>
    <n v="0"/>
    <s v="25 to 34"/>
    <s v="6 to 10 years"/>
    <s v="Lower-Mid (Q2)"/>
    <s v="High"/>
    <s v="Medium"/>
    <n v="1"/>
    <x v="2"/>
  </r>
  <r>
    <n v="34"/>
    <x v="0"/>
    <s v="Travel_Rarely"/>
    <n v="182"/>
    <x v="0"/>
    <x v="7"/>
    <n v="4"/>
    <s v="Life Sciences"/>
    <n v="797"/>
    <n v="2"/>
    <s v="Female"/>
    <n v="72"/>
    <n v="4"/>
    <x v="0"/>
    <x v="2"/>
    <n v="4"/>
    <s v="Single"/>
    <n v="3280"/>
    <n v="13551"/>
    <n v="2"/>
    <x v="1"/>
    <n v="16"/>
    <n v="3"/>
    <n v="3"/>
    <n v="0"/>
    <n v="10"/>
    <n v="2"/>
    <n v="3"/>
    <n v="4"/>
    <n v="2"/>
    <n v="1"/>
    <n v="3"/>
    <n v="0"/>
    <s v="25 to 34"/>
    <s v="2 to 5 years"/>
    <s v="Lower-Mid (Q2)"/>
    <s v="Very High"/>
    <s v="High"/>
    <n v="2"/>
    <x v="2"/>
  </r>
  <r>
    <n v="54"/>
    <x v="0"/>
    <s v="Travel_Rarely"/>
    <n v="376"/>
    <x v="0"/>
    <x v="6"/>
    <n v="4"/>
    <s v="Medical"/>
    <n v="799"/>
    <n v="4"/>
    <s v="Female"/>
    <n v="95"/>
    <n v="3"/>
    <x v="1"/>
    <x v="4"/>
    <n v="1"/>
    <s v="Divorced"/>
    <n v="5485"/>
    <n v="22670"/>
    <n v="9"/>
    <x v="0"/>
    <n v="11"/>
    <n v="3"/>
    <n v="2"/>
    <n v="2"/>
    <n v="9"/>
    <n v="4"/>
    <n v="3"/>
    <n v="5"/>
    <n v="3"/>
    <n v="1"/>
    <n v="4"/>
    <n v="0"/>
    <s v="45 to 54"/>
    <s v="2 to 5 years"/>
    <s v="Upper-Mid (Q3)"/>
    <s v="Low"/>
    <s v="High"/>
    <n v="6"/>
    <x v="0"/>
  </r>
  <r>
    <n v="34"/>
    <x v="0"/>
    <s v="Travel_Rarely"/>
    <n v="121"/>
    <x v="0"/>
    <x v="5"/>
    <n v="4"/>
    <s v="Medical"/>
    <n v="804"/>
    <n v="3"/>
    <s v="Female"/>
    <n v="86"/>
    <n v="2"/>
    <x v="0"/>
    <x v="2"/>
    <n v="1"/>
    <s v="Single"/>
    <n v="4381"/>
    <n v="7530"/>
    <n v="1"/>
    <x v="1"/>
    <n v="11"/>
    <n v="3"/>
    <n v="3"/>
    <n v="0"/>
    <n v="6"/>
    <n v="3"/>
    <n v="3"/>
    <n v="6"/>
    <n v="5"/>
    <n v="1"/>
    <n v="3"/>
    <n v="0"/>
    <s v="25 to 34"/>
    <s v="6 to 10 years"/>
    <s v="Lower-Mid (Q2)"/>
    <s v="Low"/>
    <s v="High"/>
    <n v="2"/>
    <x v="2"/>
  </r>
  <r>
    <n v="52"/>
    <x v="0"/>
    <s v="Travel_Rarely"/>
    <n v="1325"/>
    <x v="0"/>
    <x v="20"/>
    <n v="4"/>
    <s v="Life Sciences"/>
    <n v="813"/>
    <n v="4"/>
    <s v="Female"/>
    <n v="82"/>
    <n v="3"/>
    <x v="1"/>
    <x v="0"/>
    <n v="3"/>
    <s v="Married"/>
    <n v="3149"/>
    <n v="21821"/>
    <n v="8"/>
    <x v="1"/>
    <n v="20"/>
    <n v="4"/>
    <n v="2"/>
    <n v="1"/>
    <n v="9"/>
    <n v="3"/>
    <n v="3"/>
    <n v="5"/>
    <n v="2"/>
    <n v="1"/>
    <n v="4"/>
    <n v="0"/>
    <s v="45 to 54"/>
    <s v="2 to 5 years"/>
    <s v="Lower-Mid (Q2)"/>
    <s v="High"/>
    <s v="High"/>
    <n v="0"/>
    <x v="2"/>
  </r>
  <r>
    <n v="43"/>
    <x v="0"/>
    <s v="Travel_Rarely"/>
    <n v="589"/>
    <x v="0"/>
    <x v="27"/>
    <n v="2"/>
    <s v="Life Sciences"/>
    <n v="843"/>
    <n v="2"/>
    <s v="Male"/>
    <n v="94"/>
    <n v="3"/>
    <x v="3"/>
    <x v="7"/>
    <n v="1"/>
    <s v="Married"/>
    <n v="17159"/>
    <n v="5200"/>
    <n v="6"/>
    <x v="1"/>
    <n v="24"/>
    <n v="4"/>
    <n v="3"/>
    <n v="1"/>
    <n v="22"/>
    <n v="3"/>
    <n v="3"/>
    <n v="4"/>
    <n v="1"/>
    <n v="1"/>
    <n v="0"/>
    <n v="0"/>
    <s v="35 to 44"/>
    <s v="2 to 5 years"/>
    <s v="High (Q4)"/>
    <s v="Low"/>
    <s v="High"/>
    <n v="2"/>
    <x v="2"/>
  </r>
  <r>
    <n v="35"/>
    <x v="0"/>
    <s v="Travel_Rarely"/>
    <n v="950"/>
    <x v="0"/>
    <x v="8"/>
    <n v="3"/>
    <s v="Other"/>
    <n v="845"/>
    <n v="3"/>
    <s v="Male"/>
    <n v="59"/>
    <n v="3"/>
    <x v="2"/>
    <x v="4"/>
    <n v="3"/>
    <s v="Single"/>
    <n v="10221"/>
    <n v="18869"/>
    <n v="3"/>
    <x v="1"/>
    <n v="21"/>
    <n v="4"/>
    <n v="2"/>
    <n v="0"/>
    <n v="17"/>
    <n v="3"/>
    <n v="4"/>
    <n v="8"/>
    <n v="5"/>
    <n v="1"/>
    <n v="6"/>
    <n v="0"/>
    <s v="35 to 44"/>
    <s v="6 to 10 years"/>
    <s v="High (Q4)"/>
    <s v="High"/>
    <s v="Very High"/>
    <n v="0"/>
    <x v="2"/>
  </r>
  <r>
    <n v="35"/>
    <x v="0"/>
    <s v="Travel_Rarely"/>
    <n v="1343"/>
    <x v="0"/>
    <x v="26"/>
    <n v="1"/>
    <s v="Medical"/>
    <n v="856"/>
    <n v="3"/>
    <s v="Female"/>
    <n v="53"/>
    <n v="2"/>
    <x v="0"/>
    <x v="2"/>
    <n v="1"/>
    <s v="Single"/>
    <n v="2559"/>
    <n v="17852"/>
    <n v="1"/>
    <x v="1"/>
    <n v="11"/>
    <n v="3"/>
    <n v="4"/>
    <n v="0"/>
    <n v="6"/>
    <n v="3"/>
    <n v="2"/>
    <n v="6"/>
    <n v="5"/>
    <n v="1"/>
    <n v="1"/>
    <n v="0"/>
    <s v="35 to 44"/>
    <s v="6 to 10 years"/>
    <s v="Low (Q1)"/>
    <s v="Low"/>
    <s v="Medium"/>
    <n v="5"/>
    <x v="0"/>
  </r>
  <r>
    <n v="32"/>
    <x v="0"/>
    <s v="Travel_Rarely"/>
    <n v="638"/>
    <x v="0"/>
    <x v="16"/>
    <n v="2"/>
    <s v="Medical"/>
    <n v="865"/>
    <n v="3"/>
    <s v="Female"/>
    <n v="91"/>
    <n v="4"/>
    <x v="1"/>
    <x v="2"/>
    <n v="3"/>
    <s v="Married"/>
    <n v="5175"/>
    <n v="22162"/>
    <n v="5"/>
    <x v="1"/>
    <n v="12"/>
    <n v="3"/>
    <n v="3"/>
    <n v="1"/>
    <n v="9"/>
    <n v="3"/>
    <n v="2"/>
    <n v="5"/>
    <n v="3"/>
    <n v="1"/>
    <n v="3"/>
    <n v="0"/>
    <s v="25 to 34"/>
    <s v="2 to 5 years"/>
    <s v="Upper-Mid (Q3)"/>
    <s v="High"/>
    <s v="Medium"/>
    <n v="0"/>
    <x v="2"/>
  </r>
  <r>
    <n v="42"/>
    <x v="0"/>
    <s v="Travel_Rarely"/>
    <n v="1265"/>
    <x v="0"/>
    <x v="0"/>
    <n v="3"/>
    <s v="Life Sciences"/>
    <n v="894"/>
    <n v="3"/>
    <s v="Female"/>
    <n v="95"/>
    <n v="4"/>
    <x v="1"/>
    <x v="0"/>
    <n v="4"/>
    <s v="Married"/>
    <n v="5231"/>
    <n v="23726"/>
    <n v="2"/>
    <x v="0"/>
    <n v="13"/>
    <n v="3"/>
    <n v="2"/>
    <n v="1"/>
    <n v="17"/>
    <n v="1"/>
    <n v="2"/>
    <n v="5"/>
    <n v="3"/>
    <n v="1"/>
    <n v="3"/>
    <n v="0"/>
    <s v="35 to 44"/>
    <s v="2 to 5 years"/>
    <s v="Upper-Mid (Q3)"/>
    <s v="Very High"/>
    <s v="Medium"/>
    <n v="3"/>
    <x v="1"/>
  </r>
  <r>
    <n v="34"/>
    <x v="0"/>
    <s v="Travel_Rarely"/>
    <n v="546"/>
    <x v="0"/>
    <x v="12"/>
    <n v="3"/>
    <s v="Life Sciences"/>
    <n v="934"/>
    <n v="2"/>
    <s v="Male"/>
    <n v="83"/>
    <n v="3"/>
    <x v="0"/>
    <x v="0"/>
    <n v="2"/>
    <s v="Divorced"/>
    <n v="2008"/>
    <n v="6896"/>
    <n v="1"/>
    <x v="1"/>
    <n v="14"/>
    <n v="3"/>
    <n v="2"/>
    <n v="2"/>
    <n v="1"/>
    <n v="3"/>
    <n v="3"/>
    <n v="1"/>
    <n v="0"/>
    <n v="1"/>
    <n v="0"/>
    <n v="0"/>
    <s v="25 to 34"/>
    <s v="0 to 1 year"/>
    <s v="Low (Q1)"/>
    <s v="Medium"/>
    <s v="High"/>
    <n v="4"/>
    <x v="1"/>
  </r>
  <r>
    <n v="49"/>
    <x v="0"/>
    <s v="Travel_Rarely"/>
    <n v="527"/>
    <x v="0"/>
    <x v="16"/>
    <n v="2"/>
    <s v="Other"/>
    <n v="944"/>
    <n v="1"/>
    <s v="Female"/>
    <n v="51"/>
    <n v="3"/>
    <x v="2"/>
    <x v="0"/>
    <n v="2"/>
    <s v="Married"/>
    <n v="7403"/>
    <n v="22477"/>
    <n v="4"/>
    <x v="1"/>
    <n v="11"/>
    <n v="3"/>
    <n v="3"/>
    <n v="1"/>
    <n v="29"/>
    <n v="3"/>
    <n v="2"/>
    <n v="26"/>
    <n v="9"/>
    <n v="1"/>
    <n v="7"/>
    <n v="0"/>
    <s v="45 to 54"/>
    <s v="Over 10 years"/>
    <s v="Upper-Mid (Q3)"/>
    <s v="Medium"/>
    <s v="Medium"/>
    <n v="2"/>
    <x v="2"/>
  </r>
  <r>
    <n v="33"/>
    <x v="0"/>
    <s v="Travel_Rarely"/>
    <n v="1069"/>
    <x v="0"/>
    <x v="7"/>
    <n v="3"/>
    <s v="Life Sciences"/>
    <n v="969"/>
    <n v="2"/>
    <s v="Female"/>
    <n v="42"/>
    <n v="2"/>
    <x v="1"/>
    <x v="3"/>
    <n v="4"/>
    <s v="Single"/>
    <n v="6949"/>
    <n v="12291"/>
    <n v="0"/>
    <x v="1"/>
    <n v="14"/>
    <n v="3"/>
    <n v="1"/>
    <n v="0"/>
    <n v="6"/>
    <n v="3"/>
    <n v="3"/>
    <n v="5"/>
    <n v="0"/>
    <n v="1"/>
    <n v="4"/>
    <n v="0"/>
    <s v="25 to 34"/>
    <s v="2 to 5 years"/>
    <s v="Upper-Mid (Q3)"/>
    <s v="Very High"/>
    <s v="High"/>
    <n v="0"/>
    <x v="2"/>
  </r>
  <r>
    <n v="50"/>
    <x v="0"/>
    <s v="Travel_Rarely"/>
    <n v="1126"/>
    <x v="0"/>
    <x v="7"/>
    <n v="2"/>
    <s v="Medical"/>
    <n v="997"/>
    <n v="4"/>
    <s v="Male"/>
    <n v="66"/>
    <n v="3"/>
    <x v="3"/>
    <x v="7"/>
    <n v="4"/>
    <s v="Divorced"/>
    <n v="17399"/>
    <n v="6615"/>
    <n v="9"/>
    <x v="1"/>
    <n v="22"/>
    <n v="4"/>
    <n v="3"/>
    <n v="1"/>
    <n v="32"/>
    <n v="1"/>
    <n v="2"/>
    <n v="5"/>
    <n v="4"/>
    <n v="1"/>
    <n v="3"/>
    <n v="0"/>
    <s v="45 to 54"/>
    <s v="2 to 5 years"/>
    <s v="High (Q4)"/>
    <s v="Very High"/>
    <s v="Medium"/>
    <n v="0"/>
    <x v="2"/>
  </r>
  <r>
    <n v="50"/>
    <x v="0"/>
    <s v="Travel_Rarely"/>
    <n v="939"/>
    <x v="0"/>
    <x v="1"/>
    <n v="3"/>
    <s v="Life Sciences"/>
    <n v="1005"/>
    <n v="4"/>
    <s v="Male"/>
    <n v="95"/>
    <n v="3"/>
    <x v="3"/>
    <x v="4"/>
    <n v="3"/>
    <s v="Married"/>
    <n v="13973"/>
    <n v="4161"/>
    <n v="3"/>
    <x v="0"/>
    <n v="18"/>
    <n v="3"/>
    <n v="4"/>
    <n v="1"/>
    <n v="22"/>
    <n v="2"/>
    <n v="3"/>
    <n v="12"/>
    <n v="11"/>
    <n v="1"/>
    <n v="5"/>
    <n v="0"/>
    <s v="45 to 54"/>
    <s v="Over 10 years"/>
    <s v="High (Q4)"/>
    <s v="High"/>
    <s v="High"/>
    <n v="4"/>
    <x v="1"/>
  </r>
  <r>
    <n v="30"/>
    <x v="0"/>
    <s v="Travel_Rarely"/>
    <n v="153"/>
    <x v="0"/>
    <x v="16"/>
    <n v="2"/>
    <s v="Life Sciences"/>
    <n v="1015"/>
    <n v="2"/>
    <s v="Female"/>
    <n v="73"/>
    <n v="4"/>
    <x v="2"/>
    <x v="7"/>
    <n v="1"/>
    <s v="Married"/>
    <n v="11416"/>
    <n v="17802"/>
    <n v="0"/>
    <x v="0"/>
    <n v="12"/>
    <n v="3"/>
    <n v="3"/>
    <n v="3"/>
    <n v="9"/>
    <n v="4"/>
    <n v="2"/>
    <n v="8"/>
    <n v="7"/>
    <n v="1"/>
    <n v="7"/>
    <n v="0"/>
    <s v="25 to 34"/>
    <s v="6 to 10 years"/>
    <s v="High (Q4)"/>
    <s v="Low"/>
    <s v="Medium"/>
    <n v="5"/>
    <x v="0"/>
  </r>
  <r>
    <n v="26"/>
    <x v="0"/>
    <s v="Travel_Rarely"/>
    <n v="1066"/>
    <x v="0"/>
    <x v="5"/>
    <n v="2"/>
    <s v="Medical"/>
    <n v="1018"/>
    <n v="4"/>
    <s v="Male"/>
    <n v="32"/>
    <n v="4"/>
    <x v="1"/>
    <x v="4"/>
    <n v="4"/>
    <s v="Married"/>
    <n v="5472"/>
    <n v="3334"/>
    <n v="1"/>
    <x v="1"/>
    <n v="12"/>
    <n v="3"/>
    <n v="2"/>
    <n v="0"/>
    <n v="8"/>
    <n v="2"/>
    <n v="3"/>
    <n v="8"/>
    <n v="7"/>
    <n v="1"/>
    <n v="3"/>
    <n v="0"/>
    <s v="25 to 34"/>
    <s v="6 to 10 years"/>
    <s v="Upper-Mid (Q3)"/>
    <s v="Very High"/>
    <s v="High"/>
    <n v="0"/>
    <x v="2"/>
  </r>
  <r>
    <n v="22"/>
    <x v="0"/>
    <s v="Travel_Rarely"/>
    <n v="217"/>
    <x v="0"/>
    <x v="16"/>
    <n v="1"/>
    <s v="Life Sciences"/>
    <n v="1019"/>
    <n v="2"/>
    <s v="Male"/>
    <n v="94"/>
    <n v="1"/>
    <x v="0"/>
    <x v="0"/>
    <n v="1"/>
    <s v="Married"/>
    <n v="2451"/>
    <n v="6881"/>
    <n v="1"/>
    <x v="1"/>
    <n v="15"/>
    <n v="3"/>
    <n v="1"/>
    <n v="1"/>
    <n v="4"/>
    <n v="3"/>
    <n v="2"/>
    <n v="4"/>
    <n v="3"/>
    <n v="1"/>
    <n v="1"/>
    <n v="0"/>
    <s v="Under 25"/>
    <s v="2 to 5 years"/>
    <s v="Low (Q1)"/>
    <s v="Low"/>
    <s v="Medium"/>
    <n v="4"/>
    <x v="1"/>
  </r>
  <r>
    <n v="46"/>
    <x v="0"/>
    <s v="Travel_Rarely"/>
    <n v="1003"/>
    <x v="0"/>
    <x v="16"/>
    <n v="4"/>
    <s v="Life Sciences"/>
    <n v="1080"/>
    <n v="4"/>
    <s v="Female"/>
    <n v="74"/>
    <n v="2"/>
    <x v="1"/>
    <x v="2"/>
    <n v="1"/>
    <s v="Divorced"/>
    <n v="4615"/>
    <n v="21029"/>
    <n v="8"/>
    <x v="0"/>
    <n v="23"/>
    <n v="4"/>
    <n v="1"/>
    <n v="3"/>
    <n v="19"/>
    <n v="2"/>
    <n v="3"/>
    <n v="16"/>
    <n v="13"/>
    <n v="1"/>
    <n v="7"/>
    <n v="0"/>
    <s v="45 to 54"/>
    <s v="Over 10 years"/>
    <s v="Lower-Mid (Q2)"/>
    <s v="Low"/>
    <s v="High"/>
    <n v="5"/>
    <x v="0"/>
  </r>
  <r>
    <n v="26"/>
    <x v="0"/>
    <s v="Travel_Rarely"/>
    <n v="192"/>
    <x v="0"/>
    <x v="7"/>
    <n v="2"/>
    <s v="Medical"/>
    <n v="1083"/>
    <n v="1"/>
    <s v="Male"/>
    <n v="59"/>
    <n v="2"/>
    <x v="0"/>
    <x v="0"/>
    <n v="1"/>
    <s v="Married"/>
    <n v="3955"/>
    <n v="11141"/>
    <n v="1"/>
    <x v="1"/>
    <n v="16"/>
    <n v="3"/>
    <n v="1"/>
    <n v="2"/>
    <n v="6"/>
    <n v="2"/>
    <n v="3"/>
    <n v="5"/>
    <n v="3"/>
    <n v="1"/>
    <n v="3"/>
    <n v="0"/>
    <s v="25 to 34"/>
    <s v="2 to 5 years"/>
    <s v="Lower-Mid (Q2)"/>
    <s v="Low"/>
    <s v="High"/>
    <n v="2"/>
    <x v="2"/>
  </r>
  <r>
    <n v="38"/>
    <x v="0"/>
    <s v="Travel_Rarely"/>
    <n v="330"/>
    <x v="0"/>
    <x v="18"/>
    <n v="1"/>
    <s v="Life Sciences"/>
    <n v="1088"/>
    <n v="3"/>
    <s v="Female"/>
    <n v="65"/>
    <n v="2"/>
    <x v="2"/>
    <x v="3"/>
    <n v="3"/>
    <s v="Married"/>
    <n v="8823"/>
    <n v="24608"/>
    <n v="0"/>
    <x v="1"/>
    <n v="18"/>
    <n v="3"/>
    <n v="1"/>
    <n v="1"/>
    <n v="20"/>
    <n v="4"/>
    <n v="2"/>
    <n v="19"/>
    <n v="9"/>
    <n v="1"/>
    <n v="9"/>
    <n v="0"/>
    <s v="35 to 44"/>
    <s v="Over 10 years"/>
    <s v="High (Q4)"/>
    <s v="High"/>
    <s v="Medium"/>
    <n v="1"/>
    <x v="2"/>
  </r>
  <r>
    <n v="28"/>
    <x v="0"/>
    <s v="Travel_Rarely"/>
    <n v="857"/>
    <x v="0"/>
    <x v="12"/>
    <n v="3"/>
    <s v="Other"/>
    <n v="1097"/>
    <n v="3"/>
    <s v="Female"/>
    <n v="59"/>
    <n v="3"/>
    <x v="1"/>
    <x v="2"/>
    <n v="3"/>
    <s v="Single"/>
    <n v="3660"/>
    <n v="7909"/>
    <n v="3"/>
    <x v="1"/>
    <n v="13"/>
    <n v="3"/>
    <n v="4"/>
    <n v="0"/>
    <n v="10"/>
    <n v="4"/>
    <n v="4"/>
    <n v="8"/>
    <n v="7"/>
    <n v="1"/>
    <n v="7"/>
    <n v="0"/>
    <s v="25 to 34"/>
    <s v="6 to 10 years"/>
    <s v="Lower-Mid (Q2)"/>
    <s v="High"/>
    <s v="Very High"/>
    <n v="0"/>
    <x v="2"/>
  </r>
  <r>
    <n v="29"/>
    <x v="0"/>
    <s v="Travel_Rarely"/>
    <n v="1107"/>
    <x v="0"/>
    <x v="28"/>
    <n v="4"/>
    <s v="Life Sciences"/>
    <n v="1120"/>
    <n v="3"/>
    <s v="Female"/>
    <n v="93"/>
    <n v="3"/>
    <x v="0"/>
    <x v="2"/>
    <n v="4"/>
    <s v="Divorced"/>
    <n v="2514"/>
    <n v="26968"/>
    <n v="4"/>
    <x v="1"/>
    <n v="22"/>
    <n v="4"/>
    <n v="1"/>
    <n v="1"/>
    <n v="11"/>
    <n v="1"/>
    <n v="3"/>
    <n v="7"/>
    <n v="5"/>
    <n v="1"/>
    <n v="7"/>
    <n v="0"/>
    <s v="25 to 34"/>
    <s v="6 to 10 years"/>
    <s v="Low (Q1)"/>
    <s v="Very High"/>
    <s v="High"/>
    <n v="3"/>
    <x v="1"/>
  </r>
  <r>
    <n v="28"/>
    <x v="0"/>
    <s v="Travel_Rarely"/>
    <n v="950"/>
    <x v="0"/>
    <x v="0"/>
    <n v="3"/>
    <s v="Medical"/>
    <n v="1121"/>
    <n v="4"/>
    <s v="Female"/>
    <n v="93"/>
    <n v="3"/>
    <x v="2"/>
    <x v="4"/>
    <n v="2"/>
    <s v="Divorced"/>
    <n v="7655"/>
    <n v="8039"/>
    <n v="0"/>
    <x v="1"/>
    <n v="17"/>
    <n v="3"/>
    <n v="2"/>
    <n v="3"/>
    <n v="10"/>
    <n v="3"/>
    <n v="2"/>
    <n v="9"/>
    <n v="7"/>
    <n v="1"/>
    <n v="7"/>
    <n v="0"/>
    <s v="25 to 34"/>
    <s v="6 to 10 years"/>
    <s v="Upper-Mid (Q3)"/>
    <s v="Medium"/>
    <s v="Medium"/>
    <n v="2"/>
    <x v="2"/>
  </r>
  <r>
    <n v="37"/>
    <x v="0"/>
    <s v="Travel_Rarely"/>
    <n v="367"/>
    <x v="0"/>
    <x v="22"/>
    <n v="2"/>
    <s v="Medical"/>
    <n v="1161"/>
    <n v="3"/>
    <s v="Female"/>
    <n v="52"/>
    <n v="2"/>
    <x v="1"/>
    <x v="3"/>
    <n v="4"/>
    <s v="Divorced"/>
    <n v="5731"/>
    <n v="17171"/>
    <n v="7"/>
    <x v="1"/>
    <n v="13"/>
    <n v="3"/>
    <n v="3"/>
    <n v="2"/>
    <n v="9"/>
    <n v="2"/>
    <n v="3"/>
    <n v="6"/>
    <n v="2"/>
    <n v="1"/>
    <n v="3"/>
    <n v="0"/>
    <s v="35 to 44"/>
    <s v="6 to 10 years"/>
    <s v="Upper-Mid (Q3)"/>
    <s v="Very High"/>
    <s v="High"/>
    <n v="1"/>
    <x v="2"/>
  </r>
  <r>
    <n v="35"/>
    <x v="0"/>
    <s v="Travel_Rarely"/>
    <n v="982"/>
    <x v="0"/>
    <x v="7"/>
    <n v="4"/>
    <s v="Medical"/>
    <n v="1172"/>
    <n v="4"/>
    <s v="Male"/>
    <n v="58"/>
    <n v="2"/>
    <x v="0"/>
    <x v="0"/>
    <n v="3"/>
    <s v="Married"/>
    <n v="2258"/>
    <n v="16340"/>
    <n v="6"/>
    <x v="1"/>
    <n v="12"/>
    <n v="3"/>
    <n v="2"/>
    <n v="1"/>
    <n v="10"/>
    <n v="2"/>
    <n v="3"/>
    <n v="8"/>
    <n v="0"/>
    <n v="1"/>
    <n v="7"/>
    <n v="0"/>
    <s v="35 to 44"/>
    <s v="6 to 10 years"/>
    <s v="Low (Q1)"/>
    <s v="High"/>
    <s v="High"/>
    <n v="2"/>
    <x v="2"/>
  </r>
  <r>
    <n v="29"/>
    <x v="0"/>
    <s v="Travel_Rarely"/>
    <n v="942"/>
    <x v="0"/>
    <x v="21"/>
    <n v="1"/>
    <s v="Life Sciences"/>
    <n v="1202"/>
    <n v="2"/>
    <s v="Female"/>
    <n v="69"/>
    <n v="1"/>
    <x v="0"/>
    <x v="2"/>
    <n v="4"/>
    <s v="Married"/>
    <n v="2168"/>
    <n v="26933"/>
    <n v="0"/>
    <x v="0"/>
    <n v="18"/>
    <n v="3"/>
    <n v="1"/>
    <n v="1"/>
    <n v="6"/>
    <n v="2"/>
    <n v="2"/>
    <n v="5"/>
    <n v="4"/>
    <n v="1"/>
    <n v="3"/>
    <n v="0"/>
    <s v="25 to 34"/>
    <s v="2 to 5 years"/>
    <s v="Low (Q1)"/>
    <s v="Very High"/>
    <s v="Medium"/>
    <n v="6"/>
    <x v="0"/>
  </r>
  <r>
    <n v="36"/>
    <x v="0"/>
    <s v="Travel_Rarely"/>
    <n v="917"/>
    <x v="0"/>
    <x v="10"/>
    <n v="4"/>
    <s v="Life Sciences"/>
    <n v="1221"/>
    <n v="3"/>
    <s v="Male"/>
    <n v="60"/>
    <n v="1"/>
    <x v="0"/>
    <x v="0"/>
    <n v="3"/>
    <s v="Divorced"/>
    <n v="2741"/>
    <n v="6865"/>
    <n v="1"/>
    <x v="1"/>
    <n v="14"/>
    <n v="3"/>
    <n v="3"/>
    <n v="1"/>
    <n v="7"/>
    <n v="4"/>
    <n v="3"/>
    <n v="7"/>
    <n v="7"/>
    <n v="1"/>
    <n v="7"/>
    <n v="0"/>
    <s v="35 to 44"/>
    <s v="6 to 10 years"/>
    <s v="Low (Q1)"/>
    <s v="High"/>
    <s v="High"/>
    <n v="2"/>
    <x v="2"/>
  </r>
  <r>
    <n v="46"/>
    <x v="0"/>
    <s v="Travel_Rarely"/>
    <n v="150"/>
    <x v="0"/>
    <x v="5"/>
    <n v="4"/>
    <s v="Technical Degree"/>
    <n v="1228"/>
    <n v="4"/>
    <s v="Male"/>
    <n v="60"/>
    <n v="3"/>
    <x v="1"/>
    <x v="4"/>
    <n v="4"/>
    <s v="Divorced"/>
    <n v="7379"/>
    <n v="17433"/>
    <n v="2"/>
    <x v="1"/>
    <n v="11"/>
    <n v="3"/>
    <n v="3"/>
    <n v="1"/>
    <n v="12"/>
    <n v="3"/>
    <n v="2"/>
    <n v="6"/>
    <n v="3"/>
    <n v="1"/>
    <n v="4"/>
    <n v="0"/>
    <s v="45 to 54"/>
    <s v="6 to 10 years"/>
    <s v="Upper-Mid (Q3)"/>
    <s v="Very High"/>
    <s v="Medium"/>
    <n v="0"/>
    <x v="2"/>
  </r>
  <r>
    <n v="31"/>
    <x v="0"/>
    <s v="Travel_Rarely"/>
    <n v="1062"/>
    <x v="0"/>
    <x v="1"/>
    <n v="3"/>
    <s v="Medical"/>
    <n v="1252"/>
    <n v="3"/>
    <s v="Female"/>
    <n v="96"/>
    <n v="2"/>
    <x v="1"/>
    <x v="3"/>
    <n v="1"/>
    <s v="Single"/>
    <n v="6812"/>
    <n v="17198"/>
    <n v="1"/>
    <x v="1"/>
    <n v="19"/>
    <n v="3"/>
    <n v="2"/>
    <n v="0"/>
    <n v="10"/>
    <n v="2"/>
    <n v="3"/>
    <n v="10"/>
    <n v="9"/>
    <n v="1"/>
    <n v="8"/>
    <n v="0"/>
    <s v="25 to 34"/>
    <s v="6 to 10 years"/>
    <s v="Upper-Mid (Q3)"/>
    <s v="Low"/>
    <s v="High"/>
    <n v="3"/>
    <x v="1"/>
  </r>
  <r>
    <n v="29"/>
    <x v="0"/>
    <s v="Travel_Rarely"/>
    <n v="1329"/>
    <x v="0"/>
    <x v="8"/>
    <n v="3"/>
    <s v="Life Sciences"/>
    <n v="1260"/>
    <n v="3"/>
    <s v="Male"/>
    <n v="82"/>
    <n v="3"/>
    <x v="1"/>
    <x v="3"/>
    <n v="4"/>
    <s v="Divorced"/>
    <n v="6623"/>
    <n v="4204"/>
    <n v="1"/>
    <x v="0"/>
    <n v="11"/>
    <n v="3"/>
    <n v="2"/>
    <n v="2"/>
    <n v="6"/>
    <n v="2"/>
    <n v="3"/>
    <n v="6"/>
    <n v="0"/>
    <n v="1"/>
    <n v="0"/>
    <n v="0"/>
    <s v="25 to 34"/>
    <s v="6 to 10 years"/>
    <s v="Upper-Mid (Q3)"/>
    <s v="Very High"/>
    <s v="High"/>
    <n v="3"/>
    <x v="1"/>
  </r>
  <r>
    <n v="29"/>
    <x v="0"/>
    <s v="Travel_Rarely"/>
    <n v="694"/>
    <x v="0"/>
    <x v="7"/>
    <n v="3"/>
    <s v="Life Sciences"/>
    <n v="1264"/>
    <n v="4"/>
    <s v="Female"/>
    <n v="87"/>
    <n v="2"/>
    <x v="3"/>
    <x v="7"/>
    <n v="4"/>
    <s v="Divorced"/>
    <n v="16124"/>
    <n v="3423"/>
    <n v="3"/>
    <x v="1"/>
    <n v="14"/>
    <n v="3"/>
    <n v="2"/>
    <n v="2"/>
    <n v="9"/>
    <n v="2"/>
    <n v="2"/>
    <n v="7"/>
    <n v="7"/>
    <n v="1"/>
    <n v="7"/>
    <n v="0"/>
    <s v="25 to 34"/>
    <s v="6 to 10 years"/>
    <s v="High (Q4)"/>
    <s v="Very High"/>
    <s v="Medium"/>
    <n v="0"/>
    <x v="2"/>
  </r>
  <r>
    <n v="36"/>
    <x v="0"/>
    <s v="Travel_Rarely"/>
    <n v="325"/>
    <x v="0"/>
    <x v="12"/>
    <n v="4"/>
    <s v="Technical Degree"/>
    <n v="1312"/>
    <n v="4"/>
    <s v="Female"/>
    <n v="63"/>
    <n v="3"/>
    <x v="2"/>
    <x v="3"/>
    <n v="3"/>
    <s v="Married"/>
    <n v="7094"/>
    <n v="5747"/>
    <n v="3"/>
    <x v="1"/>
    <n v="12"/>
    <n v="3"/>
    <n v="1"/>
    <n v="0"/>
    <n v="10"/>
    <n v="0"/>
    <n v="3"/>
    <n v="7"/>
    <n v="7"/>
    <n v="1"/>
    <n v="7"/>
    <n v="0"/>
    <s v="35 to 44"/>
    <s v="6 to 10 years"/>
    <s v="Upper-Mid (Q3)"/>
    <s v="High"/>
    <s v="High"/>
    <n v="0"/>
    <x v="2"/>
  </r>
  <r>
    <n v="39"/>
    <x v="0"/>
    <s v="Travel_Rarely"/>
    <n v="524"/>
    <x v="0"/>
    <x v="13"/>
    <n v="2"/>
    <s v="Life Sciences"/>
    <n v="1322"/>
    <n v="1"/>
    <s v="Male"/>
    <n v="32"/>
    <n v="3"/>
    <x v="1"/>
    <x v="4"/>
    <n v="3"/>
    <s v="Single"/>
    <n v="4534"/>
    <n v="13352"/>
    <n v="0"/>
    <x v="1"/>
    <n v="11"/>
    <n v="3"/>
    <n v="1"/>
    <n v="0"/>
    <n v="9"/>
    <n v="6"/>
    <n v="3"/>
    <n v="8"/>
    <n v="7"/>
    <n v="1"/>
    <n v="7"/>
    <n v="0"/>
    <s v="35 to 44"/>
    <s v="6 to 10 years"/>
    <s v="Lower-Mid (Q2)"/>
    <s v="High"/>
    <s v="High"/>
    <n v="1"/>
    <x v="2"/>
  </r>
  <r>
    <n v="34"/>
    <x v="0"/>
    <s v="Travel_Rarely"/>
    <n v="943"/>
    <x v="0"/>
    <x v="9"/>
    <n v="3"/>
    <s v="Life Sciences"/>
    <n v="1344"/>
    <n v="4"/>
    <s v="Male"/>
    <n v="86"/>
    <n v="3"/>
    <x v="2"/>
    <x v="3"/>
    <n v="4"/>
    <s v="Divorced"/>
    <n v="8500"/>
    <n v="5494"/>
    <n v="0"/>
    <x v="1"/>
    <n v="11"/>
    <n v="3"/>
    <n v="4"/>
    <n v="1"/>
    <n v="10"/>
    <n v="0"/>
    <n v="2"/>
    <n v="9"/>
    <n v="7"/>
    <n v="1"/>
    <n v="6"/>
    <n v="0"/>
    <s v="25 to 34"/>
    <s v="6 to 10 years"/>
    <s v="High (Q4)"/>
    <s v="Very High"/>
    <s v="Medium"/>
    <n v="0"/>
    <x v="2"/>
  </r>
  <r>
    <n v="37"/>
    <x v="0"/>
    <s v="Travel_Rarely"/>
    <n v="1439"/>
    <x v="0"/>
    <x v="4"/>
    <n v="1"/>
    <s v="Life Sciences"/>
    <n v="1394"/>
    <n v="3"/>
    <s v="Male"/>
    <n v="54"/>
    <n v="3"/>
    <x v="0"/>
    <x v="2"/>
    <n v="3"/>
    <s v="Married"/>
    <n v="2996"/>
    <n v="5182"/>
    <n v="7"/>
    <x v="0"/>
    <n v="15"/>
    <n v="3"/>
    <n v="4"/>
    <n v="0"/>
    <n v="8"/>
    <n v="2"/>
    <n v="3"/>
    <n v="6"/>
    <n v="4"/>
    <n v="1"/>
    <n v="3"/>
    <n v="0"/>
    <s v="35 to 44"/>
    <s v="6 to 10 years"/>
    <s v="Lower-Mid (Q2)"/>
    <s v="High"/>
    <s v="High"/>
    <n v="5"/>
    <x v="0"/>
  </r>
  <r>
    <n v="43"/>
    <x v="0"/>
    <s v="Travel_Rarely"/>
    <n v="930"/>
    <x v="0"/>
    <x v="10"/>
    <n v="3"/>
    <s v="Medical"/>
    <n v="1402"/>
    <n v="1"/>
    <s v="Female"/>
    <n v="73"/>
    <n v="2"/>
    <x v="1"/>
    <x v="2"/>
    <n v="3"/>
    <s v="Single"/>
    <n v="4081"/>
    <n v="20003"/>
    <n v="1"/>
    <x v="0"/>
    <n v="14"/>
    <n v="3"/>
    <n v="1"/>
    <n v="0"/>
    <n v="20"/>
    <n v="3"/>
    <n v="1"/>
    <n v="20"/>
    <n v="7"/>
    <n v="1"/>
    <n v="8"/>
    <n v="0"/>
    <s v="35 to 44"/>
    <s v="Over 10 years"/>
    <s v="Lower-Mid (Q2)"/>
    <s v="High"/>
    <s v="Low"/>
    <n v="4"/>
    <x v="1"/>
  </r>
  <r>
    <n v="26"/>
    <x v="0"/>
    <s v="Travel_Rarely"/>
    <n v="683"/>
    <x v="0"/>
    <x v="5"/>
    <n v="1"/>
    <s v="Medical"/>
    <n v="1407"/>
    <n v="1"/>
    <s v="Male"/>
    <n v="36"/>
    <n v="2"/>
    <x v="0"/>
    <x v="2"/>
    <n v="4"/>
    <s v="Single"/>
    <n v="3904"/>
    <n v="4050"/>
    <n v="0"/>
    <x v="1"/>
    <n v="12"/>
    <n v="3"/>
    <n v="4"/>
    <n v="0"/>
    <n v="5"/>
    <n v="2"/>
    <n v="3"/>
    <n v="4"/>
    <n v="3"/>
    <n v="1"/>
    <n v="1"/>
    <n v="0"/>
    <s v="25 to 34"/>
    <s v="2 to 5 years"/>
    <s v="Lower-Mid (Q2)"/>
    <s v="Very High"/>
    <s v="High"/>
    <n v="0"/>
    <x v="2"/>
  </r>
  <r>
    <n v="58"/>
    <x v="0"/>
    <s v="Travel_Rarely"/>
    <n v="1055"/>
    <x v="0"/>
    <x v="7"/>
    <n v="3"/>
    <s v="Medical"/>
    <n v="1423"/>
    <n v="4"/>
    <s v="Female"/>
    <n v="76"/>
    <n v="3"/>
    <x v="4"/>
    <x v="7"/>
    <n v="1"/>
    <s v="Married"/>
    <n v="19701"/>
    <n v="22456"/>
    <n v="3"/>
    <x v="0"/>
    <n v="21"/>
    <n v="4"/>
    <n v="3"/>
    <n v="1"/>
    <n v="32"/>
    <n v="3"/>
    <n v="3"/>
    <n v="9"/>
    <n v="8"/>
    <n v="1"/>
    <n v="5"/>
    <n v="0"/>
    <s v="55 and over"/>
    <s v="6 to 10 years"/>
    <s v="High (Q4)"/>
    <s v="Low"/>
    <s v="High"/>
    <n v="5"/>
    <x v="0"/>
  </r>
  <r>
    <n v="31"/>
    <x v="0"/>
    <s v="Travel_Rarely"/>
    <n v="182"/>
    <x v="0"/>
    <x v="16"/>
    <n v="5"/>
    <s v="Life Sciences"/>
    <n v="1430"/>
    <n v="1"/>
    <s v="Female"/>
    <n v="93"/>
    <n v="3"/>
    <x v="3"/>
    <x v="7"/>
    <n v="2"/>
    <s v="Single"/>
    <n v="16422"/>
    <n v="8847"/>
    <n v="3"/>
    <x v="1"/>
    <n v="11"/>
    <n v="3"/>
    <n v="3"/>
    <n v="0"/>
    <n v="9"/>
    <n v="3"/>
    <n v="4"/>
    <n v="3"/>
    <n v="2"/>
    <n v="1"/>
    <n v="0"/>
    <n v="0"/>
    <s v="25 to 34"/>
    <s v="2 to 5 years"/>
    <s v="High (Q4)"/>
    <s v="Medium"/>
    <s v="Very High"/>
    <n v="2"/>
    <x v="2"/>
  </r>
  <r>
    <n v="27"/>
    <x v="0"/>
    <s v="Travel_Rarely"/>
    <n v="1377"/>
    <x v="0"/>
    <x v="20"/>
    <n v="1"/>
    <s v="Life Sciences"/>
    <n v="1434"/>
    <n v="2"/>
    <s v="Male"/>
    <n v="91"/>
    <n v="3"/>
    <x v="0"/>
    <x v="0"/>
    <n v="1"/>
    <s v="Married"/>
    <n v="2099"/>
    <n v="7679"/>
    <n v="0"/>
    <x v="1"/>
    <n v="14"/>
    <n v="3"/>
    <n v="2"/>
    <n v="0"/>
    <n v="6"/>
    <n v="3"/>
    <n v="4"/>
    <n v="5"/>
    <n v="0"/>
    <n v="1"/>
    <n v="4"/>
    <n v="0"/>
    <s v="25 to 34"/>
    <s v="2 to 5 years"/>
    <s v="Low (Q1)"/>
    <s v="Low"/>
    <s v="Very High"/>
    <n v="4"/>
    <x v="1"/>
  </r>
  <r>
    <n v="36"/>
    <x v="0"/>
    <s v="Travel_Rarely"/>
    <n v="172"/>
    <x v="0"/>
    <x v="4"/>
    <n v="4"/>
    <s v="Life Sciences"/>
    <n v="1435"/>
    <n v="1"/>
    <s v="Male"/>
    <n v="37"/>
    <n v="2"/>
    <x v="1"/>
    <x v="0"/>
    <n v="4"/>
    <s v="Single"/>
    <n v="5810"/>
    <n v="22604"/>
    <n v="1"/>
    <x v="1"/>
    <n v="16"/>
    <n v="3"/>
    <n v="3"/>
    <n v="0"/>
    <n v="10"/>
    <n v="2"/>
    <n v="2"/>
    <n v="10"/>
    <n v="4"/>
    <n v="1"/>
    <n v="8"/>
    <n v="0"/>
    <s v="35 to 44"/>
    <s v="6 to 10 years"/>
    <s v="Upper-Mid (Q3)"/>
    <s v="Very High"/>
    <s v="Medium"/>
    <n v="0"/>
    <x v="2"/>
  </r>
  <r>
    <n v="56"/>
    <x v="0"/>
    <s v="Travel_Rarely"/>
    <n v="1255"/>
    <x v="0"/>
    <x v="7"/>
    <n v="2"/>
    <s v="Life Sciences"/>
    <n v="1441"/>
    <n v="1"/>
    <s v="Female"/>
    <n v="90"/>
    <n v="3"/>
    <x v="0"/>
    <x v="2"/>
    <n v="1"/>
    <s v="Married"/>
    <n v="2066"/>
    <n v="10494"/>
    <n v="2"/>
    <x v="1"/>
    <n v="22"/>
    <n v="4"/>
    <n v="4"/>
    <n v="1"/>
    <n v="5"/>
    <n v="3"/>
    <n v="4"/>
    <n v="3"/>
    <n v="2"/>
    <n v="1"/>
    <n v="0"/>
    <n v="0"/>
    <s v="55 and over"/>
    <s v="2 to 5 years"/>
    <s v="Low (Q1)"/>
    <s v="Low"/>
    <s v="Very High"/>
    <n v="4"/>
    <x v="1"/>
  </r>
  <r>
    <n v="44"/>
    <x v="0"/>
    <s v="Travel_Rarely"/>
    <n v="1467"/>
    <x v="0"/>
    <x v="17"/>
    <n v="3"/>
    <s v="Life Sciences"/>
    <n v="1475"/>
    <n v="4"/>
    <s v="Male"/>
    <n v="49"/>
    <n v="3"/>
    <x v="0"/>
    <x v="2"/>
    <n v="2"/>
    <s v="Single"/>
    <n v="3420"/>
    <n v="21158"/>
    <n v="1"/>
    <x v="1"/>
    <n v="13"/>
    <n v="3"/>
    <n v="3"/>
    <n v="0"/>
    <n v="6"/>
    <n v="3"/>
    <n v="2"/>
    <n v="5"/>
    <n v="2"/>
    <n v="1"/>
    <n v="3"/>
    <n v="0"/>
    <s v="35 to 44"/>
    <s v="2 to 5 years"/>
    <s v="Lower-Mid (Q2)"/>
    <s v="Medium"/>
    <s v="Medium"/>
    <n v="5"/>
    <x v="0"/>
  </r>
  <r>
    <n v="28"/>
    <x v="0"/>
    <s v="Travel_Rarely"/>
    <n v="1083"/>
    <x v="0"/>
    <x v="11"/>
    <n v="1"/>
    <s v="Life Sciences"/>
    <n v="1514"/>
    <n v="3"/>
    <s v="Male"/>
    <n v="96"/>
    <n v="1"/>
    <x v="1"/>
    <x v="4"/>
    <n v="2"/>
    <s v="Married"/>
    <n v="6549"/>
    <n v="3173"/>
    <n v="1"/>
    <x v="1"/>
    <n v="14"/>
    <n v="3"/>
    <n v="2"/>
    <n v="2"/>
    <n v="8"/>
    <n v="2"/>
    <n v="2"/>
    <n v="8"/>
    <n v="6"/>
    <n v="1"/>
    <n v="7"/>
    <n v="0"/>
    <s v="25 to 34"/>
    <s v="6 to 10 years"/>
    <s v="Upper-Mid (Q3)"/>
    <s v="Medium"/>
    <s v="Medium"/>
    <n v="3"/>
    <x v="1"/>
  </r>
  <r>
    <n v="29"/>
    <x v="0"/>
    <s v="Travel_Rarely"/>
    <n v="1370"/>
    <x v="0"/>
    <x v="0"/>
    <n v="1"/>
    <s v="Medical"/>
    <n v="1586"/>
    <n v="2"/>
    <s v="Male"/>
    <n v="87"/>
    <n v="3"/>
    <x v="0"/>
    <x v="0"/>
    <n v="1"/>
    <s v="Single"/>
    <n v="4723"/>
    <n v="16213"/>
    <n v="1"/>
    <x v="0"/>
    <n v="18"/>
    <n v="3"/>
    <n v="4"/>
    <n v="0"/>
    <n v="10"/>
    <n v="3"/>
    <n v="3"/>
    <n v="10"/>
    <n v="9"/>
    <n v="1"/>
    <n v="5"/>
    <n v="0"/>
    <s v="25 to 34"/>
    <s v="6 to 10 years"/>
    <s v="Lower-Mid (Q2)"/>
    <s v="Low"/>
    <s v="High"/>
    <n v="5"/>
    <x v="0"/>
  </r>
  <r>
    <n v="44"/>
    <x v="0"/>
    <s v="Travel_Rarely"/>
    <n v="1313"/>
    <x v="0"/>
    <x v="8"/>
    <n v="3"/>
    <s v="Medical"/>
    <n v="1608"/>
    <n v="2"/>
    <s v="Female"/>
    <n v="31"/>
    <n v="3"/>
    <x v="4"/>
    <x v="7"/>
    <n v="4"/>
    <s v="Divorced"/>
    <n v="19049"/>
    <n v="3549"/>
    <n v="0"/>
    <x v="0"/>
    <n v="14"/>
    <n v="3"/>
    <n v="4"/>
    <n v="1"/>
    <n v="23"/>
    <n v="4"/>
    <n v="2"/>
    <n v="22"/>
    <n v="7"/>
    <n v="1"/>
    <n v="10"/>
    <n v="0"/>
    <s v="35 to 44"/>
    <s v="Over 10 years"/>
    <s v="High (Q4)"/>
    <s v="Very High"/>
    <s v="Medium"/>
    <n v="3"/>
    <x v="1"/>
  </r>
  <r>
    <n v="30"/>
    <x v="0"/>
    <s v="Travel_Rarely"/>
    <n v="241"/>
    <x v="0"/>
    <x v="8"/>
    <n v="3"/>
    <s v="Medical"/>
    <n v="1609"/>
    <n v="2"/>
    <s v="Male"/>
    <n v="48"/>
    <n v="2"/>
    <x v="0"/>
    <x v="2"/>
    <n v="2"/>
    <s v="Married"/>
    <n v="2141"/>
    <n v="5348"/>
    <n v="1"/>
    <x v="1"/>
    <n v="12"/>
    <n v="3"/>
    <n v="2"/>
    <n v="1"/>
    <n v="6"/>
    <n v="3"/>
    <n v="2"/>
    <n v="6"/>
    <n v="4"/>
    <n v="1"/>
    <n v="1"/>
    <n v="0"/>
    <s v="25 to 34"/>
    <s v="6 to 10 years"/>
    <s v="Low (Q1)"/>
    <s v="Medium"/>
    <s v="Medium"/>
    <n v="4"/>
    <x v="1"/>
  </r>
  <r>
    <n v="45"/>
    <x v="0"/>
    <s v="Travel_Rarely"/>
    <n v="1015"/>
    <x v="0"/>
    <x v="3"/>
    <n v="5"/>
    <s v="Medical"/>
    <n v="1611"/>
    <n v="3"/>
    <s v="Female"/>
    <n v="50"/>
    <n v="1"/>
    <x v="1"/>
    <x v="0"/>
    <n v="1"/>
    <s v="Single"/>
    <n v="5769"/>
    <n v="23447"/>
    <n v="1"/>
    <x v="0"/>
    <n v="14"/>
    <n v="3"/>
    <n v="1"/>
    <n v="0"/>
    <n v="10"/>
    <n v="3"/>
    <n v="3"/>
    <n v="10"/>
    <n v="7"/>
    <n v="1"/>
    <n v="4"/>
    <n v="0"/>
    <s v="45 to 54"/>
    <s v="6 to 10 years"/>
    <s v="Upper-Mid (Q3)"/>
    <s v="Low"/>
    <s v="High"/>
    <n v="5"/>
    <x v="0"/>
  </r>
  <r>
    <n v="36"/>
    <x v="0"/>
    <s v="Travel_Rarely"/>
    <n v="559"/>
    <x v="0"/>
    <x v="15"/>
    <n v="4"/>
    <s v="Life Sciences"/>
    <n v="1614"/>
    <n v="3"/>
    <s v="Female"/>
    <n v="76"/>
    <n v="3"/>
    <x v="1"/>
    <x v="4"/>
    <n v="3"/>
    <s v="Married"/>
    <n v="4663"/>
    <n v="12421"/>
    <n v="9"/>
    <x v="0"/>
    <n v="12"/>
    <n v="3"/>
    <n v="2"/>
    <n v="2"/>
    <n v="7"/>
    <n v="2"/>
    <n v="3"/>
    <n v="3"/>
    <n v="2"/>
    <n v="1"/>
    <n v="1"/>
    <n v="0"/>
    <s v="35 to 44"/>
    <s v="2 to 5 years"/>
    <s v="Lower-Mid (Q2)"/>
    <s v="High"/>
    <s v="High"/>
    <n v="3"/>
    <x v="1"/>
  </r>
  <r>
    <n v="49"/>
    <x v="0"/>
    <s v="Travel_Rarely"/>
    <n v="722"/>
    <x v="0"/>
    <x v="22"/>
    <n v="4"/>
    <s v="Life Sciences"/>
    <n v="1617"/>
    <n v="3"/>
    <s v="Female"/>
    <n v="84"/>
    <n v="3"/>
    <x v="0"/>
    <x v="0"/>
    <n v="1"/>
    <s v="Married"/>
    <n v="3211"/>
    <n v="22102"/>
    <n v="1"/>
    <x v="1"/>
    <n v="14"/>
    <n v="3"/>
    <n v="4"/>
    <n v="1"/>
    <n v="10"/>
    <n v="3"/>
    <n v="2"/>
    <n v="9"/>
    <n v="6"/>
    <n v="1"/>
    <n v="4"/>
    <n v="0"/>
    <s v="45 to 54"/>
    <s v="6 to 10 years"/>
    <s v="Lower-Mid (Q2)"/>
    <s v="Low"/>
    <s v="Medium"/>
    <n v="5"/>
    <x v="0"/>
  </r>
  <r>
    <n v="35"/>
    <x v="0"/>
    <s v="Travel_Rarely"/>
    <n v="819"/>
    <x v="0"/>
    <x v="13"/>
    <n v="5"/>
    <s v="Life Sciences"/>
    <n v="1621"/>
    <n v="2"/>
    <s v="Male"/>
    <n v="48"/>
    <n v="4"/>
    <x v="1"/>
    <x v="2"/>
    <n v="1"/>
    <s v="Married"/>
    <n v="5208"/>
    <n v="26312"/>
    <n v="1"/>
    <x v="1"/>
    <n v="11"/>
    <n v="3"/>
    <n v="4"/>
    <n v="0"/>
    <n v="16"/>
    <n v="2"/>
    <n v="3"/>
    <n v="16"/>
    <n v="15"/>
    <n v="1"/>
    <n v="10"/>
    <n v="0"/>
    <s v="35 to 44"/>
    <s v="Over 10 years"/>
    <s v="Upper-Mid (Q3)"/>
    <s v="Low"/>
    <s v="High"/>
    <n v="3"/>
    <x v="1"/>
  </r>
  <r>
    <n v="39"/>
    <x v="0"/>
    <s v="Travel_Rarely"/>
    <n v="492"/>
    <x v="0"/>
    <x v="15"/>
    <n v="3"/>
    <s v="Medical"/>
    <n v="1654"/>
    <n v="4"/>
    <s v="Male"/>
    <n v="66"/>
    <n v="3"/>
    <x v="1"/>
    <x v="4"/>
    <n v="2"/>
    <s v="Married"/>
    <n v="5295"/>
    <n v="7693"/>
    <n v="4"/>
    <x v="1"/>
    <n v="21"/>
    <n v="4"/>
    <n v="3"/>
    <n v="0"/>
    <n v="7"/>
    <n v="3"/>
    <n v="3"/>
    <n v="5"/>
    <n v="4"/>
    <n v="1"/>
    <n v="0"/>
    <n v="0"/>
    <s v="35 to 44"/>
    <s v="2 to 5 years"/>
    <s v="Upper-Mid (Q3)"/>
    <s v="Medium"/>
    <s v="High"/>
    <n v="2"/>
    <x v="2"/>
  </r>
  <r>
    <n v="50"/>
    <x v="0"/>
    <s v="Travel_Rarely"/>
    <n v="813"/>
    <x v="0"/>
    <x v="18"/>
    <n v="5"/>
    <s v="Life Sciences"/>
    <n v="1656"/>
    <n v="4"/>
    <s v="Female"/>
    <n v="50"/>
    <n v="2"/>
    <x v="2"/>
    <x v="7"/>
    <n v="1"/>
    <s v="Divorced"/>
    <n v="13269"/>
    <n v="21981"/>
    <n v="5"/>
    <x v="1"/>
    <n v="15"/>
    <n v="3"/>
    <n v="3"/>
    <n v="3"/>
    <n v="19"/>
    <n v="3"/>
    <n v="3"/>
    <n v="14"/>
    <n v="11"/>
    <n v="1"/>
    <n v="11"/>
    <n v="0"/>
    <s v="45 to 54"/>
    <s v="Over 10 years"/>
    <s v="High (Q4)"/>
    <s v="Low"/>
    <s v="High"/>
    <n v="3"/>
    <x v="1"/>
  </r>
  <r>
    <n v="36"/>
    <x v="0"/>
    <s v="Travel_Rarely"/>
    <n v="311"/>
    <x v="0"/>
    <x v="8"/>
    <n v="3"/>
    <s v="Life Sciences"/>
    <n v="1659"/>
    <n v="1"/>
    <s v="Male"/>
    <n v="77"/>
    <n v="3"/>
    <x v="0"/>
    <x v="0"/>
    <n v="2"/>
    <s v="Single"/>
    <n v="2013"/>
    <n v="10950"/>
    <n v="2"/>
    <x v="1"/>
    <n v="11"/>
    <n v="3"/>
    <n v="3"/>
    <n v="0"/>
    <n v="15"/>
    <n v="4"/>
    <n v="3"/>
    <n v="4"/>
    <n v="3"/>
    <n v="1"/>
    <n v="3"/>
    <n v="0"/>
    <s v="35 to 44"/>
    <s v="2 to 5 years"/>
    <s v="Low (Q1)"/>
    <s v="Medium"/>
    <s v="High"/>
    <n v="4"/>
    <x v="1"/>
  </r>
  <r>
    <n v="32"/>
    <x v="0"/>
    <s v="Travel_Rarely"/>
    <n v="977"/>
    <x v="0"/>
    <x v="5"/>
    <n v="3"/>
    <s v="Medical"/>
    <n v="1671"/>
    <n v="4"/>
    <s v="Male"/>
    <n v="45"/>
    <n v="3"/>
    <x v="1"/>
    <x v="2"/>
    <n v="2"/>
    <s v="Divorced"/>
    <n v="5470"/>
    <n v="25518"/>
    <n v="0"/>
    <x v="1"/>
    <n v="13"/>
    <n v="3"/>
    <n v="3"/>
    <n v="2"/>
    <n v="10"/>
    <n v="4"/>
    <n v="2"/>
    <n v="9"/>
    <n v="5"/>
    <n v="1"/>
    <n v="6"/>
    <n v="0"/>
    <s v="25 to 34"/>
    <s v="6 to 10 years"/>
    <s v="Upper-Mid (Q3)"/>
    <s v="Medium"/>
    <s v="Medium"/>
    <n v="2"/>
    <x v="2"/>
  </r>
  <r>
    <n v="27"/>
    <x v="0"/>
    <s v="Travel_Rarely"/>
    <n v="1054"/>
    <x v="0"/>
    <x v="16"/>
    <n v="3"/>
    <s v="Medical"/>
    <n v="1751"/>
    <n v="3"/>
    <s v="Female"/>
    <n v="67"/>
    <n v="3"/>
    <x v="0"/>
    <x v="2"/>
    <n v="4"/>
    <s v="Single"/>
    <n v="3445"/>
    <n v="6152"/>
    <n v="1"/>
    <x v="1"/>
    <n v="11"/>
    <n v="3"/>
    <n v="3"/>
    <n v="0"/>
    <n v="6"/>
    <n v="5"/>
    <n v="2"/>
    <n v="6"/>
    <n v="2"/>
    <n v="1"/>
    <n v="4"/>
    <n v="0"/>
    <s v="25 to 34"/>
    <s v="6 to 10 years"/>
    <s v="Lower-Mid (Q2)"/>
    <s v="Very High"/>
    <s v="Medium"/>
    <n v="2"/>
    <x v="2"/>
  </r>
  <r>
    <n v="30"/>
    <x v="0"/>
    <s v="Travel_Rarely"/>
    <n v="305"/>
    <x v="0"/>
    <x v="2"/>
    <n v="3"/>
    <s v="Life Sciences"/>
    <n v="1763"/>
    <n v="3"/>
    <s v="Male"/>
    <n v="58"/>
    <n v="4"/>
    <x v="1"/>
    <x v="3"/>
    <n v="3"/>
    <s v="Married"/>
    <n v="5294"/>
    <n v="9128"/>
    <n v="3"/>
    <x v="1"/>
    <n v="16"/>
    <n v="3"/>
    <n v="3"/>
    <n v="1"/>
    <n v="10"/>
    <n v="3"/>
    <n v="3"/>
    <n v="7"/>
    <n v="0"/>
    <n v="1"/>
    <n v="7"/>
    <n v="0"/>
    <s v="25 to 34"/>
    <s v="6 to 10 years"/>
    <s v="Upper-Mid (Q3)"/>
    <s v="High"/>
    <s v="High"/>
    <n v="1"/>
    <x v="2"/>
  </r>
  <r>
    <n v="38"/>
    <x v="0"/>
    <s v="Travel_Rarely"/>
    <n v="833"/>
    <x v="0"/>
    <x v="13"/>
    <n v="3"/>
    <s v="Medical"/>
    <n v="1766"/>
    <n v="2"/>
    <s v="Male"/>
    <n v="60"/>
    <n v="1"/>
    <x v="1"/>
    <x v="3"/>
    <n v="4"/>
    <s v="Married"/>
    <n v="5811"/>
    <n v="24539"/>
    <n v="3"/>
    <x v="0"/>
    <n v="16"/>
    <n v="3"/>
    <n v="3"/>
    <n v="1"/>
    <n v="15"/>
    <n v="2"/>
    <n v="3"/>
    <n v="1"/>
    <n v="0"/>
    <n v="1"/>
    <n v="0"/>
    <n v="0"/>
    <s v="35 to 44"/>
    <s v="0 to 1 year"/>
    <s v="Upper-Mid (Q3)"/>
    <s v="Very High"/>
    <s v="High"/>
    <n v="4"/>
    <x v="1"/>
  </r>
  <r>
    <n v="54"/>
    <x v="0"/>
    <s v="Travel_Rarely"/>
    <n v="431"/>
    <x v="0"/>
    <x v="8"/>
    <n v="4"/>
    <s v="Medical"/>
    <n v="1830"/>
    <n v="4"/>
    <s v="Female"/>
    <n v="68"/>
    <n v="3"/>
    <x v="1"/>
    <x v="2"/>
    <n v="4"/>
    <s v="Married"/>
    <n v="6854"/>
    <n v="15696"/>
    <n v="4"/>
    <x v="1"/>
    <n v="15"/>
    <n v="3"/>
    <n v="2"/>
    <n v="1"/>
    <n v="14"/>
    <n v="2"/>
    <n v="2"/>
    <n v="7"/>
    <n v="1"/>
    <n v="1"/>
    <n v="7"/>
    <n v="0"/>
    <s v="45 to 54"/>
    <s v="6 to 10 years"/>
    <s v="Upper-Mid (Q3)"/>
    <s v="Very High"/>
    <s v="Medium"/>
    <n v="0"/>
    <x v="2"/>
  </r>
  <r>
    <n v="29"/>
    <x v="0"/>
    <s v="Travel_Rarely"/>
    <n v="726"/>
    <x v="0"/>
    <x v="11"/>
    <n v="1"/>
    <s v="Life Sciences"/>
    <n v="1859"/>
    <n v="4"/>
    <s v="Male"/>
    <n v="93"/>
    <n v="1"/>
    <x v="1"/>
    <x v="3"/>
    <n v="3"/>
    <s v="Divorced"/>
    <n v="6384"/>
    <n v="21143"/>
    <n v="8"/>
    <x v="1"/>
    <n v="17"/>
    <n v="3"/>
    <n v="4"/>
    <n v="2"/>
    <n v="11"/>
    <n v="3"/>
    <n v="3"/>
    <n v="7"/>
    <n v="0"/>
    <n v="1"/>
    <n v="6"/>
    <n v="0"/>
    <s v="25 to 34"/>
    <s v="6 to 10 years"/>
    <s v="Upper-Mid (Q3)"/>
    <s v="High"/>
    <s v="High"/>
    <n v="1"/>
    <x v="2"/>
  </r>
  <r>
    <n v="26"/>
    <x v="0"/>
    <s v="Travel_Rarely"/>
    <n v="482"/>
    <x v="0"/>
    <x v="7"/>
    <n v="2"/>
    <s v="Life Sciences"/>
    <n v="1893"/>
    <n v="2"/>
    <s v="Female"/>
    <n v="90"/>
    <n v="2"/>
    <x v="0"/>
    <x v="2"/>
    <n v="3"/>
    <s v="Married"/>
    <n v="2933"/>
    <n v="14908"/>
    <n v="1"/>
    <x v="0"/>
    <n v="13"/>
    <n v="3"/>
    <n v="3"/>
    <n v="1"/>
    <n v="1"/>
    <n v="3"/>
    <n v="2"/>
    <n v="1"/>
    <n v="0"/>
    <n v="1"/>
    <n v="0"/>
    <n v="0"/>
    <s v="25 to 34"/>
    <s v="0 to 1 year"/>
    <s v="Lower-Mid (Q2)"/>
    <s v="High"/>
    <s v="Medium"/>
    <n v="5"/>
    <x v="0"/>
  </r>
  <r>
    <n v="54"/>
    <x v="0"/>
    <s v="Travel_Rarely"/>
    <n v="157"/>
    <x v="0"/>
    <x v="12"/>
    <n v="3"/>
    <s v="Medical"/>
    <n v="1980"/>
    <n v="3"/>
    <s v="Female"/>
    <n v="77"/>
    <n v="3"/>
    <x v="1"/>
    <x v="4"/>
    <n v="1"/>
    <s v="Single"/>
    <n v="4440"/>
    <n v="25198"/>
    <n v="6"/>
    <x v="0"/>
    <n v="19"/>
    <n v="3"/>
    <n v="4"/>
    <n v="0"/>
    <n v="9"/>
    <n v="3"/>
    <n v="3"/>
    <n v="5"/>
    <n v="2"/>
    <n v="1"/>
    <n v="4"/>
    <n v="0"/>
    <s v="45 to 54"/>
    <s v="2 to 5 years"/>
    <s v="Lower-Mid (Q2)"/>
    <s v="Low"/>
    <s v="High"/>
    <n v="5"/>
    <x v="0"/>
  </r>
  <r>
    <n v="23"/>
    <x v="0"/>
    <s v="Travel_Rarely"/>
    <n v="571"/>
    <x v="0"/>
    <x v="15"/>
    <n v="2"/>
    <s v="Other"/>
    <n v="1982"/>
    <n v="4"/>
    <s v="Male"/>
    <n v="78"/>
    <n v="3"/>
    <x v="0"/>
    <x v="0"/>
    <n v="4"/>
    <s v="Single"/>
    <n v="2647"/>
    <n v="13672"/>
    <n v="1"/>
    <x v="1"/>
    <n v="13"/>
    <n v="3"/>
    <n v="3"/>
    <n v="0"/>
    <n v="5"/>
    <n v="6"/>
    <n v="4"/>
    <n v="5"/>
    <n v="2"/>
    <n v="1"/>
    <n v="4"/>
    <n v="0"/>
    <s v="Under 25"/>
    <s v="2 to 5 years"/>
    <s v="Low (Q1)"/>
    <s v="Very High"/>
    <s v="Very High"/>
    <n v="2"/>
    <x v="2"/>
  </r>
  <r>
    <n v="30"/>
    <x v="0"/>
    <s v="Travel_Rarely"/>
    <n v="911"/>
    <x v="0"/>
    <x v="7"/>
    <n v="2"/>
    <s v="Medical"/>
    <n v="1989"/>
    <n v="4"/>
    <s v="Male"/>
    <n v="76"/>
    <n v="3"/>
    <x v="0"/>
    <x v="0"/>
    <n v="2"/>
    <s v="Married"/>
    <n v="3748"/>
    <n v="4077"/>
    <n v="1"/>
    <x v="1"/>
    <n v="13"/>
    <n v="3"/>
    <n v="3"/>
    <n v="0"/>
    <n v="12"/>
    <n v="6"/>
    <n v="2"/>
    <n v="12"/>
    <n v="8"/>
    <n v="1"/>
    <n v="7"/>
    <n v="0"/>
    <s v="25 to 34"/>
    <s v="Over 10 years"/>
    <s v="Lower-Mid (Q2)"/>
    <s v="Medium"/>
    <s v="Medium"/>
    <n v="2"/>
    <x v="2"/>
  </r>
  <r>
    <n v="41"/>
    <x v="0"/>
    <s v="Travel_Rarely"/>
    <n v="642"/>
    <x v="0"/>
    <x v="7"/>
    <n v="3"/>
    <s v="Life Sciences"/>
    <n v="1999"/>
    <n v="4"/>
    <s v="Male"/>
    <n v="76"/>
    <n v="3"/>
    <x v="0"/>
    <x v="2"/>
    <n v="4"/>
    <s v="Married"/>
    <n v="2782"/>
    <n v="21412"/>
    <n v="3"/>
    <x v="1"/>
    <n v="22"/>
    <n v="4"/>
    <n v="1"/>
    <n v="1"/>
    <n v="12"/>
    <n v="3"/>
    <n v="3"/>
    <n v="5"/>
    <n v="3"/>
    <n v="1"/>
    <n v="0"/>
    <n v="0"/>
    <s v="35 to 44"/>
    <s v="2 to 5 years"/>
    <s v="Low (Q1)"/>
    <s v="Very High"/>
    <s v="High"/>
    <n v="2"/>
    <x v="2"/>
  </r>
  <r>
    <n v="39"/>
    <x v="0"/>
    <s v="Travel_Rarely"/>
    <n v="116"/>
    <x v="0"/>
    <x v="1"/>
    <n v="1"/>
    <s v="Life Sciences"/>
    <n v="2014"/>
    <n v="1"/>
    <s v="Male"/>
    <n v="52"/>
    <n v="3"/>
    <x v="1"/>
    <x v="2"/>
    <n v="4"/>
    <s v="Single"/>
    <n v="4108"/>
    <n v="5340"/>
    <n v="7"/>
    <x v="1"/>
    <n v="13"/>
    <n v="3"/>
    <n v="1"/>
    <n v="0"/>
    <n v="18"/>
    <n v="2"/>
    <n v="3"/>
    <n v="7"/>
    <n v="7"/>
    <n v="1"/>
    <n v="7"/>
    <n v="0"/>
    <s v="35 to 44"/>
    <s v="6 to 10 years"/>
    <s v="Lower-Mid (Q2)"/>
    <s v="Very High"/>
    <s v="High"/>
    <n v="1"/>
    <x v="2"/>
  </r>
  <r>
    <n v="38"/>
    <x v="0"/>
    <s v="Travel_Rarely"/>
    <n v="201"/>
    <x v="0"/>
    <x v="12"/>
    <n v="3"/>
    <s v="Medical"/>
    <n v="2015"/>
    <n v="2"/>
    <s v="Female"/>
    <n v="99"/>
    <n v="1"/>
    <x v="2"/>
    <x v="7"/>
    <n v="3"/>
    <s v="Married"/>
    <n v="13206"/>
    <n v="3376"/>
    <n v="3"/>
    <x v="1"/>
    <n v="12"/>
    <n v="3"/>
    <n v="1"/>
    <n v="1"/>
    <n v="20"/>
    <n v="3"/>
    <n v="3"/>
    <n v="18"/>
    <n v="16"/>
    <n v="1"/>
    <n v="11"/>
    <n v="0"/>
    <s v="35 to 44"/>
    <s v="Over 10 years"/>
    <s v="High (Q4)"/>
    <s v="High"/>
    <s v="High"/>
    <n v="0"/>
    <x v="2"/>
  </r>
  <r>
    <n v="35"/>
    <x v="0"/>
    <s v="Travel_Rarely"/>
    <n v="287"/>
    <x v="0"/>
    <x v="7"/>
    <n v="4"/>
    <s v="Life Sciences"/>
    <n v="2052"/>
    <n v="3"/>
    <s v="Female"/>
    <n v="62"/>
    <n v="1"/>
    <x v="0"/>
    <x v="2"/>
    <n v="4"/>
    <s v="Married"/>
    <n v="2977"/>
    <n v="8952"/>
    <n v="1"/>
    <x v="1"/>
    <n v="12"/>
    <n v="3"/>
    <n v="4"/>
    <n v="1"/>
    <n v="4"/>
    <n v="5"/>
    <n v="3"/>
    <n v="4"/>
    <n v="3"/>
    <n v="1"/>
    <n v="1"/>
    <n v="0"/>
    <s v="35 to 44"/>
    <s v="2 to 5 years"/>
    <s v="Lower-Mid (Q2)"/>
    <s v="Very High"/>
    <s v="High"/>
    <n v="2"/>
    <x v="2"/>
  </r>
  <r>
    <n v="39"/>
    <x v="0"/>
    <s v="Travel_Rarely"/>
    <n v="613"/>
    <x v="0"/>
    <x v="10"/>
    <n v="1"/>
    <s v="Medical"/>
    <n v="2062"/>
    <n v="4"/>
    <s v="Male"/>
    <n v="42"/>
    <n v="2"/>
    <x v="2"/>
    <x v="3"/>
    <n v="1"/>
    <s v="Married"/>
    <n v="9991"/>
    <n v="21457"/>
    <n v="4"/>
    <x v="1"/>
    <n v="15"/>
    <n v="3"/>
    <n v="1"/>
    <n v="1"/>
    <n v="9"/>
    <n v="5"/>
    <n v="3"/>
    <n v="7"/>
    <n v="7"/>
    <n v="1"/>
    <n v="7"/>
    <n v="0"/>
    <s v="35 to 44"/>
    <s v="6 to 10 years"/>
    <s v="High (Q4)"/>
    <s v="Low"/>
    <s v="High"/>
    <n v="2"/>
    <x v="2"/>
  </r>
  <r>
    <n v="35"/>
    <x v="0"/>
    <s v="Travel_Frequently"/>
    <n v="138"/>
    <x v="0"/>
    <x v="5"/>
    <n v="3"/>
    <s v="Medical"/>
    <n v="269"/>
    <n v="2"/>
    <s v="Female"/>
    <n v="37"/>
    <n v="3"/>
    <x v="1"/>
    <x v="0"/>
    <n v="2"/>
    <s v="Single"/>
    <n v="4425"/>
    <n v="15986"/>
    <n v="5"/>
    <x v="1"/>
    <n v="11"/>
    <n v="3"/>
    <n v="4"/>
    <n v="0"/>
    <n v="10"/>
    <n v="5"/>
    <n v="3"/>
    <n v="6"/>
    <n v="2"/>
    <n v="1"/>
    <n v="2"/>
    <n v="0"/>
    <s v="35 to 44"/>
    <s v="6 to 10 years"/>
    <s v="Lower-Mid (Q2)"/>
    <s v="Medium"/>
    <s v="High"/>
    <n v="2"/>
    <x v="2"/>
  </r>
  <r>
    <n v="30"/>
    <x v="0"/>
    <s v="Travel_Rarely"/>
    <n v="570"/>
    <x v="1"/>
    <x v="3"/>
    <n v="3"/>
    <s v="Marketing"/>
    <n v="456"/>
    <n v="4"/>
    <s v="Female"/>
    <n v="30"/>
    <n v="2"/>
    <x v="1"/>
    <x v="6"/>
    <n v="3"/>
    <s v="Divorced"/>
    <n v="6118"/>
    <n v="5431"/>
    <n v="1"/>
    <x v="1"/>
    <n v="13"/>
    <n v="3"/>
    <n v="3"/>
    <n v="3"/>
    <n v="10"/>
    <n v="2"/>
    <n v="3"/>
    <n v="10"/>
    <n v="9"/>
    <n v="1"/>
    <n v="2"/>
    <n v="0"/>
    <s v="25 to 34"/>
    <s v="6 to 10 years"/>
    <s v="Upper-Mid (Q3)"/>
    <s v="High"/>
    <s v="High"/>
    <n v="0"/>
    <x v="2"/>
  </r>
  <r>
    <n v="37"/>
    <x v="0"/>
    <s v="Travel_Rarely"/>
    <n v="799"/>
    <x v="0"/>
    <x v="7"/>
    <n v="3"/>
    <s v="Technical Degree"/>
    <n v="623"/>
    <n v="2"/>
    <s v="Female"/>
    <n v="59"/>
    <n v="3"/>
    <x v="2"/>
    <x v="4"/>
    <n v="4"/>
    <s v="Single"/>
    <n v="7491"/>
    <n v="23848"/>
    <n v="4"/>
    <x v="1"/>
    <n v="17"/>
    <n v="3"/>
    <n v="4"/>
    <n v="0"/>
    <n v="12"/>
    <n v="3"/>
    <n v="4"/>
    <n v="6"/>
    <n v="5"/>
    <n v="1"/>
    <n v="2"/>
    <n v="0"/>
    <s v="35 to 44"/>
    <s v="6 to 10 years"/>
    <s v="Upper-Mid (Q3)"/>
    <s v="Very High"/>
    <s v="Very High"/>
    <n v="0"/>
    <x v="2"/>
  </r>
  <r>
    <n v="24"/>
    <x v="1"/>
    <s v="Travel_Frequently"/>
    <n v="1287"/>
    <x v="0"/>
    <x v="8"/>
    <n v="3"/>
    <s v="Life Sciences"/>
    <n v="647"/>
    <n v="1"/>
    <s v="Female"/>
    <n v="55"/>
    <n v="3"/>
    <x v="0"/>
    <x v="0"/>
    <n v="3"/>
    <s v="Married"/>
    <n v="2886"/>
    <n v="14168"/>
    <n v="1"/>
    <x v="0"/>
    <n v="16"/>
    <n v="3"/>
    <n v="4"/>
    <n v="1"/>
    <n v="6"/>
    <n v="4"/>
    <n v="3"/>
    <n v="6"/>
    <n v="3"/>
    <n v="1"/>
    <n v="2"/>
    <n v="1"/>
    <s v="Under 25"/>
    <s v="6 to 10 years"/>
    <s v="Low (Q1)"/>
    <s v="High"/>
    <s v="High"/>
    <n v="5"/>
    <x v="0"/>
  </r>
  <r>
    <n v="29"/>
    <x v="0"/>
    <s v="Travel_Rarely"/>
    <n v="1176"/>
    <x v="1"/>
    <x v="0"/>
    <n v="2"/>
    <s v="Medical"/>
    <n v="690"/>
    <n v="2"/>
    <s v="Female"/>
    <n v="62"/>
    <n v="3"/>
    <x v="1"/>
    <x v="6"/>
    <n v="3"/>
    <s v="Married"/>
    <n v="5561"/>
    <n v="3487"/>
    <n v="1"/>
    <x v="1"/>
    <n v="14"/>
    <n v="3"/>
    <n v="1"/>
    <n v="1"/>
    <n v="6"/>
    <n v="5"/>
    <n v="2"/>
    <n v="6"/>
    <n v="0"/>
    <n v="1"/>
    <n v="2"/>
    <n v="0"/>
    <s v="25 to 34"/>
    <s v="6 to 10 years"/>
    <s v="Upper-Mid (Q3)"/>
    <s v="High"/>
    <s v="Medium"/>
    <n v="0"/>
    <x v="2"/>
  </r>
  <r>
    <n v="33"/>
    <x v="0"/>
    <s v="Travel_Frequently"/>
    <n v="827"/>
    <x v="0"/>
    <x v="7"/>
    <n v="4"/>
    <s v="Other"/>
    <n v="998"/>
    <n v="3"/>
    <s v="Female"/>
    <n v="84"/>
    <n v="4"/>
    <x v="1"/>
    <x v="3"/>
    <n v="2"/>
    <s v="Married"/>
    <n v="5488"/>
    <n v="20161"/>
    <n v="1"/>
    <x v="0"/>
    <n v="13"/>
    <n v="3"/>
    <n v="1"/>
    <n v="1"/>
    <n v="6"/>
    <n v="2"/>
    <n v="3"/>
    <n v="6"/>
    <n v="5"/>
    <n v="1"/>
    <n v="2"/>
    <n v="0"/>
    <s v="25 to 34"/>
    <s v="6 to 10 years"/>
    <s v="Upper-Mid (Q3)"/>
    <s v="Medium"/>
    <s v="High"/>
    <n v="5"/>
    <x v="0"/>
  </r>
  <r>
    <n v="29"/>
    <x v="0"/>
    <s v="Travel_Rarely"/>
    <n v="718"/>
    <x v="0"/>
    <x v="16"/>
    <n v="1"/>
    <s v="Medical"/>
    <n v="1150"/>
    <n v="2"/>
    <s v="Male"/>
    <n v="79"/>
    <n v="2"/>
    <x v="1"/>
    <x v="4"/>
    <n v="4"/>
    <s v="Married"/>
    <n v="5056"/>
    <n v="17689"/>
    <n v="1"/>
    <x v="0"/>
    <n v="15"/>
    <n v="3"/>
    <n v="3"/>
    <n v="1"/>
    <n v="10"/>
    <n v="2"/>
    <n v="2"/>
    <n v="10"/>
    <n v="7"/>
    <n v="1"/>
    <n v="2"/>
    <n v="0"/>
    <s v="25 to 34"/>
    <s v="6 to 10 years"/>
    <s v="Upper-Mid (Q3)"/>
    <s v="Very High"/>
    <s v="Medium"/>
    <n v="3"/>
    <x v="1"/>
  </r>
  <r>
    <n v="47"/>
    <x v="0"/>
    <s v="Travel_Rarely"/>
    <n v="465"/>
    <x v="0"/>
    <x v="7"/>
    <n v="3"/>
    <s v="Technical Degree"/>
    <n v="1438"/>
    <n v="1"/>
    <s v="Male"/>
    <n v="74"/>
    <n v="3"/>
    <x v="0"/>
    <x v="2"/>
    <n v="4"/>
    <s v="Married"/>
    <n v="3420"/>
    <n v="10205"/>
    <n v="7"/>
    <x v="1"/>
    <n v="12"/>
    <n v="3"/>
    <n v="3"/>
    <n v="1"/>
    <n v="17"/>
    <n v="2"/>
    <n v="2"/>
    <n v="6"/>
    <n v="5"/>
    <n v="1"/>
    <n v="2"/>
    <n v="0"/>
    <s v="45 to 54"/>
    <s v="6 to 10 years"/>
    <s v="Lower-Mid (Q2)"/>
    <s v="Very High"/>
    <s v="Medium"/>
    <n v="2"/>
    <x v="2"/>
  </r>
  <r>
    <n v="38"/>
    <x v="0"/>
    <s v="Travel_Frequently"/>
    <n v="888"/>
    <x v="2"/>
    <x v="12"/>
    <n v="4"/>
    <s v="Human Resources"/>
    <n v="1563"/>
    <n v="3"/>
    <s v="Male"/>
    <n v="71"/>
    <n v="3"/>
    <x v="1"/>
    <x v="8"/>
    <n v="3"/>
    <s v="Married"/>
    <n v="6077"/>
    <n v="14814"/>
    <n v="3"/>
    <x v="1"/>
    <n v="11"/>
    <n v="3"/>
    <n v="3"/>
    <n v="0"/>
    <n v="10"/>
    <n v="2"/>
    <n v="3"/>
    <n v="6"/>
    <n v="3"/>
    <n v="1"/>
    <n v="2"/>
    <n v="0"/>
    <s v="35 to 44"/>
    <s v="6 to 10 years"/>
    <s v="Upper-Mid (Q3)"/>
    <s v="High"/>
    <s v="High"/>
    <n v="0"/>
    <x v="2"/>
  </r>
  <r>
    <n v="32"/>
    <x v="0"/>
    <s v="Non-Travel"/>
    <n v="1200"/>
    <x v="0"/>
    <x v="7"/>
    <n v="4"/>
    <s v="Technical Degree"/>
    <n v="1574"/>
    <n v="4"/>
    <s v="Male"/>
    <n v="62"/>
    <n v="3"/>
    <x v="1"/>
    <x v="2"/>
    <n v="1"/>
    <s v="Married"/>
    <n v="4087"/>
    <n v="25174"/>
    <n v="4"/>
    <x v="1"/>
    <n v="14"/>
    <n v="3"/>
    <n v="2"/>
    <n v="1"/>
    <n v="9"/>
    <n v="3"/>
    <n v="2"/>
    <n v="6"/>
    <n v="5"/>
    <n v="1"/>
    <n v="2"/>
    <n v="0"/>
    <s v="25 to 34"/>
    <s v="6 to 10 years"/>
    <s v="Lower-Mid (Q2)"/>
    <s v="Low"/>
    <s v="Medium"/>
    <n v="2"/>
    <x v="2"/>
  </r>
  <r>
    <n v="33"/>
    <x v="0"/>
    <s v="Non-Travel"/>
    <n v="530"/>
    <x v="1"/>
    <x v="2"/>
    <n v="3"/>
    <s v="Life Sciences"/>
    <n v="1681"/>
    <n v="3"/>
    <s v="Female"/>
    <n v="36"/>
    <n v="3"/>
    <x v="1"/>
    <x v="6"/>
    <n v="4"/>
    <s v="Divorced"/>
    <n v="5368"/>
    <n v="16130"/>
    <n v="1"/>
    <x v="0"/>
    <n v="25"/>
    <n v="4"/>
    <n v="3"/>
    <n v="1"/>
    <n v="7"/>
    <n v="2"/>
    <n v="3"/>
    <n v="6"/>
    <n v="5"/>
    <n v="1"/>
    <n v="2"/>
    <n v="0"/>
    <s v="25 to 34"/>
    <s v="6 to 10 years"/>
    <s v="Upper-Mid (Q3)"/>
    <s v="Very High"/>
    <s v="High"/>
    <n v="4"/>
    <x v="1"/>
  </r>
  <r>
    <n v="24"/>
    <x v="0"/>
    <s v="Travel_Rarely"/>
    <n v="506"/>
    <x v="0"/>
    <x v="11"/>
    <n v="1"/>
    <s v="Medical"/>
    <n v="1725"/>
    <n v="2"/>
    <s v="Male"/>
    <n v="91"/>
    <n v="3"/>
    <x v="0"/>
    <x v="0"/>
    <n v="1"/>
    <s v="Divorced"/>
    <n v="3907"/>
    <n v="3622"/>
    <n v="1"/>
    <x v="1"/>
    <n v="13"/>
    <n v="3"/>
    <n v="2"/>
    <n v="3"/>
    <n v="6"/>
    <n v="2"/>
    <n v="4"/>
    <n v="6"/>
    <n v="2"/>
    <n v="1"/>
    <n v="2"/>
    <n v="0"/>
    <s v="Under 25"/>
    <s v="6 to 10 years"/>
    <s v="Lower-Mid (Q2)"/>
    <s v="Low"/>
    <s v="Very High"/>
    <n v="3"/>
    <x v="1"/>
  </r>
  <r>
    <n v="38"/>
    <x v="0"/>
    <s v="Travel_Frequently"/>
    <n v="1444"/>
    <x v="2"/>
    <x v="7"/>
    <n v="4"/>
    <s v="Other"/>
    <n v="1972"/>
    <n v="4"/>
    <s v="Male"/>
    <n v="88"/>
    <n v="3"/>
    <x v="0"/>
    <x v="8"/>
    <n v="2"/>
    <s v="Married"/>
    <n v="2991"/>
    <n v="5224"/>
    <n v="0"/>
    <x v="0"/>
    <n v="11"/>
    <n v="3"/>
    <n v="2"/>
    <n v="1"/>
    <n v="7"/>
    <n v="2"/>
    <n v="3"/>
    <n v="6"/>
    <n v="2"/>
    <n v="1"/>
    <n v="2"/>
    <n v="0"/>
    <s v="35 to 44"/>
    <s v="6 to 10 years"/>
    <s v="Lower-Mid (Q2)"/>
    <s v="Medium"/>
    <s v="High"/>
    <n v="7"/>
    <x v="0"/>
  </r>
  <r>
    <n v="43"/>
    <x v="0"/>
    <s v="Travel_Frequently"/>
    <n v="313"/>
    <x v="0"/>
    <x v="19"/>
    <n v="3"/>
    <s v="Medical"/>
    <n v="525"/>
    <n v="4"/>
    <s v="Male"/>
    <n v="61"/>
    <n v="3"/>
    <x v="0"/>
    <x v="0"/>
    <n v="4"/>
    <s v="Married"/>
    <n v="2258"/>
    <n v="15238"/>
    <n v="7"/>
    <x v="1"/>
    <n v="20"/>
    <n v="4"/>
    <n v="1"/>
    <n v="1"/>
    <n v="8"/>
    <n v="1"/>
    <n v="3"/>
    <n v="3"/>
    <n v="2"/>
    <n v="1"/>
    <n v="2"/>
    <n v="0"/>
    <s v="35 to 44"/>
    <s v="2 to 5 years"/>
    <s v="Low (Q1)"/>
    <s v="Very High"/>
    <s v="High"/>
    <n v="3"/>
    <x v="1"/>
  </r>
  <r>
    <n v="25"/>
    <x v="0"/>
    <s v="Travel_Rarely"/>
    <n v="810"/>
    <x v="1"/>
    <x v="16"/>
    <n v="3"/>
    <s v="Life Sciences"/>
    <n v="707"/>
    <n v="4"/>
    <s v="Male"/>
    <n v="57"/>
    <n v="4"/>
    <x v="1"/>
    <x v="6"/>
    <n v="2"/>
    <s v="Married"/>
    <n v="4851"/>
    <n v="15678"/>
    <n v="0"/>
    <x v="1"/>
    <n v="22"/>
    <n v="4"/>
    <n v="3"/>
    <n v="1"/>
    <n v="4"/>
    <n v="4"/>
    <n v="3"/>
    <n v="3"/>
    <n v="2"/>
    <n v="1"/>
    <n v="2"/>
    <n v="0"/>
    <s v="25 to 34"/>
    <s v="2 to 5 years"/>
    <s v="Lower-Mid (Q2)"/>
    <s v="Medium"/>
    <s v="High"/>
    <n v="2"/>
    <x v="2"/>
  </r>
  <r>
    <n v="31"/>
    <x v="1"/>
    <s v="Non-Travel"/>
    <n v="335"/>
    <x v="0"/>
    <x v="9"/>
    <n v="2"/>
    <s v="Medical"/>
    <n v="991"/>
    <n v="3"/>
    <s v="Male"/>
    <n v="46"/>
    <n v="2"/>
    <x v="0"/>
    <x v="2"/>
    <n v="1"/>
    <s v="Single"/>
    <n v="2321"/>
    <n v="10322"/>
    <n v="0"/>
    <x v="0"/>
    <n v="22"/>
    <n v="4"/>
    <n v="1"/>
    <n v="0"/>
    <n v="4"/>
    <n v="0"/>
    <n v="3"/>
    <n v="3"/>
    <n v="2"/>
    <n v="1"/>
    <n v="2"/>
    <n v="1"/>
    <s v="25 to 34"/>
    <s v="2 to 5 years"/>
    <s v="Low (Q1)"/>
    <s v="Low"/>
    <s v="High"/>
    <n v="7"/>
    <x v="0"/>
  </r>
  <r>
    <n v="35"/>
    <x v="0"/>
    <s v="Travel_Rarely"/>
    <n v="802"/>
    <x v="0"/>
    <x v="12"/>
    <n v="3"/>
    <s v="Other"/>
    <n v="1028"/>
    <n v="2"/>
    <s v="Male"/>
    <n v="45"/>
    <n v="3"/>
    <x v="0"/>
    <x v="0"/>
    <n v="4"/>
    <s v="Divorced"/>
    <n v="3917"/>
    <n v="9541"/>
    <n v="1"/>
    <x v="1"/>
    <n v="20"/>
    <n v="4"/>
    <n v="1"/>
    <n v="1"/>
    <n v="3"/>
    <n v="4"/>
    <n v="2"/>
    <n v="3"/>
    <n v="2"/>
    <n v="1"/>
    <n v="2"/>
    <n v="0"/>
    <s v="35 to 44"/>
    <s v="2 to 5 years"/>
    <s v="Lower-Mid (Q2)"/>
    <s v="Very High"/>
    <s v="Medium"/>
    <n v="0"/>
    <x v="2"/>
  </r>
  <r>
    <n v="24"/>
    <x v="0"/>
    <s v="Travel_Rarely"/>
    <n v="477"/>
    <x v="0"/>
    <x v="1"/>
    <n v="3"/>
    <s v="Medical"/>
    <n v="1173"/>
    <n v="4"/>
    <s v="Male"/>
    <n v="49"/>
    <n v="3"/>
    <x v="0"/>
    <x v="0"/>
    <n v="2"/>
    <s v="Single"/>
    <n v="3597"/>
    <n v="6409"/>
    <n v="8"/>
    <x v="1"/>
    <n v="22"/>
    <n v="4"/>
    <n v="4"/>
    <n v="0"/>
    <n v="6"/>
    <n v="2"/>
    <n v="3"/>
    <n v="4"/>
    <n v="3"/>
    <n v="1"/>
    <n v="2"/>
    <n v="0"/>
    <s v="Under 25"/>
    <s v="2 to 5 years"/>
    <s v="Lower-Mid (Q2)"/>
    <s v="Medium"/>
    <s v="High"/>
    <n v="3"/>
    <x v="1"/>
  </r>
  <r>
    <n v="49"/>
    <x v="0"/>
    <s v="Travel_Rarely"/>
    <n v="271"/>
    <x v="0"/>
    <x v="0"/>
    <n v="2"/>
    <s v="Medical"/>
    <n v="1509"/>
    <n v="3"/>
    <s v="Female"/>
    <n v="43"/>
    <n v="2"/>
    <x v="1"/>
    <x v="0"/>
    <n v="1"/>
    <s v="Married"/>
    <n v="4789"/>
    <n v="23070"/>
    <n v="4"/>
    <x v="1"/>
    <n v="25"/>
    <n v="4"/>
    <n v="1"/>
    <n v="1"/>
    <n v="10"/>
    <n v="3"/>
    <n v="3"/>
    <n v="3"/>
    <n v="2"/>
    <n v="1"/>
    <n v="2"/>
    <n v="0"/>
    <s v="45 to 54"/>
    <s v="2 to 5 years"/>
    <s v="Lower-Mid (Q2)"/>
    <s v="Low"/>
    <s v="High"/>
    <n v="2"/>
    <x v="2"/>
  </r>
  <r>
    <n v="36"/>
    <x v="0"/>
    <s v="Travel_Rarely"/>
    <n v="1157"/>
    <x v="1"/>
    <x v="5"/>
    <n v="4"/>
    <s v="Life Sciences"/>
    <n v="1556"/>
    <n v="3"/>
    <s v="Male"/>
    <n v="70"/>
    <n v="3"/>
    <x v="0"/>
    <x v="1"/>
    <n v="4"/>
    <s v="Single"/>
    <n v="2644"/>
    <n v="17001"/>
    <n v="3"/>
    <x v="0"/>
    <n v="21"/>
    <n v="4"/>
    <n v="4"/>
    <n v="0"/>
    <n v="7"/>
    <n v="3"/>
    <n v="2"/>
    <n v="3"/>
    <n v="2"/>
    <n v="1"/>
    <n v="2"/>
    <n v="0"/>
    <s v="35 to 44"/>
    <s v="2 to 5 years"/>
    <s v="Low (Q1)"/>
    <s v="Very High"/>
    <s v="Medium"/>
    <n v="5"/>
    <x v="0"/>
  </r>
  <r>
    <n v="28"/>
    <x v="0"/>
    <s v="Travel_Rarely"/>
    <n v="1217"/>
    <x v="0"/>
    <x v="7"/>
    <n v="3"/>
    <s v="Medical"/>
    <n v="1834"/>
    <n v="3"/>
    <s v="Female"/>
    <n v="67"/>
    <n v="3"/>
    <x v="0"/>
    <x v="2"/>
    <n v="1"/>
    <s v="Married"/>
    <n v="3591"/>
    <n v="12719"/>
    <n v="1"/>
    <x v="1"/>
    <n v="25"/>
    <n v="4"/>
    <n v="3"/>
    <n v="1"/>
    <n v="3"/>
    <n v="3"/>
    <n v="3"/>
    <n v="3"/>
    <n v="2"/>
    <n v="1"/>
    <n v="2"/>
    <n v="0"/>
    <s v="25 to 34"/>
    <s v="2 to 5 years"/>
    <s v="Lower-Mid (Q2)"/>
    <s v="Low"/>
    <s v="High"/>
    <n v="2"/>
    <x v="2"/>
  </r>
  <r>
    <n v="34"/>
    <x v="0"/>
    <s v="Travel_Rarely"/>
    <n v="1346"/>
    <x v="0"/>
    <x v="6"/>
    <n v="2"/>
    <s v="Medical"/>
    <n v="18"/>
    <n v="2"/>
    <s v="Male"/>
    <n v="93"/>
    <n v="3"/>
    <x v="0"/>
    <x v="0"/>
    <n v="4"/>
    <s v="Divorced"/>
    <n v="2661"/>
    <n v="8758"/>
    <n v="0"/>
    <x v="1"/>
    <n v="11"/>
    <n v="3"/>
    <n v="3"/>
    <n v="1"/>
    <n v="3"/>
    <n v="2"/>
    <n v="3"/>
    <n v="2"/>
    <n v="2"/>
    <n v="1"/>
    <n v="2"/>
    <n v="0"/>
    <s v="25 to 34"/>
    <s v="2 to 5 years"/>
    <s v="Low (Q1)"/>
    <s v="Very High"/>
    <s v="High"/>
    <n v="3"/>
    <x v="1"/>
  </r>
  <r>
    <n v="38"/>
    <x v="0"/>
    <s v="Travel_Rarely"/>
    <n v="371"/>
    <x v="0"/>
    <x v="5"/>
    <n v="3"/>
    <s v="Life Sciences"/>
    <n v="24"/>
    <n v="4"/>
    <s v="Male"/>
    <n v="45"/>
    <n v="3"/>
    <x v="0"/>
    <x v="2"/>
    <n v="4"/>
    <s v="Single"/>
    <n v="3944"/>
    <n v="4306"/>
    <n v="5"/>
    <x v="0"/>
    <n v="11"/>
    <n v="3"/>
    <n v="3"/>
    <n v="0"/>
    <n v="6"/>
    <n v="3"/>
    <n v="3"/>
    <n v="3"/>
    <n v="2"/>
    <n v="1"/>
    <n v="2"/>
    <n v="0"/>
    <s v="35 to 44"/>
    <s v="2 to 5 years"/>
    <s v="Lower-Mid (Q2)"/>
    <s v="Very High"/>
    <s v="High"/>
    <n v="3"/>
    <x v="1"/>
  </r>
  <r>
    <n v="35"/>
    <x v="0"/>
    <s v="Travel_Frequently"/>
    <n v="664"/>
    <x v="0"/>
    <x v="7"/>
    <n v="3"/>
    <s v="Medical"/>
    <n v="88"/>
    <n v="2"/>
    <s v="Male"/>
    <n v="79"/>
    <n v="3"/>
    <x v="0"/>
    <x v="2"/>
    <n v="1"/>
    <s v="Married"/>
    <n v="2194"/>
    <n v="5868"/>
    <n v="4"/>
    <x v="1"/>
    <n v="13"/>
    <n v="3"/>
    <n v="4"/>
    <n v="1"/>
    <n v="5"/>
    <n v="2"/>
    <n v="2"/>
    <n v="3"/>
    <n v="2"/>
    <n v="1"/>
    <n v="2"/>
    <n v="0"/>
    <s v="35 to 44"/>
    <s v="2 to 5 years"/>
    <s v="Low (Q1)"/>
    <s v="Low"/>
    <s v="Medium"/>
    <n v="4"/>
    <x v="1"/>
  </r>
  <r>
    <n v="44"/>
    <x v="0"/>
    <s v="Non-Travel"/>
    <n v="489"/>
    <x v="0"/>
    <x v="14"/>
    <n v="3"/>
    <s v="Medical"/>
    <n v="132"/>
    <n v="2"/>
    <s v="Male"/>
    <n v="67"/>
    <n v="3"/>
    <x v="1"/>
    <x v="0"/>
    <n v="2"/>
    <s v="Married"/>
    <n v="2042"/>
    <n v="25043"/>
    <n v="4"/>
    <x v="1"/>
    <n v="12"/>
    <n v="3"/>
    <n v="3"/>
    <n v="1"/>
    <n v="17"/>
    <n v="3"/>
    <n v="4"/>
    <n v="3"/>
    <n v="2"/>
    <n v="1"/>
    <n v="2"/>
    <n v="0"/>
    <s v="35 to 44"/>
    <s v="2 to 5 years"/>
    <s v="Low (Q1)"/>
    <s v="Medium"/>
    <s v="Very High"/>
    <n v="3"/>
    <x v="1"/>
  </r>
  <r>
    <n v="24"/>
    <x v="0"/>
    <s v="Travel_Rarely"/>
    <n v="1127"/>
    <x v="0"/>
    <x v="13"/>
    <n v="1"/>
    <s v="Life Sciences"/>
    <n v="150"/>
    <n v="2"/>
    <s v="Male"/>
    <n v="52"/>
    <n v="3"/>
    <x v="0"/>
    <x v="0"/>
    <n v="3"/>
    <s v="Married"/>
    <n v="2774"/>
    <n v="13257"/>
    <n v="0"/>
    <x v="1"/>
    <n v="12"/>
    <n v="3"/>
    <n v="3"/>
    <n v="1"/>
    <n v="6"/>
    <n v="2"/>
    <n v="3"/>
    <n v="5"/>
    <n v="3"/>
    <n v="1"/>
    <n v="2"/>
    <n v="0"/>
    <s v="Under 25"/>
    <s v="2 to 5 years"/>
    <s v="Low (Q1)"/>
    <s v="High"/>
    <s v="High"/>
    <n v="3"/>
    <x v="1"/>
  </r>
  <r>
    <n v="43"/>
    <x v="0"/>
    <s v="Travel_Frequently"/>
    <n v="957"/>
    <x v="0"/>
    <x v="28"/>
    <n v="3"/>
    <s v="Medical"/>
    <n v="171"/>
    <n v="2"/>
    <s v="Female"/>
    <n v="72"/>
    <n v="4"/>
    <x v="0"/>
    <x v="2"/>
    <n v="3"/>
    <s v="Single"/>
    <n v="4739"/>
    <n v="16090"/>
    <n v="4"/>
    <x v="1"/>
    <n v="12"/>
    <n v="3"/>
    <n v="4"/>
    <n v="0"/>
    <n v="18"/>
    <n v="2"/>
    <n v="3"/>
    <n v="3"/>
    <n v="2"/>
    <n v="1"/>
    <n v="2"/>
    <n v="0"/>
    <s v="35 to 44"/>
    <s v="2 to 5 years"/>
    <s v="Lower-Mid (Q2)"/>
    <s v="High"/>
    <s v="High"/>
    <n v="1"/>
    <x v="2"/>
  </r>
  <r>
    <n v="30"/>
    <x v="0"/>
    <s v="Travel_Rarely"/>
    <n v="1427"/>
    <x v="0"/>
    <x v="5"/>
    <n v="1"/>
    <s v="Medical"/>
    <n v="198"/>
    <n v="2"/>
    <s v="Male"/>
    <n v="35"/>
    <n v="2"/>
    <x v="0"/>
    <x v="0"/>
    <n v="4"/>
    <s v="Single"/>
    <n v="2720"/>
    <n v="11162"/>
    <n v="0"/>
    <x v="1"/>
    <n v="13"/>
    <n v="3"/>
    <n v="4"/>
    <n v="0"/>
    <n v="6"/>
    <n v="3"/>
    <n v="3"/>
    <n v="5"/>
    <n v="3"/>
    <n v="1"/>
    <n v="2"/>
    <n v="0"/>
    <s v="25 to 34"/>
    <s v="2 to 5 years"/>
    <s v="Low (Q1)"/>
    <s v="Very High"/>
    <s v="High"/>
    <n v="2"/>
    <x v="2"/>
  </r>
  <r>
    <n v="34"/>
    <x v="0"/>
    <s v="Travel_Frequently"/>
    <n v="303"/>
    <x v="1"/>
    <x v="5"/>
    <n v="4"/>
    <s v="Marketing"/>
    <n v="216"/>
    <n v="3"/>
    <s v="Female"/>
    <n v="75"/>
    <n v="3"/>
    <x v="0"/>
    <x v="1"/>
    <n v="3"/>
    <s v="Married"/>
    <n v="2231"/>
    <n v="11314"/>
    <n v="6"/>
    <x v="1"/>
    <n v="18"/>
    <n v="3"/>
    <n v="4"/>
    <n v="1"/>
    <n v="6"/>
    <n v="3"/>
    <n v="3"/>
    <n v="4"/>
    <n v="3"/>
    <n v="1"/>
    <n v="2"/>
    <n v="0"/>
    <s v="25 to 34"/>
    <s v="2 to 5 years"/>
    <s v="Low (Q1)"/>
    <s v="High"/>
    <s v="High"/>
    <n v="2"/>
    <x v="2"/>
  </r>
  <r>
    <n v="34"/>
    <x v="0"/>
    <s v="Travel_Rarely"/>
    <n v="629"/>
    <x v="0"/>
    <x v="26"/>
    <n v="2"/>
    <s v="Medical"/>
    <n v="247"/>
    <n v="4"/>
    <s v="Female"/>
    <n v="95"/>
    <n v="3"/>
    <x v="0"/>
    <x v="2"/>
    <n v="2"/>
    <s v="Single"/>
    <n v="2311"/>
    <n v="5711"/>
    <n v="2"/>
    <x v="1"/>
    <n v="15"/>
    <n v="3"/>
    <n v="4"/>
    <n v="0"/>
    <n v="9"/>
    <n v="3"/>
    <n v="3"/>
    <n v="3"/>
    <n v="2"/>
    <n v="1"/>
    <n v="2"/>
    <n v="0"/>
    <s v="25 to 34"/>
    <s v="2 to 5 years"/>
    <s v="Low (Q1)"/>
    <s v="Medium"/>
    <s v="High"/>
    <n v="5"/>
    <x v="0"/>
  </r>
  <r>
    <n v="32"/>
    <x v="0"/>
    <s v="Travel_Rarely"/>
    <n v="1401"/>
    <x v="1"/>
    <x v="4"/>
    <n v="2"/>
    <s v="Life Sciences"/>
    <n v="330"/>
    <n v="3"/>
    <s v="Female"/>
    <n v="56"/>
    <n v="3"/>
    <x v="0"/>
    <x v="1"/>
    <n v="2"/>
    <s v="Married"/>
    <n v="3931"/>
    <n v="20990"/>
    <n v="2"/>
    <x v="1"/>
    <n v="11"/>
    <n v="3"/>
    <n v="1"/>
    <n v="1"/>
    <n v="6"/>
    <n v="5"/>
    <n v="3"/>
    <n v="4"/>
    <n v="3"/>
    <n v="1"/>
    <n v="2"/>
    <n v="0"/>
    <s v="25 to 34"/>
    <s v="2 to 5 years"/>
    <s v="Lower-Mid (Q2)"/>
    <s v="Medium"/>
    <s v="High"/>
    <n v="2"/>
    <x v="2"/>
  </r>
  <r>
    <n v="32"/>
    <x v="1"/>
    <s v="Travel_Rarely"/>
    <n v="515"/>
    <x v="0"/>
    <x v="7"/>
    <n v="3"/>
    <s v="Life Sciences"/>
    <n v="331"/>
    <n v="4"/>
    <s v="Male"/>
    <n v="62"/>
    <n v="2"/>
    <x v="0"/>
    <x v="0"/>
    <n v="3"/>
    <s v="Single"/>
    <n v="3730"/>
    <n v="9571"/>
    <n v="0"/>
    <x v="0"/>
    <n v="14"/>
    <n v="3"/>
    <n v="4"/>
    <n v="0"/>
    <n v="4"/>
    <n v="2"/>
    <n v="1"/>
    <n v="3"/>
    <n v="2"/>
    <n v="1"/>
    <n v="2"/>
    <n v="1"/>
    <s v="25 to 34"/>
    <s v="2 to 5 years"/>
    <s v="Lower-Mid (Q2)"/>
    <s v="High"/>
    <s v="Low"/>
    <n v="4"/>
    <x v="1"/>
  </r>
  <r>
    <n v="39"/>
    <x v="0"/>
    <s v="Travel_Rarely"/>
    <n v="1431"/>
    <x v="0"/>
    <x v="7"/>
    <n v="4"/>
    <s v="Medical"/>
    <n v="332"/>
    <n v="3"/>
    <s v="Female"/>
    <n v="96"/>
    <n v="3"/>
    <x v="0"/>
    <x v="0"/>
    <n v="3"/>
    <s v="Divorced"/>
    <n v="2232"/>
    <n v="15417"/>
    <n v="7"/>
    <x v="1"/>
    <n v="14"/>
    <n v="3"/>
    <n v="3"/>
    <n v="3"/>
    <n v="7"/>
    <n v="1"/>
    <n v="3"/>
    <n v="3"/>
    <n v="2"/>
    <n v="1"/>
    <n v="2"/>
    <n v="0"/>
    <s v="35 to 44"/>
    <s v="2 to 5 years"/>
    <s v="Low (Q1)"/>
    <s v="High"/>
    <s v="High"/>
    <n v="2"/>
    <x v="2"/>
  </r>
  <r>
    <n v="25"/>
    <x v="0"/>
    <s v="Travel_Rarely"/>
    <n v="685"/>
    <x v="0"/>
    <x v="7"/>
    <n v="3"/>
    <s v="Life Sciences"/>
    <n v="350"/>
    <n v="1"/>
    <s v="Female"/>
    <n v="62"/>
    <n v="3"/>
    <x v="1"/>
    <x v="4"/>
    <n v="3"/>
    <s v="Married"/>
    <n v="4898"/>
    <n v="7505"/>
    <n v="0"/>
    <x v="1"/>
    <n v="12"/>
    <n v="3"/>
    <n v="4"/>
    <n v="2"/>
    <n v="5"/>
    <n v="3"/>
    <n v="3"/>
    <n v="4"/>
    <n v="2"/>
    <n v="1"/>
    <n v="2"/>
    <n v="0"/>
    <s v="25 to 34"/>
    <s v="2 to 5 years"/>
    <s v="Lower-Mid (Q2)"/>
    <s v="High"/>
    <s v="High"/>
    <n v="0"/>
    <x v="2"/>
  </r>
  <r>
    <n v="38"/>
    <x v="0"/>
    <s v="Travel_Rarely"/>
    <n v="688"/>
    <x v="0"/>
    <x v="14"/>
    <n v="4"/>
    <s v="Life Sciences"/>
    <n v="393"/>
    <n v="4"/>
    <s v="Male"/>
    <n v="82"/>
    <n v="3"/>
    <x v="1"/>
    <x v="3"/>
    <n v="4"/>
    <s v="Divorced"/>
    <n v="5745"/>
    <n v="18899"/>
    <n v="9"/>
    <x v="1"/>
    <n v="14"/>
    <n v="3"/>
    <n v="2"/>
    <n v="1"/>
    <n v="10"/>
    <n v="2"/>
    <n v="3"/>
    <n v="2"/>
    <n v="2"/>
    <n v="1"/>
    <n v="2"/>
    <n v="0"/>
    <s v="35 to 44"/>
    <s v="2 to 5 years"/>
    <s v="Upper-Mid (Q3)"/>
    <s v="Very High"/>
    <s v="High"/>
    <n v="1"/>
    <x v="2"/>
  </r>
  <r>
    <n v="49"/>
    <x v="0"/>
    <s v="Travel_Frequently"/>
    <n v="636"/>
    <x v="0"/>
    <x v="12"/>
    <n v="4"/>
    <s v="Life Sciences"/>
    <n v="396"/>
    <n v="3"/>
    <s v="Female"/>
    <n v="35"/>
    <n v="3"/>
    <x v="4"/>
    <x v="7"/>
    <n v="1"/>
    <s v="Single"/>
    <n v="18665"/>
    <n v="25594"/>
    <n v="9"/>
    <x v="0"/>
    <n v="11"/>
    <n v="3"/>
    <n v="4"/>
    <n v="0"/>
    <n v="22"/>
    <n v="4"/>
    <n v="3"/>
    <n v="3"/>
    <n v="2"/>
    <n v="1"/>
    <n v="2"/>
    <n v="0"/>
    <s v="45 to 54"/>
    <s v="2 to 5 years"/>
    <s v="High (Q4)"/>
    <s v="Low"/>
    <s v="High"/>
    <n v="5"/>
    <x v="0"/>
  </r>
  <r>
    <n v="37"/>
    <x v="0"/>
    <s v="Travel_Frequently"/>
    <n v="889"/>
    <x v="0"/>
    <x v="9"/>
    <n v="3"/>
    <s v="Medical"/>
    <n v="403"/>
    <n v="2"/>
    <s v="Male"/>
    <n v="53"/>
    <n v="3"/>
    <x v="0"/>
    <x v="2"/>
    <n v="4"/>
    <s v="Married"/>
    <n v="2326"/>
    <n v="11411"/>
    <n v="1"/>
    <x v="0"/>
    <n v="12"/>
    <n v="3"/>
    <n v="3"/>
    <n v="3"/>
    <n v="4"/>
    <n v="3"/>
    <n v="2"/>
    <n v="4"/>
    <n v="2"/>
    <n v="1"/>
    <n v="2"/>
    <n v="0"/>
    <s v="35 to 44"/>
    <s v="2 to 5 years"/>
    <s v="Low (Q1)"/>
    <s v="Very High"/>
    <s v="Medium"/>
    <n v="5"/>
    <x v="0"/>
  </r>
  <r>
    <n v="51"/>
    <x v="0"/>
    <s v="Travel_Rarely"/>
    <n v="1302"/>
    <x v="0"/>
    <x v="5"/>
    <n v="3"/>
    <s v="Medical"/>
    <n v="408"/>
    <n v="4"/>
    <s v="Male"/>
    <n v="84"/>
    <n v="1"/>
    <x v="1"/>
    <x v="4"/>
    <n v="2"/>
    <s v="Divorced"/>
    <n v="5482"/>
    <n v="16321"/>
    <n v="5"/>
    <x v="1"/>
    <n v="18"/>
    <n v="3"/>
    <n v="4"/>
    <n v="1"/>
    <n v="13"/>
    <n v="3"/>
    <n v="3"/>
    <n v="4"/>
    <n v="1"/>
    <n v="1"/>
    <n v="2"/>
    <n v="0"/>
    <s v="45 to 54"/>
    <s v="2 to 5 years"/>
    <s v="Upper-Mid (Q3)"/>
    <s v="Medium"/>
    <s v="High"/>
    <n v="2"/>
    <x v="2"/>
  </r>
  <r>
    <n v="58"/>
    <x v="0"/>
    <s v="Non-Travel"/>
    <n v="390"/>
    <x v="0"/>
    <x v="7"/>
    <n v="4"/>
    <s v="Life Sciences"/>
    <n v="422"/>
    <n v="4"/>
    <s v="Male"/>
    <n v="32"/>
    <n v="1"/>
    <x v="1"/>
    <x v="3"/>
    <n v="3"/>
    <s v="Divorced"/>
    <n v="5660"/>
    <n v="17056"/>
    <n v="2"/>
    <x v="0"/>
    <n v="13"/>
    <n v="3"/>
    <n v="4"/>
    <n v="1"/>
    <n v="12"/>
    <n v="2"/>
    <n v="3"/>
    <n v="5"/>
    <n v="3"/>
    <n v="1"/>
    <n v="2"/>
    <n v="0"/>
    <s v="55 and over"/>
    <s v="2 to 5 years"/>
    <s v="Upper-Mid (Q3)"/>
    <s v="High"/>
    <s v="High"/>
    <n v="3"/>
    <x v="1"/>
  </r>
  <r>
    <n v="27"/>
    <x v="0"/>
    <s v="Travel_Rarely"/>
    <n v="1220"/>
    <x v="0"/>
    <x v="3"/>
    <n v="3"/>
    <s v="Life Sciences"/>
    <n v="434"/>
    <n v="3"/>
    <s v="Female"/>
    <n v="85"/>
    <n v="3"/>
    <x v="0"/>
    <x v="2"/>
    <n v="2"/>
    <s v="Single"/>
    <n v="2478"/>
    <n v="20938"/>
    <n v="1"/>
    <x v="0"/>
    <n v="12"/>
    <n v="3"/>
    <n v="2"/>
    <n v="0"/>
    <n v="4"/>
    <n v="2"/>
    <n v="2"/>
    <n v="4"/>
    <n v="3"/>
    <n v="1"/>
    <n v="2"/>
    <n v="0"/>
    <s v="25 to 34"/>
    <s v="2 to 5 years"/>
    <s v="Low (Q1)"/>
    <s v="Medium"/>
    <s v="Medium"/>
    <n v="7"/>
    <x v="0"/>
  </r>
  <r>
    <n v="41"/>
    <x v="0"/>
    <s v="Travel_Rarely"/>
    <n v="483"/>
    <x v="0"/>
    <x v="10"/>
    <n v="3"/>
    <s v="Medical"/>
    <n v="466"/>
    <n v="4"/>
    <s v="Male"/>
    <n v="95"/>
    <n v="2"/>
    <x v="1"/>
    <x v="4"/>
    <n v="2"/>
    <s v="Single"/>
    <n v="6032"/>
    <n v="10110"/>
    <n v="6"/>
    <x v="0"/>
    <n v="15"/>
    <n v="3"/>
    <n v="4"/>
    <n v="0"/>
    <n v="8"/>
    <n v="3"/>
    <n v="3"/>
    <n v="5"/>
    <n v="4"/>
    <n v="1"/>
    <n v="2"/>
    <n v="0"/>
    <s v="35 to 44"/>
    <s v="2 to 5 years"/>
    <s v="Upper-Mid (Q3)"/>
    <s v="Medium"/>
    <s v="High"/>
    <n v="5"/>
    <x v="0"/>
  </r>
  <r>
    <n v="21"/>
    <x v="1"/>
    <s v="Travel_Frequently"/>
    <n v="756"/>
    <x v="1"/>
    <x v="7"/>
    <n v="1"/>
    <s v="Technical Degree"/>
    <n v="478"/>
    <n v="1"/>
    <s v="Female"/>
    <n v="99"/>
    <n v="2"/>
    <x v="0"/>
    <x v="1"/>
    <n v="2"/>
    <s v="Single"/>
    <n v="2174"/>
    <n v="9150"/>
    <n v="1"/>
    <x v="0"/>
    <n v="11"/>
    <n v="3"/>
    <n v="3"/>
    <n v="0"/>
    <n v="3"/>
    <n v="3"/>
    <n v="3"/>
    <n v="3"/>
    <n v="2"/>
    <n v="1"/>
    <n v="2"/>
    <n v="1"/>
    <s v="Under 25"/>
    <s v="2 to 5 years"/>
    <s v="Low (Q1)"/>
    <s v="Medium"/>
    <s v="High"/>
    <n v="7"/>
    <x v="0"/>
  </r>
  <r>
    <n v="57"/>
    <x v="0"/>
    <s v="Travel_Rarely"/>
    <n v="593"/>
    <x v="0"/>
    <x v="7"/>
    <n v="4"/>
    <s v="Medical"/>
    <n v="482"/>
    <n v="4"/>
    <s v="Male"/>
    <n v="88"/>
    <n v="3"/>
    <x v="1"/>
    <x v="3"/>
    <n v="3"/>
    <s v="Married"/>
    <n v="6755"/>
    <n v="2967"/>
    <n v="2"/>
    <x v="1"/>
    <n v="11"/>
    <n v="3"/>
    <n v="3"/>
    <n v="0"/>
    <n v="15"/>
    <n v="2"/>
    <n v="3"/>
    <n v="3"/>
    <n v="2"/>
    <n v="1"/>
    <n v="2"/>
    <n v="0"/>
    <s v="55 and over"/>
    <s v="2 to 5 years"/>
    <s v="Upper-Mid (Q3)"/>
    <s v="High"/>
    <s v="High"/>
    <n v="0"/>
    <x v="2"/>
  </r>
  <r>
    <n v="29"/>
    <x v="0"/>
    <s v="Travel_Rarely"/>
    <n v="1283"/>
    <x v="0"/>
    <x v="14"/>
    <n v="3"/>
    <s v="Life Sciences"/>
    <n v="495"/>
    <n v="4"/>
    <s v="Male"/>
    <n v="54"/>
    <n v="3"/>
    <x v="0"/>
    <x v="2"/>
    <n v="4"/>
    <s v="Single"/>
    <n v="2201"/>
    <n v="18168"/>
    <n v="9"/>
    <x v="1"/>
    <n v="16"/>
    <n v="3"/>
    <n v="4"/>
    <n v="0"/>
    <n v="6"/>
    <n v="4"/>
    <n v="3"/>
    <n v="3"/>
    <n v="2"/>
    <n v="1"/>
    <n v="2"/>
    <n v="0"/>
    <s v="25 to 34"/>
    <s v="2 to 5 years"/>
    <s v="Low (Q1)"/>
    <s v="Very High"/>
    <s v="High"/>
    <n v="3"/>
    <x v="1"/>
  </r>
  <r>
    <n v="55"/>
    <x v="0"/>
    <s v="Travel_Rarely"/>
    <n v="1311"/>
    <x v="0"/>
    <x v="5"/>
    <n v="3"/>
    <s v="Life Sciences"/>
    <n v="505"/>
    <n v="3"/>
    <s v="Female"/>
    <n v="97"/>
    <n v="3"/>
    <x v="3"/>
    <x v="5"/>
    <n v="4"/>
    <s v="Single"/>
    <n v="16659"/>
    <n v="23258"/>
    <n v="2"/>
    <x v="0"/>
    <n v="13"/>
    <n v="3"/>
    <n v="3"/>
    <n v="0"/>
    <n v="30"/>
    <n v="2"/>
    <n v="3"/>
    <n v="5"/>
    <n v="4"/>
    <n v="1"/>
    <n v="2"/>
    <n v="0"/>
    <s v="55 and over"/>
    <s v="2 to 5 years"/>
    <s v="High (Q4)"/>
    <s v="Very High"/>
    <s v="High"/>
    <n v="3"/>
    <x v="1"/>
  </r>
  <r>
    <n v="22"/>
    <x v="0"/>
    <s v="Travel_Rarely"/>
    <n v="253"/>
    <x v="0"/>
    <x v="20"/>
    <n v="3"/>
    <s v="Medical"/>
    <n v="511"/>
    <n v="1"/>
    <s v="Female"/>
    <n v="43"/>
    <n v="3"/>
    <x v="0"/>
    <x v="2"/>
    <n v="2"/>
    <s v="Married"/>
    <n v="2244"/>
    <n v="24440"/>
    <n v="1"/>
    <x v="1"/>
    <n v="13"/>
    <n v="3"/>
    <n v="4"/>
    <n v="1"/>
    <n v="2"/>
    <n v="1"/>
    <n v="3"/>
    <n v="2"/>
    <n v="1"/>
    <n v="1"/>
    <n v="2"/>
    <n v="0"/>
    <s v="Under 25"/>
    <s v="2 to 5 years"/>
    <s v="Low (Q1)"/>
    <s v="Medium"/>
    <s v="High"/>
    <n v="4"/>
    <x v="1"/>
  </r>
  <r>
    <n v="42"/>
    <x v="0"/>
    <s v="Travel_Rarely"/>
    <n v="201"/>
    <x v="0"/>
    <x v="7"/>
    <n v="4"/>
    <s v="Life Sciences"/>
    <n v="517"/>
    <n v="2"/>
    <s v="Female"/>
    <n v="95"/>
    <n v="3"/>
    <x v="0"/>
    <x v="0"/>
    <n v="1"/>
    <s v="Divorced"/>
    <n v="2576"/>
    <n v="20490"/>
    <n v="3"/>
    <x v="1"/>
    <n v="16"/>
    <n v="3"/>
    <n v="2"/>
    <n v="1"/>
    <n v="8"/>
    <n v="5"/>
    <n v="3"/>
    <n v="5"/>
    <n v="2"/>
    <n v="1"/>
    <n v="2"/>
    <n v="0"/>
    <s v="35 to 44"/>
    <s v="2 to 5 years"/>
    <s v="Low (Q1)"/>
    <s v="Low"/>
    <s v="High"/>
    <n v="4"/>
    <x v="1"/>
  </r>
  <r>
    <n v="54"/>
    <x v="0"/>
    <s v="Travel_Rarely"/>
    <n v="821"/>
    <x v="0"/>
    <x v="3"/>
    <n v="2"/>
    <s v="Medical"/>
    <n v="522"/>
    <n v="1"/>
    <s v="Male"/>
    <n v="86"/>
    <n v="3"/>
    <x v="4"/>
    <x v="7"/>
    <n v="1"/>
    <s v="Married"/>
    <n v="19406"/>
    <n v="8509"/>
    <n v="4"/>
    <x v="1"/>
    <n v="11"/>
    <n v="3"/>
    <n v="3"/>
    <n v="1"/>
    <n v="24"/>
    <n v="4"/>
    <n v="2"/>
    <n v="4"/>
    <n v="2"/>
    <n v="1"/>
    <n v="2"/>
    <n v="0"/>
    <s v="45 to 54"/>
    <s v="2 to 5 years"/>
    <s v="High (Q4)"/>
    <s v="Low"/>
    <s v="Medium"/>
    <n v="2"/>
    <x v="2"/>
  </r>
  <r>
    <n v="34"/>
    <x v="0"/>
    <s v="Non-Travel"/>
    <n v="1381"/>
    <x v="1"/>
    <x v="4"/>
    <n v="4"/>
    <s v="Marketing"/>
    <n v="523"/>
    <n v="3"/>
    <s v="Female"/>
    <n v="72"/>
    <n v="3"/>
    <x v="1"/>
    <x v="6"/>
    <n v="3"/>
    <s v="Married"/>
    <n v="6538"/>
    <n v="12740"/>
    <n v="9"/>
    <x v="1"/>
    <n v="15"/>
    <n v="3"/>
    <n v="1"/>
    <n v="1"/>
    <n v="6"/>
    <n v="3"/>
    <n v="3"/>
    <n v="3"/>
    <n v="2"/>
    <n v="1"/>
    <n v="2"/>
    <n v="0"/>
    <s v="25 to 34"/>
    <s v="2 to 5 years"/>
    <s v="Upper-Mid (Q3)"/>
    <s v="High"/>
    <s v="High"/>
    <n v="0"/>
    <x v="2"/>
  </r>
  <r>
    <n v="46"/>
    <x v="0"/>
    <s v="Travel_Rarely"/>
    <n v="1125"/>
    <x v="1"/>
    <x v="12"/>
    <n v="3"/>
    <s v="Marketing"/>
    <n v="580"/>
    <n v="3"/>
    <s v="Female"/>
    <n v="94"/>
    <n v="2"/>
    <x v="2"/>
    <x v="6"/>
    <n v="4"/>
    <s v="Married"/>
    <n v="9071"/>
    <n v="11563"/>
    <n v="2"/>
    <x v="0"/>
    <n v="19"/>
    <n v="3"/>
    <n v="3"/>
    <n v="1"/>
    <n v="15"/>
    <n v="3"/>
    <n v="3"/>
    <n v="3"/>
    <n v="2"/>
    <n v="1"/>
    <n v="2"/>
    <n v="0"/>
    <s v="45 to 54"/>
    <s v="2 to 5 years"/>
    <s v="High (Q4)"/>
    <s v="Very High"/>
    <s v="High"/>
    <n v="3"/>
    <x v="1"/>
  </r>
  <r>
    <n v="30"/>
    <x v="0"/>
    <s v="Travel_Rarely"/>
    <n v="413"/>
    <x v="1"/>
    <x v="8"/>
    <n v="1"/>
    <s v="Marketing"/>
    <n v="585"/>
    <n v="4"/>
    <s v="Male"/>
    <n v="57"/>
    <n v="3"/>
    <x v="0"/>
    <x v="1"/>
    <n v="2"/>
    <s v="Single"/>
    <n v="2983"/>
    <n v="18398"/>
    <n v="0"/>
    <x v="1"/>
    <n v="14"/>
    <n v="3"/>
    <n v="1"/>
    <n v="0"/>
    <n v="4"/>
    <n v="3"/>
    <n v="3"/>
    <n v="3"/>
    <n v="2"/>
    <n v="1"/>
    <n v="2"/>
    <n v="0"/>
    <s v="25 to 34"/>
    <s v="2 to 5 years"/>
    <s v="Lower-Mid (Q2)"/>
    <s v="Medium"/>
    <s v="High"/>
    <n v="4"/>
    <x v="1"/>
  </r>
  <r>
    <n v="22"/>
    <x v="1"/>
    <s v="Travel_Frequently"/>
    <n v="1368"/>
    <x v="0"/>
    <x v="4"/>
    <n v="1"/>
    <s v="Technical Degree"/>
    <n v="593"/>
    <n v="3"/>
    <s v="Male"/>
    <n v="99"/>
    <n v="2"/>
    <x v="0"/>
    <x v="0"/>
    <n v="3"/>
    <s v="Single"/>
    <n v="3894"/>
    <n v="9129"/>
    <n v="5"/>
    <x v="1"/>
    <n v="16"/>
    <n v="3"/>
    <n v="3"/>
    <n v="0"/>
    <n v="4"/>
    <n v="3"/>
    <n v="3"/>
    <n v="2"/>
    <n v="2"/>
    <n v="1"/>
    <n v="2"/>
    <n v="1"/>
    <s v="Under 25"/>
    <s v="2 to 5 years"/>
    <s v="Lower-Mid (Q2)"/>
    <s v="High"/>
    <s v="High"/>
    <n v="0"/>
    <x v="2"/>
  </r>
  <r>
    <n v="29"/>
    <x v="0"/>
    <s v="Travel_Rarely"/>
    <n v="232"/>
    <x v="0"/>
    <x v="6"/>
    <n v="3"/>
    <s v="Technical Degree"/>
    <n v="611"/>
    <n v="4"/>
    <s v="Male"/>
    <n v="34"/>
    <n v="3"/>
    <x v="1"/>
    <x v="4"/>
    <n v="4"/>
    <s v="Divorced"/>
    <n v="4262"/>
    <n v="22645"/>
    <n v="4"/>
    <x v="1"/>
    <n v="12"/>
    <n v="3"/>
    <n v="2"/>
    <n v="2"/>
    <n v="8"/>
    <n v="2"/>
    <n v="4"/>
    <n v="3"/>
    <n v="2"/>
    <n v="1"/>
    <n v="2"/>
    <n v="0"/>
    <s v="25 to 34"/>
    <s v="2 to 5 years"/>
    <s v="Lower-Mid (Q2)"/>
    <s v="Very High"/>
    <s v="Very High"/>
    <n v="1"/>
    <x v="2"/>
  </r>
  <r>
    <n v="46"/>
    <x v="0"/>
    <s v="Travel_Frequently"/>
    <n v="1034"/>
    <x v="0"/>
    <x v="13"/>
    <n v="1"/>
    <s v="Medical"/>
    <n v="624"/>
    <n v="1"/>
    <s v="Female"/>
    <n v="86"/>
    <n v="3"/>
    <x v="2"/>
    <x v="3"/>
    <n v="3"/>
    <s v="Married"/>
    <n v="10527"/>
    <n v="8984"/>
    <n v="5"/>
    <x v="1"/>
    <n v="11"/>
    <n v="3"/>
    <n v="4"/>
    <n v="0"/>
    <n v="28"/>
    <n v="3"/>
    <n v="2"/>
    <n v="2"/>
    <n v="2"/>
    <n v="1"/>
    <n v="2"/>
    <n v="0"/>
    <s v="45 to 54"/>
    <s v="2 to 5 years"/>
    <s v="High (Q4)"/>
    <s v="High"/>
    <s v="Medium"/>
    <n v="1"/>
    <x v="2"/>
  </r>
  <r>
    <n v="32"/>
    <x v="1"/>
    <s v="Non-Travel"/>
    <n v="1474"/>
    <x v="1"/>
    <x v="20"/>
    <n v="4"/>
    <s v="Other"/>
    <n v="631"/>
    <n v="4"/>
    <s v="Male"/>
    <n v="60"/>
    <n v="4"/>
    <x v="1"/>
    <x v="6"/>
    <n v="3"/>
    <s v="Married"/>
    <n v="4707"/>
    <n v="23914"/>
    <n v="8"/>
    <x v="1"/>
    <n v="12"/>
    <n v="3"/>
    <n v="4"/>
    <n v="0"/>
    <n v="6"/>
    <n v="2"/>
    <n v="3"/>
    <n v="4"/>
    <n v="2"/>
    <n v="1"/>
    <n v="2"/>
    <n v="1"/>
    <s v="25 to 34"/>
    <s v="2 to 5 years"/>
    <s v="Lower-Mid (Q2)"/>
    <s v="High"/>
    <s v="High"/>
    <n v="0"/>
    <x v="2"/>
  </r>
  <r>
    <n v="31"/>
    <x v="1"/>
    <s v="Travel_Rarely"/>
    <n v="1365"/>
    <x v="1"/>
    <x v="24"/>
    <n v="4"/>
    <s v="Medical"/>
    <n v="650"/>
    <n v="2"/>
    <s v="Male"/>
    <n v="46"/>
    <n v="3"/>
    <x v="1"/>
    <x v="6"/>
    <n v="1"/>
    <s v="Divorced"/>
    <n v="4233"/>
    <n v="11512"/>
    <n v="2"/>
    <x v="1"/>
    <n v="17"/>
    <n v="3"/>
    <n v="3"/>
    <n v="0"/>
    <n v="9"/>
    <n v="2"/>
    <n v="1"/>
    <n v="3"/>
    <n v="1"/>
    <n v="1"/>
    <n v="2"/>
    <n v="1"/>
    <s v="25 to 34"/>
    <s v="2 to 5 years"/>
    <s v="Lower-Mid (Q2)"/>
    <s v="Low"/>
    <s v="Low"/>
    <n v="3"/>
    <x v="1"/>
  </r>
  <r>
    <n v="21"/>
    <x v="0"/>
    <s v="Travel_Rarely"/>
    <n v="1343"/>
    <x v="1"/>
    <x v="25"/>
    <n v="1"/>
    <s v="Technical Degree"/>
    <n v="669"/>
    <n v="3"/>
    <s v="Male"/>
    <n v="49"/>
    <n v="3"/>
    <x v="0"/>
    <x v="1"/>
    <n v="3"/>
    <s v="Single"/>
    <n v="3447"/>
    <n v="24444"/>
    <n v="1"/>
    <x v="1"/>
    <n v="11"/>
    <n v="3"/>
    <n v="3"/>
    <n v="0"/>
    <n v="3"/>
    <n v="2"/>
    <n v="3"/>
    <n v="3"/>
    <n v="2"/>
    <n v="1"/>
    <n v="2"/>
    <n v="0"/>
    <s v="Under 25"/>
    <s v="2 to 5 years"/>
    <s v="Lower-Mid (Q2)"/>
    <s v="High"/>
    <s v="High"/>
    <n v="3"/>
    <x v="1"/>
  </r>
  <r>
    <n v="33"/>
    <x v="0"/>
    <s v="Travel_Rarely"/>
    <n v="1216"/>
    <x v="1"/>
    <x v="16"/>
    <n v="4"/>
    <s v="Marketing"/>
    <n v="677"/>
    <n v="3"/>
    <s v="Male"/>
    <n v="39"/>
    <n v="3"/>
    <x v="1"/>
    <x v="6"/>
    <n v="3"/>
    <s v="Divorced"/>
    <n v="7104"/>
    <n v="20431"/>
    <n v="0"/>
    <x v="1"/>
    <n v="12"/>
    <n v="3"/>
    <n v="4"/>
    <n v="0"/>
    <n v="6"/>
    <n v="3"/>
    <n v="3"/>
    <n v="5"/>
    <n v="0"/>
    <n v="1"/>
    <n v="2"/>
    <n v="0"/>
    <s v="25 to 34"/>
    <s v="2 to 5 years"/>
    <s v="Upper-Mid (Q3)"/>
    <s v="High"/>
    <s v="High"/>
    <n v="0"/>
    <x v="2"/>
  </r>
  <r>
    <n v="52"/>
    <x v="0"/>
    <s v="Non-Travel"/>
    <n v="715"/>
    <x v="0"/>
    <x v="6"/>
    <n v="4"/>
    <s v="Medical"/>
    <n v="791"/>
    <n v="4"/>
    <s v="Male"/>
    <n v="41"/>
    <n v="3"/>
    <x v="0"/>
    <x v="2"/>
    <n v="4"/>
    <s v="Married"/>
    <n v="4258"/>
    <n v="26589"/>
    <n v="0"/>
    <x v="1"/>
    <n v="18"/>
    <n v="3"/>
    <n v="1"/>
    <n v="1"/>
    <n v="5"/>
    <n v="3"/>
    <n v="3"/>
    <n v="4"/>
    <n v="3"/>
    <n v="1"/>
    <n v="2"/>
    <n v="0"/>
    <s v="45 to 54"/>
    <s v="2 to 5 years"/>
    <s v="Lower-Mid (Q2)"/>
    <s v="Very High"/>
    <s v="High"/>
    <n v="1"/>
    <x v="2"/>
  </r>
  <r>
    <n v="26"/>
    <x v="1"/>
    <s v="Travel_Rarely"/>
    <n v="1146"/>
    <x v="1"/>
    <x v="16"/>
    <n v="3"/>
    <s v="Technical Degree"/>
    <n v="796"/>
    <n v="4"/>
    <s v="Male"/>
    <n v="38"/>
    <n v="2"/>
    <x v="1"/>
    <x v="6"/>
    <n v="1"/>
    <s v="Single"/>
    <n v="5326"/>
    <n v="3064"/>
    <n v="6"/>
    <x v="1"/>
    <n v="17"/>
    <n v="3"/>
    <n v="3"/>
    <n v="0"/>
    <n v="6"/>
    <n v="2"/>
    <n v="2"/>
    <n v="4"/>
    <n v="3"/>
    <n v="1"/>
    <n v="2"/>
    <n v="1"/>
    <s v="25 to 34"/>
    <s v="2 to 5 years"/>
    <s v="Upper-Mid (Q3)"/>
    <s v="Low"/>
    <s v="Medium"/>
    <n v="2"/>
    <x v="2"/>
  </r>
  <r>
    <n v="34"/>
    <x v="0"/>
    <s v="Travel_Rarely"/>
    <n v="1111"/>
    <x v="1"/>
    <x v="16"/>
    <n v="2"/>
    <s v="Life Sciences"/>
    <n v="808"/>
    <n v="3"/>
    <s v="Female"/>
    <n v="93"/>
    <n v="3"/>
    <x v="1"/>
    <x v="6"/>
    <n v="1"/>
    <s v="Married"/>
    <n v="6500"/>
    <n v="13305"/>
    <n v="5"/>
    <x v="1"/>
    <n v="17"/>
    <n v="3"/>
    <n v="2"/>
    <n v="1"/>
    <n v="6"/>
    <n v="1"/>
    <n v="3"/>
    <n v="3"/>
    <n v="2"/>
    <n v="1"/>
    <n v="2"/>
    <n v="0"/>
    <s v="25 to 34"/>
    <s v="2 to 5 years"/>
    <s v="Upper-Mid (Q3)"/>
    <s v="Low"/>
    <s v="High"/>
    <n v="2"/>
    <x v="2"/>
  </r>
  <r>
    <n v="38"/>
    <x v="0"/>
    <s v="Travel_Frequently"/>
    <n v="471"/>
    <x v="0"/>
    <x v="15"/>
    <n v="3"/>
    <s v="Life Sciences"/>
    <n v="837"/>
    <n v="1"/>
    <s v="Male"/>
    <n v="45"/>
    <n v="2"/>
    <x v="1"/>
    <x v="3"/>
    <n v="1"/>
    <s v="Divorced"/>
    <n v="6288"/>
    <n v="4284"/>
    <n v="2"/>
    <x v="1"/>
    <n v="15"/>
    <n v="3"/>
    <n v="3"/>
    <n v="1"/>
    <n v="13"/>
    <n v="3"/>
    <n v="2"/>
    <n v="4"/>
    <n v="3"/>
    <n v="1"/>
    <n v="2"/>
    <n v="0"/>
    <s v="35 to 44"/>
    <s v="2 to 5 years"/>
    <s v="Upper-Mid (Q3)"/>
    <s v="Low"/>
    <s v="Medium"/>
    <n v="2"/>
    <x v="2"/>
  </r>
  <r>
    <n v="38"/>
    <x v="0"/>
    <s v="Travel_Rarely"/>
    <n v="395"/>
    <x v="1"/>
    <x v="9"/>
    <n v="3"/>
    <s v="Marketing"/>
    <n v="893"/>
    <n v="2"/>
    <s v="Male"/>
    <n v="98"/>
    <n v="2"/>
    <x v="0"/>
    <x v="1"/>
    <n v="2"/>
    <s v="Married"/>
    <n v="2899"/>
    <n v="12102"/>
    <n v="0"/>
    <x v="1"/>
    <n v="19"/>
    <n v="3"/>
    <n v="4"/>
    <n v="1"/>
    <n v="3"/>
    <n v="3"/>
    <n v="3"/>
    <n v="2"/>
    <n v="2"/>
    <n v="1"/>
    <n v="2"/>
    <n v="0"/>
    <s v="35 to 44"/>
    <s v="2 to 5 years"/>
    <s v="Low (Q1)"/>
    <s v="Medium"/>
    <s v="High"/>
    <n v="4"/>
    <x v="1"/>
  </r>
  <r>
    <n v="47"/>
    <x v="0"/>
    <s v="Travel_Rarely"/>
    <n v="1454"/>
    <x v="1"/>
    <x v="5"/>
    <n v="4"/>
    <s v="Life Sciences"/>
    <n v="925"/>
    <n v="4"/>
    <s v="Female"/>
    <n v="65"/>
    <n v="2"/>
    <x v="0"/>
    <x v="1"/>
    <n v="4"/>
    <s v="Single"/>
    <n v="3294"/>
    <n v="13137"/>
    <n v="1"/>
    <x v="0"/>
    <n v="18"/>
    <n v="3"/>
    <n v="1"/>
    <n v="0"/>
    <n v="3"/>
    <n v="3"/>
    <n v="2"/>
    <n v="3"/>
    <n v="2"/>
    <n v="1"/>
    <n v="2"/>
    <n v="0"/>
    <s v="45 to 54"/>
    <s v="2 to 5 years"/>
    <s v="Lower-Mid (Q2)"/>
    <s v="Very High"/>
    <s v="Medium"/>
    <n v="5"/>
    <x v="0"/>
  </r>
  <r>
    <n v="30"/>
    <x v="1"/>
    <s v="Travel_Frequently"/>
    <n v="109"/>
    <x v="0"/>
    <x v="3"/>
    <n v="3"/>
    <s v="Medical"/>
    <n v="1017"/>
    <n v="2"/>
    <s v="Female"/>
    <n v="60"/>
    <n v="3"/>
    <x v="0"/>
    <x v="0"/>
    <n v="2"/>
    <s v="Single"/>
    <n v="2422"/>
    <n v="25725"/>
    <n v="0"/>
    <x v="1"/>
    <n v="17"/>
    <n v="3"/>
    <n v="1"/>
    <n v="0"/>
    <n v="4"/>
    <n v="3"/>
    <n v="3"/>
    <n v="3"/>
    <n v="2"/>
    <n v="1"/>
    <n v="2"/>
    <n v="1"/>
    <s v="25 to 34"/>
    <s v="2 to 5 years"/>
    <s v="Low (Q1)"/>
    <s v="Medium"/>
    <s v="High"/>
    <n v="4"/>
    <x v="1"/>
  </r>
  <r>
    <n v="26"/>
    <x v="1"/>
    <s v="Travel_Frequently"/>
    <n v="342"/>
    <x v="0"/>
    <x v="5"/>
    <n v="3"/>
    <s v="Life Sciences"/>
    <n v="1053"/>
    <n v="1"/>
    <s v="Male"/>
    <n v="57"/>
    <n v="3"/>
    <x v="0"/>
    <x v="2"/>
    <n v="1"/>
    <s v="Married"/>
    <n v="2042"/>
    <n v="15346"/>
    <n v="6"/>
    <x v="0"/>
    <n v="14"/>
    <n v="3"/>
    <n v="2"/>
    <n v="1"/>
    <n v="6"/>
    <n v="2"/>
    <n v="3"/>
    <n v="3"/>
    <n v="2"/>
    <n v="1"/>
    <n v="2"/>
    <n v="1"/>
    <s v="25 to 34"/>
    <s v="2 to 5 years"/>
    <s v="Low (Q1)"/>
    <s v="Low"/>
    <s v="High"/>
    <n v="7"/>
    <x v="0"/>
  </r>
  <r>
    <n v="27"/>
    <x v="0"/>
    <s v="Non-Travel"/>
    <n v="1277"/>
    <x v="0"/>
    <x v="16"/>
    <n v="5"/>
    <s v="Life Sciences"/>
    <n v="1094"/>
    <n v="1"/>
    <s v="Male"/>
    <n v="87"/>
    <n v="1"/>
    <x v="0"/>
    <x v="0"/>
    <n v="3"/>
    <s v="Married"/>
    <n v="4621"/>
    <n v="5869"/>
    <n v="1"/>
    <x v="1"/>
    <n v="19"/>
    <n v="3"/>
    <n v="4"/>
    <n v="3"/>
    <n v="3"/>
    <n v="4"/>
    <n v="3"/>
    <n v="3"/>
    <n v="2"/>
    <n v="1"/>
    <n v="2"/>
    <n v="0"/>
    <s v="25 to 34"/>
    <s v="2 to 5 years"/>
    <s v="Lower-Mid (Q2)"/>
    <s v="High"/>
    <s v="High"/>
    <n v="0"/>
    <x v="2"/>
  </r>
  <r>
    <n v="55"/>
    <x v="0"/>
    <s v="Travel_Frequently"/>
    <n v="1091"/>
    <x v="0"/>
    <x v="5"/>
    <n v="1"/>
    <s v="Life Sciences"/>
    <n v="1096"/>
    <n v="4"/>
    <s v="Male"/>
    <n v="65"/>
    <n v="3"/>
    <x v="2"/>
    <x v="4"/>
    <n v="2"/>
    <s v="Married"/>
    <n v="10976"/>
    <n v="15813"/>
    <n v="3"/>
    <x v="1"/>
    <n v="18"/>
    <n v="3"/>
    <n v="2"/>
    <n v="1"/>
    <n v="23"/>
    <n v="4"/>
    <n v="3"/>
    <n v="3"/>
    <n v="2"/>
    <n v="1"/>
    <n v="2"/>
    <n v="0"/>
    <s v="55 and over"/>
    <s v="2 to 5 years"/>
    <s v="High (Q4)"/>
    <s v="Medium"/>
    <s v="High"/>
    <n v="2"/>
    <x v="2"/>
  </r>
  <r>
    <n v="33"/>
    <x v="0"/>
    <s v="Travel_Rarely"/>
    <n v="654"/>
    <x v="0"/>
    <x v="3"/>
    <n v="3"/>
    <s v="Life Sciences"/>
    <n v="1099"/>
    <n v="4"/>
    <s v="Male"/>
    <n v="34"/>
    <n v="2"/>
    <x v="2"/>
    <x v="3"/>
    <n v="4"/>
    <s v="Divorced"/>
    <n v="7119"/>
    <n v="21214"/>
    <n v="4"/>
    <x v="1"/>
    <n v="15"/>
    <n v="3"/>
    <n v="3"/>
    <n v="1"/>
    <n v="9"/>
    <n v="2"/>
    <n v="3"/>
    <n v="3"/>
    <n v="2"/>
    <n v="1"/>
    <n v="2"/>
    <n v="0"/>
    <s v="25 to 34"/>
    <s v="2 to 5 years"/>
    <s v="Upper-Mid (Q3)"/>
    <s v="Very High"/>
    <s v="High"/>
    <n v="0"/>
    <x v="2"/>
  </r>
  <r>
    <n v="20"/>
    <x v="0"/>
    <s v="Travel_Rarely"/>
    <n v="805"/>
    <x v="0"/>
    <x v="0"/>
    <n v="3"/>
    <s v="Life Sciences"/>
    <n v="1198"/>
    <n v="1"/>
    <s v="Male"/>
    <n v="87"/>
    <n v="2"/>
    <x v="0"/>
    <x v="0"/>
    <n v="3"/>
    <s v="Single"/>
    <n v="3033"/>
    <n v="12828"/>
    <n v="1"/>
    <x v="1"/>
    <n v="12"/>
    <n v="3"/>
    <n v="1"/>
    <n v="0"/>
    <n v="2"/>
    <n v="2"/>
    <n v="2"/>
    <n v="2"/>
    <n v="2"/>
    <n v="1"/>
    <n v="2"/>
    <n v="0"/>
    <s v="Under 25"/>
    <s v="2 to 5 years"/>
    <s v="Lower-Mid (Q2)"/>
    <s v="High"/>
    <s v="Medium"/>
    <n v="2"/>
    <x v="2"/>
  </r>
  <r>
    <n v="29"/>
    <x v="0"/>
    <s v="Travel_Rarely"/>
    <n v="1010"/>
    <x v="0"/>
    <x v="7"/>
    <n v="3"/>
    <s v="Life Sciences"/>
    <n v="1249"/>
    <n v="1"/>
    <s v="Female"/>
    <n v="97"/>
    <n v="3"/>
    <x v="0"/>
    <x v="2"/>
    <n v="4"/>
    <s v="Divorced"/>
    <n v="3760"/>
    <n v="5598"/>
    <n v="1"/>
    <x v="1"/>
    <n v="15"/>
    <n v="3"/>
    <n v="1"/>
    <n v="3"/>
    <n v="3"/>
    <n v="5"/>
    <n v="3"/>
    <n v="3"/>
    <n v="2"/>
    <n v="1"/>
    <n v="2"/>
    <n v="0"/>
    <s v="25 to 34"/>
    <s v="2 to 5 years"/>
    <s v="Lower-Mid (Q2)"/>
    <s v="Very High"/>
    <s v="High"/>
    <n v="0"/>
    <x v="2"/>
  </r>
  <r>
    <n v="28"/>
    <x v="0"/>
    <s v="Travel_Rarely"/>
    <n v="640"/>
    <x v="0"/>
    <x v="7"/>
    <n v="3"/>
    <s v="Technical Degree"/>
    <n v="1301"/>
    <n v="4"/>
    <s v="Male"/>
    <n v="84"/>
    <n v="3"/>
    <x v="0"/>
    <x v="2"/>
    <n v="1"/>
    <s v="Single"/>
    <n v="2080"/>
    <n v="4732"/>
    <n v="2"/>
    <x v="1"/>
    <n v="11"/>
    <n v="3"/>
    <n v="2"/>
    <n v="0"/>
    <n v="5"/>
    <n v="2"/>
    <n v="2"/>
    <n v="3"/>
    <n v="2"/>
    <n v="1"/>
    <n v="2"/>
    <n v="0"/>
    <s v="25 to 34"/>
    <s v="2 to 5 years"/>
    <s v="Low (Q1)"/>
    <s v="Low"/>
    <s v="Medium"/>
    <n v="4"/>
    <x v="1"/>
  </r>
  <r>
    <n v="50"/>
    <x v="0"/>
    <s v="Travel_Rarely"/>
    <n v="1322"/>
    <x v="0"/>
    <x v="28"/>
    <n v="3"/>
    <s v="Life Sciences"/>
    <n v="1317"/>
    <n v="4"/>
    <s v="Female"/>
    <n v="43"/>
    <n v="3"/>
    <x v="3"/>
    <x v="7"/>
    <n v="1"/>
    <s v="Married"/>
    <n v="16880"/>
    <n v="22422"/>
    <n v="4"/>
    <x v="0"/>
    <n v="11"/>
    <n v="3"/>
    <n v="2"/>
    <n v="0"/>
    <n v="25"/>
    <n v="2"/>
    <n v="3"/>
    <n v="3"/>
    <n v="2"/>
    <n v="1"/>
    <n v="2"/>
    <n v="0"/>
    <s v="45 to 54"/>
    <s v="2 to 5 years"/>
    <s v="High (Q4)"/>
    <s v="Low"/>
    <s v="High"/>
    <n v="6"/>
    <x v="0"/>
  </r>
  <r>
    <n v="44"/>
    <x v="1"/>
    <s v="Travel_Rarely"/>
    <n v="935"/>
    <x v="0"/>
    <x v="0"/>
    <n v="3"/>
    <s v="Life Sciences"/>
    <n v="1333"/>
    <n v="1"/>
    <s v="Male"/>
    <n v="89"/>
    <n v="3"/>
    <x v="0"/>
    <x v="0"/>
    <n v="1"/>
    <s v="Married"/>
    <n v="2362"/>
    <n v="14669"/>
    <n v="4"/>
    <x v="1"/>
    <n v="12"/>
    <n v="3"/>
    <n v="3"/>
    <n v="0"/>
    <n v="10"/>
    <n v="4"/>
    <n v="4"/>
    <n v="3"/>
    <n v="2"/>
    <n v="1"/>
    <n v="2"/>
    <n v="1"/>
    <s v="35 to 44"/>
    <s v="2 to 5 years"/>
    <s v="Low (Q1)"/>
    <s v="Low"/>
    <s v="Very High"/>
    <n v="4"/>
    <x v="1"/>
  </r>
  <r>
    <n v="25"/>
    <x v="0"/>
    <s v="Travel_Rarely"/>
    <n v="882"/>
    <x v="0"/>
    <x v="6"/>
    <n v="1"/>
    <s v="Medical"/>
    <n v="1358"/>
    <n v="4"/>
    <s v="Male"/>
    <n v="67"/>
    <n v="3"/>
    <x v="0"/>
    <x v="0"/>
    <n v="4"/>
    <s v="Married"/>
    <n v="3669"/>
    <n v="9075"/>
    <n v="3"/>
    <x v="1"/>
    <n v="11"/>
    <n v="3"/>
    <n v="3"/>
    <n v="3"/>
    <n v="7"/>
    <n v="6"/>
    <n v="2"/>
    <n v="3"/>
    <n v="2"/>
    <n v="1"/>
    <n v="2"/>
    <n v="0"/>
    <s v="25 to 34"/>
    <s v="2 to 5 years"/>
    <s v="Lower-Mid (Q2)"/>
    <s v="Very High"/>
    <s v="Medium"/>
    <n v="1"/>
    <x v="2"/>
  </r>
  <r>
    <n v="33"/>
    <x v="0"/>
    <s v="Travel_Frequently"/>
    <n v="1111"/>
    <x v="1"/>
    <x v="3"/>
    <n v="1"/>
    <s v="Life Sciences"/>
    <n v="1395"/>
    <n v="2"/>
    <s v="Male"/>
    <n v="61"/>
    <n v="3"/>
    <x v="1"/>
    <x v="6"/>
    <n v="4"/>
    <s v="Married"/>
    <n v="9998"/>
    <n v="19293"/>
    <n v="6"/>
    <x v="1"/>
    <n v="13"/>
    <n v="3"/>
    <n v="1"/>
    <n v="0"/>
    <n v="8"/>
    <n v="2"/>
    <n v="4"/>
    <n v="5"/>
    <n v="4"/>
    <n v="1"/>
    <n v="2"/>
    <n v="0"/>
    <s v="25 to 34"/>
    <s v="2 to 5 years"/>
    <s v="High (Q4)"/>
    <s v="Very High"/>
    <s v="Very High"/>
    <n v="0"/>
    <x v="2"/>
  </r>
  <r>
    <n v="32"/>
    <x v="0"/>
    <s v="Travel_Rarely"/>
    <n v="499"/>
    <x v="1"/>
    <x v="5"/>
    <n v="1"/>
    <s v="Marketing"/>
    <n v="1396"/>
    <n v="3"/>
    <s v="Male"/>
    <n v="36"/>
    <n v="3"/>
    <x v="1"/>
    <x v="6"/>
    <n v="2"/>
    <s v="Married"/>
    <n v="4078"/>
    <n v="20497"/>
    <n v="0"/>
    <x v="0"/>
    <n v="13"/>
    <n v="3"/>
    <n v="1"/>
    <n v="3"/>
    <n v="4"/>
    <n v="3"/>
    <n v="2"/>
    <n v="3"/>
    <n v="2"/>
    <n v="1"/>
    <n v="2"/>
    <n v="0"/>
    <s v="25 to 34"/>
    <s v="2 to 5 years"/>
    <s v="Lower-Mid (Q2)"/>
    <s v="Medium"/>
    <s v="Medium"/>
    <n v="5"/>
    <x v="0"/>
  </r>
  <r>
    <n v="25"/>
    <x v="0"/>
    <s v="Travel_Rarely"/>
    <n v="1372"/>
    <x v="1"/>
    <x v="13"/>
    <n v="1"/>
    <s v="Life Sciences"/>
    <n v="1399"/>
    <n v="1"/>
    <s v="Male"/>
    <n v="93"/>
    <n v="4"/>
    <x v="1"/>
    <x v="6"/>
    <n v="3"/>
    <s v="Married"/>
    <n v="6232"/>
    <n v="12477"/>
    <n v="2"/>
    <x v="1"/>
    <n v="11"/>
    <n v="3"/>
    <n v="2"/>
    <n v="0"/>
    <n v="6"/>
    <n v="3"/>
    <n v="2"/>
    <n v="3"/>
    <n v="2"/>
    <n v="1"/>
    <n v="2"/>
    <n v="0"/>
    <s v="25 to 34"/>
    <s v="2 to 5 years"/>
    <s v="Upper-Mid (Q3)"/>
    <s v="High"/>
    <s v="Medium"/>
    <n v="1"/>
    <x v="2"/>
  </r>
  <r>
    <n v="45"/>
    <x v="0"/>
    <s v="Travel_Rarely"/>
    <n v="1448"/>
    <x v="0"/>
    <x v="11"/>
    <n v="3"/>
    <s v="Technical Degree"/>
    <n v="1465"/>
    <n v="2"/>
    <s v="Male"/>
    <n v="55"/>
    <n v="3"/>
    <x v="2"/>
    <x v="4"/>
    <n v="4"/>
    <s v="Married"/>
    <n v="9380"/>
    <n v="14720"/>
    <n v="4"/>
    <x v="0"/>
    <n v="18"/>
    <n v="3"/>
    <n v="4"/>
    <n v="2"/>
    <n v="10"/>
    <n v="4"/>
    <n v="4"/>
    <n v="3"/>
    <n v="1"/>
    <n v="1"/>
    <n v="2"/>
    <n v="0"/>
    <s v="45 to 54"/>
    <s v="2 to 5 years"/>
    <s v="High (Q4)"/>
    <s v="Very High"/>
    <s v="Very High"/>
    <n v="4"/>
    <x v="1"/>
  </r>
  <r>
    <n v="49"/>
    <x v="0"/>
    <s v="Travel_Rarely"/>
    <n v="1495"/>
    <x v="0"/>
    <x v="3"/>
    <n v="4"/>
    <s v="Technical Degree"/>
    <n v="1473"/>
    <n v="1"/>
    <s v="Male"/>
    <n v="96"/>
    <n v="3"/>
    <x v="1"/>
    <x v="3"/>
    <n v="3"/>
    <s v="Married"/>
    <n v="6651"/>
    <n v="21534"/>
    <n v="2"/>
    <x v="1"/>
    <n v="14"/>
    <n v="3"/>
    <n v="2"/>
    <n v="1"/>
    <n v="20"/>
    <n v="0"/>
    <n v="2"/>
    <n v="3"/>
    <n v="2"/>
    <n v="1"/>
    <n v="2"/>
    <n v="0"/>
    <s v="45 to 54"/>
    <s v="2 to 5 years"/>
    <s v="Upper-Mid (Q3)"/>
    <s v="High"/>
    <s v="Medium"/>
    <n v="0"/>
    <x v="2"/>
  </r>
  <r>
    <n v="40"/>
    <x v="0"/>
    <s v="Travel_Rarely"/>
    <n v="896"/>
    <x v="0"/>
    <x v="5"/>
    <n v="3"/>
    <s v="Medical"/>
    <n v="1474"/>
    <n v="3"/>
    <s v="Male"/>
    <n v="68"/>
    <n v="3"/>
    <x v="0"/>
    <x v="2"/>
    <n v="3"/>
    <s v="Divorced"/>
    <n v="2345"/>
    <n v="8045"/>
    <n v="2"/>
    <x v="1"/>
    <n v="14"/>
    <n v="3"/>
    <n v="3"/>
    <n v="1"/>
    <n v="8"/>
    <n v="3"/>
    <n v="4"/>
    <n v="3"/>
    <n v="1"/>
    <n v="1"/>
    <n v="2"/>
    <n v="0"/>
    <s v="35 to 44"/>
    <s v="2 to 5 years"/>
    <s v="Low (Q1)"/>
    <s v="High"/>
    <s v="Very High"/>
    <n v="2"/>
    <x v="2"/>
  </r>
  <r>
    <n v="28"/>
    <x v="1"/>
    <s v="Travel_Frequently"/>
    <n v="1496"/>
    <x v="1"/>
    <x v="7"/>
    <n v="3"/>
    <s v="Technical Degree"/>
    <n v="1486"/>
    <n v="1"/>
    <s v="Male"/>
    <n v="92"/>
    <n v="3"/>
    <x v="0"/>
    <x v="1"/>
    <n v="3"/>
    <s v="Married"/>
    <n v="2909"/>
    <n v="15747"/>
    <n v="3"/>
    <x v="1"/>
    <n v="15"/>
    <n v="3"/>
    <n v="4"/>
    <n v="1"/>
    <n v="5"/>
    <n v="3"/>
    <n v="4"/>
    <n v="3"/>
    <n v="2"/>
    <n v="1"/>
    <n v="2"/>
    <n v="1"/>
    <s v="25 to 34"/>
    <s v="2 to 5 years"/>
    <s v="Low (Q1)"/>
    <s v="High"/>
    <s v="Very High"/>
    <n v="2"/>
    <x v="2"/>
  </r>
  <r>
    <n v="55"/>
    <x v="0"/>
    <s v="Travel_Rarely"/>
    <n v="1229"/>
    <x v="0"/>
    <x v="4"/>
    <n v="4"/>
    <s v="Life Sciences"/>
    <n v="1501"/>
    <n v="4"/>
    <s v="Male"/>
    <n v="30"/>
    <n v="3"/>
    <x v="1"/>
    <x v="3"/>
    <n v="3"/>
    <s v="Married"/>
    <n v="4035"/>
    <n v="16143"/>
    <n v="0"/>
    <x v="0"/>
    <n v="16"/>
    <n v="3"/>
    <n v="2"/>
    <n v="0"/>
    <n v="4"/>
    <n v="2"/>
    <n v="3"/>
    <n v="3"/>
    <n v="2"/>
    <n v="1"/>
    <n v="2"/>
    <n v="0"/>
    <s v="55 and over"/>
    <s v="2 to 5 years"/>
    <s v="Lower-Mid (Q2)"/>
    <s v="High"/>
    <s v="High"/>
    <n v="3"/>
    <x v="1"/>
  </r>
  <r>
    <n v="47"/>
    <x v="0"/>
    <s v="Travel_Rarely"/>
    <n v="571"/>
    <x v="1"/>
    <x v="27"/>
    <n v="3"/>
    <s v="Medical"/>
    <n v="1503"/>
    <n v="3"/>
    <s v="Female"/>
    <n v="78"/>
    <n v="3"/>
    <x v="1"/>
    <x v="6"/>
    <n v="3"/>
    <s v="Married"/>
    <n v="4591"/>
    <n v="24200"/>
    <n v="3"/>
    <x v="0"/>
    <n v="17"/>
    <n v="3"/>
    <n v="3"/>
    <n v="1"/>
    <n v="11"/>
    <n v="4"/>
    <n v="2"/>
    <n v="5"/>
    <n v="4"/>
    <n v="1"/>
    <n v="2"/>
    <n v="0"/>
    <s v="45 to 54"/>
    <s v="2 to 5 years"/>
    <s v="Lower-Mid (Q2)"/>
    <s v="High"/>
    <s v="Medium"/>
    <n v="3"/>
    <x v="1"/>
  </r>
  <r>
    <n v="23"/>
    <x v="0"/>
    <s v="Travel_Rarely"/>
    <n v="507"/>
    <x v="0"/>
    <x v="17"/>
    <n v="1"/>
    <s v="Life Sciences"/>
    <n v="1533"/>
    <n v="1"/>
    <s v="Male"/>
    <n v="97"/>
    <n v="3"/>
    <x v="1"/>
    <x v="0"/>
    <n v="3"/>
    <s v="Single"/>
    <n v="2272"/>
    <n v="24812"/>
    <n v="0"/>
    <x v="1"/>
    <n v="14"/>
    <n v="3"/>
    <n v="2"/>
    <n v="0"/>
    <n v="5"/>
    <n v="2"/>
    <n v="3"/>
    <n v="4"/>
    <n v="3"/>
    <n v="1"/>
    <n v="2"/>
    <n v="0"/>
    <s v="Under 25"/>
    <s v="2 to 5 years"/>
    <s v="Low (Q1)"/>
    <s v="High"/>
    <s v="High"/>
    <n v="1"/>
    <x v="2"/>
  </r>
  <r>
    <n v="35"/>
    <x v="0"/>
    <s v="Travel_Rarely"/>
    <n v="992"/>
    <x v="0"/>
    <x v="7"/>
    <n v="3"/>
    <s v="Medical"/>
    <n v="1564"/>
    <n v="4"/>
    <s v="Male"/>
    <n v="68"/>
    <n v="2"/>
    <x v="0"/>
    <x v="0"/>
    <n v="1"/>
    <s v="Single"/>
    <n v="2450"/>
    <n v="21731"/>
    <n v="1"/>
    <x v="1"/>
    <n v="19"/>
    <n v="3"/>
    <n v="2"/>
    <n v="0"/>
    <n v="3"/>
    <n v="3"/>
    <n v="3"/>
    <n v="3"/>
    <n v="0"/>
    <n v="1"/>
    <n v="2"/>
    <n v="0"/>
    <s v="35 to 44"/>
    <s v="2 to 5 years"/>
    <s v="Low (Q1)"/>
    <s v="Low"/>
    <s v="High"/>
    <n v="4"/>
    <x v="1"/>
  </r>
  <r>
    <n v="38"/>
    <x v="0"/>
    <s v="Travel_Rarely"/>
    <n v="437"/>
    <x v="1"/>
    <x v="2"/>
    <n v="3"/>
    <s v="Life Sciences"/>
    <n v="1583"/>
    <n v="2"/>
    <s v="Female"/>
    <n v="90"/>
    <n v="3"/>
    <x v="1"/>
    <x v="6"/>
    <n v="2"/>
    <s v="Single"/>
    <n v="4198"/>
    <n v="16379"/>
    <n v="2"/>
    <x v="1"/>
    <n v="12"/>
    <n v="3"/>
    <n v="2"/>
    <n v="0"/>
    <n v="8"/>
    <n v="5"/>
    <n v="4"/>
    <n v="3"/>
    <n v="2"/>
    <n v="1"/>
    <n v="2"/>
    <n v="0"/>
    <s v="35 to 44"/>
    <s v="2 to 5 years"/>
    <s v="Lower-Mid (Q2)"/>
    <s v="Medium"/>
    <s v="Very High"/>
    <n v="3"/>
    <x v="1"/>
  </r>
  <r>
    <n v="40"/>
    <x v="0"/>
    <s v="Travel_Rarely"/>
    <n v="118"/>
    <x v="1"/>
    <x v="27"/>
    <n v="2"/>
    <s v="Life Sciences"/>
    <n v="1598"/>
    <n v="4"/>
    <s v="Female"/>
    <n v="84"/>
    <n v="3"/>
    <x v="1"/>
    <x v="6"/>
    <n v="1"/>
    <s v="Married"/>
    <n v="4639"/>
    <n v="11262"/>
    <n v="1"/>
    <x v="1"/>
    <n v="15"/>
    <n v="3"/>
    <n v="3"/>
    <n v="1"/>
    <n v="5"/>
    <n v="2"/>
    <n v="3"/>
    <n v="5"/>
    <n v="4"/>
    <n v="1"/>
    <n v="2"/>
    <n v="0"/>
    <s v="35 to 44"/>
    <s v="2 to 5 years"/>
    <s v="Lower-Mid (Q2)"/>
    <s v="Low"/>
    <s v="High"/>
    <n v="2"/>
    <x v="2"/>
  </r>
  <r>
    <n v="27"/>
    <x v="0"/>
    <s v="Travel_Frequently"/>
    <n v="591"/>
    <x v="0"/>
    <x v="5"/>
    <n v="3"/>
    <s v="Medical"/>
    <n v="1648"/>
    <n v="4"/>
    <s v="Male"/>
    <n v="87"/>
    <n v="3"/>
    <x v="0"/>
    <x v="2"/>
    <n v="4"/>
    <s v="Single"/>
    <n v="2580"/>
    <n v="6297"/>
    <n v="2"/>
    <x v="1"/>
    <n v="13"/>
    <n v="3"/>
    <n v="3"/>
    <n v="0"/>
    <n v="6"/>
    <n v="0"/>
    <n v="2"/>
    <n v="4"/>
    <n v="2"/>
    <n v="1"/>
    <n v="2"/>
    <n v="0"/>
    <s v="25 to 34"/>
    <s v="2 to 5 years"/>
    <s v="Low (Q1)"/>
    <s v="Very High"/>
    <s v="Medium"/>
    <n v="2"/>
    <x v="2"/>
  </r>
  <r>
    <n v="49"/>
    <x v="0"/>
    <s v="Travel_Rarely"/>
    <n v="301"/>
    <x v="0"/>
    <x v="25"/>
    <n v="4"/>
    <s v="Other"/>
    <n v="1655"/>
    <n v="1"/>
    <s v="Female"/>
    <n v="72"/>
    <n v="3"/>
    <x v="3"/>
    <x v="7"/>
    <n v="2"/>
    <s v="Married"/>
    <n v="16413"/>
    <n v="3498"/>
    <n v="3"/>
    <x v="1"/>
    <n v="16"/>
    <n v="3"/>
    <n v="2"/>
    <n v="2"/>
    <n v="27"/>
    <n v="2"/>
    <n v="3"/>
    <n v="4"/>
    <n v="2"/>
    <n v="1"/>
    <n v="2"/>
    <n v="0"/>
    <s v="45 to 54"/>
    <s v="2 to 5 years"/>
    <s v="High (Q4)"/>
    <s v="Medium"/>
    <s v="High"/>
    <n v="3"/>
    <x v="1"/>
  </r>
  <r>
    <n v="36"/>
    <x v="0"/>
    <s v="Non-Travel"/>
    <n v="894"/>
    <x v="0"/>
    <x v="7"/>
    <n v="4"/>
    <s v="Medical"/>
    <n v="1662"/>
    <n v="4"/>
    <s v="Female"/>
    <n v="33"/>
    <n v="2"/>
    <x v="1"/>
    <x v="4"/>
    <n v="3"/>
    <s v="Married"/>
    <n v="4374"/>
    <n v="15411"/>
    <n v="0"/>
    <x v="1"/>
    <n v="15"/>
    <n v="3"/>
    <n v="3"/>
    <n v="0"/>
    <n v="4"/>
    <n v="6"/>
    <n v="3"/>
    <n v="3"/>
    <n v="2"/>
    <n v="1"/>
    <n v="2"/>
    <n v="0"/>
    <s v="35 to 44"/>
    <s v="2 to 5 years"/>
    <s v="Lower-Mid (Q2)"/>
    <s v="High"/>
    <s v="High"/>
    <n v="0"/>
    <x v="2"/>
  </r>
  <r>
    <n v="47"/>
    <x v="0"/>
    <s v="Travel_Rarely"/>
    <n v="1225"/>
    <x v="1"/>
    <x v="5"/>
    <n v="4"/>
    <s v="Life Sciences"/>
    <n v="1676"/>
    <n v="2"/>
    <s v="Female"/>
    <n v="47"/>
    <n v="4"/>
    <x v="3"/>
    <x v="5"/>
    <n v="2"/>
    <s v="Divorced"/>
    <n v="15972"/>
    <n v="21086"/>
    <n v="6"/>
    <x v="1"/>
    <n v="14"/>
    <n v="3"/>
    <n v="3"/>
    <n v="3"/>
    <n v="29"/>
    <n v="2"/>
    <n v="3"/>
    <n v="3"/>
    <n v="2"/>
    <n v="1"/>
    <n v="2"/>
    <n v="0"/>
    <s v="45 to 54"/>
    <s v="2 to 5 years"/>
    <s v="High (Q4)"/>
    <s v="Medium"/>
    <s v="High"/>
    <n v="2"/>
    <x v="2"/>
  </r>
  <r>
    <n v="23"/>
    <x v="1"/>
    <s v="Travel_Rarely"/>
    <n v="1320"/>
    <x v="0"/>
    <x v="16"/>
    <n v="1"/>
    <s v="Medical"/>
    <n v="1684"/>
    <n v="4"/>
    <s v="Male"/>
    <n v="93"/>
    <n v="2"/>
    <x v="0"/>
    <x v="0"/>
    <n v="3"/>
    <s v="Single"/>
    <n v="3989"/>
    <n v="20586"/>
    <n v="1"/>
    <x v="0"/>
    <n v="11"/>
    <n v="3"/>
    <n v="1"/>
    <n v="0"/>
    <n v="5"/>
    <n v="2"/>
    <n v="3"/>
    <n v="5"/>
    <n v="4"/>
    <n v="1"/>
    <n v="2"/>
    <n v="1"/>
    <s v="Under 25"/>
    <s v="2 to 5 years"/>
    <s v="Lower-Mid (Q2)"/>
    <s v="High"/>
    <s v="High"/>
    <n v="3"/>
    <x v="1"/>
  </r>
  <r>
    <n v="53"/>
    <x v="0"/>
    <s v="Travel_Rarely"/>
    <n v="1395"/>
    <x v="0"/>
    <x v="1"/>
    <n v="4"/>
    <s v="Medical"/>
    <n v="1689"/>
    <n v="2"/>
    <s v="Male"/>
    <n v="48"/>
    <n v="4"/>
    <x v="2"/>
    <x v="3"/>
    <n v="4"/>
    <s v="Married"/>
    <n v="7005"/>
    <n v="3458"/>
    <n v="3"/>
    <x v="1"/>
    <n v="15"/>
    <n v="3"/>
    <n v="3"/>
    <n v="0"/>
    <n v="11"/>
    <n v="2"/>
    <n v="3"/>
    <n v="4"/>
    <n v="3"/>
    <n v="1"/>
    <n v="2"/>
    <n v="0"/>
    <s v="45 to 54"/>
    <s v="2 to 5 years"/>
    <s v="Upper-Mid (Q3)"/>
    <s v="Very High"/>
    <s v="High"/>
    <n v="1"/>
    <x v="2"/>
  </r>
  <r>
    <n v="55"/>
    <x v="0"/>
    <s v="Travel_Rarely"/>
    <n v="1441"/>
    <x v="0"/>
    <x v="25"/>
    <n v="3"/>
    <s v="Technical Degree"/>
    <n v="1694"/>
    <n v="1"/>
    <s v="Male"/>
    <n v="94"/>
    <n v="2"/>
    <x v="0"/>
    <x v="2"/>
    <n v="2"/>
    <s v="Divorced"/>
    <n v="3537"/>
    <n v="23737"/>
    <n v="5"/>
    <x v="1"/>
    <n v="12"/>
    <n v="3"/>
    <n v="4"/>
    <n v="1"/>
    <n v="8"/>
    <n v="1"/>
    <n v="3"/>
    <n v="4"/>
    <n v="2"/>
    <n v="1"/>
    <n v="2"/>
    <n v="0"/>
    <s v="55 and over"/>
    <s v="2 to 5 years"/>
    <s v="Lower-Mid (Q2)"/>
    <s v="Medium"/>
    <s v="High"/>
    <n v="3"/>
    <x v="1"/>
  </r>
  <r>
    <n v="29"/>
    <x v="0"/>
    <s v="Travel_Rarely"/>
    <n v="1082"/>
    <x v="0"/>
    <x v="9"/>
    <n v="4"/>
    <s v="Medical"/>
    <n v="1709"/>
    <n v="4"/>
    <s v="Female"/>
    <n v="43"/>
    <n v="3"/>
    <x v="0"/>
    <x v="0"/>
    <n v="3"/>
    <s v="Married"/>
    <n v="2974"/>
    <n v="25412"/>
    <n v="9"/>
    <x v="1"/>
    <n v="17"/>
    <n v="3"/>
    <n v="3"/>
    <n v="1"/>
    <n v="9"/>
    <n v="2"/>
    <n v="3"/>
    <n v="5"/>
    <n v="3"/>
    <n v="1"/>
    <n v="2"/>
    <n v="0"/>
    <s v="25 to 34"/>
    <s v="2 to 5 years"/>
    <s v="Lower-Mid (Q2)"/>
    <s v="High"/>
    <s v="High"/>
    <n v="2"/>
    <x v="2"/>
  </r>
  <r>
    <n v="41"/>
    <x v="0"/>
    <s v="Non-Travel"/>
    <n v="552"/>
    <x v="2"/>
    <x v="4"/>
    <n v="3"/>
    <s v="Human Resources"/>
    <n v="1722"/>
    <n v="3"/>
    <s v="Male"/>
    <n v="60"/>
    <n v="1"/>
    <x v="1"/>
    <x v="8"/>
    <n v="2"/>
    <s v="Married"/>
    <n v="6430"/>
    <n v="20794"/>
    <n v="6"/>
    <x v="1"/>
    <n v="19"/>
    <n v="3"/>
    <n v="2"/>
    <n v="1"/>
    <n v="10"/>
    <n v="4"/>
    <n v="3"/>
    <n v="3"/>
    <n v="2"/>
    <n v="1"/>
    <n v="2"/>
    <n v="0"/>
    <s v="35 to 44"/>
    <s v="2 to 5 years"/>
    <s v="Upper-Mid (Q3)"/>
    <s v="Medium"/>
    <s v="High"/>
    <n v="2"/>
    <x v="2"/>
  </r>
  <r>
    <n v="23"/>
    <x v="0"/>
    <s v="Travel_Rarely"/>
    <n v="160"/>
    <x v="0"/>
    <x v="4"/>
    <n v="1"/>
    <s v="Medical"/>
    <n v="1735"/>
    <n v="3"/>
    <s v="Female"/>
    <n v="51"/>
    <n v="3"/>
    <x v="0"/>
    <x v="0"/>
    <n v="2"/>
    <s v="Single"/>
    <n v="3295"/>
    <n v="12862"/>
    <n v="1"/>
    <x v="1"/>
    <n v="13"/>
    <n v="3"/>
    <n v="3"/>
    <n v="0"/>
    <n v="3"/>
    <n v="3"/>
    <n v="1"/>
    <n v="3"/>
    <n v="2"/>
    <n v="1"/>
    <n v="2"/>
    <n v="0"/>
    <s v="Under 25"/>
    <s v="2 to 5 years"/>
    <s v="Lower-Mid (Q2)"/>
    <s v="Medium"/>
    <s v="Low"/>
    <n v="5"/>
    <x v="0"/>
  </r>
  <r>
    <n v="30"/>
    <x v="1"/>
    <s v="Travel_Frequently"/>
    <n v="600"/>
    <x v="2"/>
    <x v="16"/>
    <n v="3"/>
    <s v="Human Resources"/>
    <n v="1747"/>
    <n v="3"/>
    <s v="Female"/>
    <n v="66"/>
    <n v="2"/>
    <x v="0"/>
    <x v="8"/>
    <n v="4"/>
    <s v="Divorced"/>
    <n v="2180"/>
    <n v="9732"/>
    <n v="6"/>
    <x v="1"/>
    <n v="11"/>
    <n v="3"/>
    <n v="3"/>
    <n v="1"/>
    <n v="6"/>
    <n v="0"/>
    <n v="2"/>
    <n v="4"/>
    <n v="2"/>
    <n v="1"/>
    <n v="2"/>
    <n v="1"/>
    <s v="25 to 34"/>
    <s v="2 to 5 years"/>
    <s v="Low (Q1)"/>
    <s v="Very High"/>
    <s v="Medium"/>
    <n v="2"/>
    <x v="2"/>
  </r>
  <r>
    <n v="34"/>
    <x v="0"/>
    <s v="Travel_Rarely"/>
    <n v="181"/>
    <x v="0"/>
    <x v="5"/>
    <n v="4"/>
    <s v="Medical"/>
    <n v="1755"/>
    <n v="4"/>
    <s v="Male"/>
    <n v="97"/>
    <n v="4"/>
    <x v="0"/>
    <x v="2"/>
    <n v="4"/>
    <s v="Married"/>
    <n v="2932"/>
    <n v="5586"/>
    <n v="0"/>
    <x v="0"/>
    <n v="14"/>
    <n v="3"/>
    <n v="1"/>
    <n v="3"/>
    <n v="6"/>
    <n v="3"/>
    <n v="3"/>
    <n v="5"/>
    <n v="0"/>
    <n v="1"/>
    <n v="2"/>
    <n v="0"/>
    <s v="25 to 34"/>
    <s v="2 to 5 years"/>
    <s v="Lower-Mid (Q2)"/>
    <s v="Very High"/>
    <s v="High"/>
    <n v="5"/>
    <x v="0"/>
  </r>
  <r>
    <n v="43"/>
    <x v="0"/>
    <s v="Non-Travel"/>
    <n v="343"/>
    <x v="0"/>
    <x v="9"/>
    <n v="3"/>
    <s v="Life Sciences"/>
    <n v="1813"/>
    <n v="1"/>
    <s v="Male"/>
    <n v="52"/>
    <n v="3"/>
    <x v="0"/>
    <x v="2"/>
    <n v="3"/>
    <s v="Single"/>
    <n v="2438"/>
    <n v="24978"/>
    <n v="4"/>
    <x v="1"/>
    <n v="13"/>
    <n v="3"/>
    <n v="3"/>
    <n v="0"/>
    <n v="7"/>
    <n v="2"/>
    <n v="2"/>
    <n v="3"/>
    <n v="2"/>
    <n v="1"/>
    <n v="2"/>
    <n v="0"/>
    <s v="35 to 44"/>
    <s v="2 to 5 years"/>
    <s v="Low (Q1)"/>
    <s v="High"/>
    <s v="Medium"/>
    <n v="2"/>
    <x v="2"/>
  </r>
  <r>
    <n v="41"/>
    <x v="0"/>
    <s v="Travel_Rarely"/>
    <n v="447"/>
    <x v="0"/>
    <x v="3"/>
    <n v="3"/>
    <s v="Life Sciences"/>
    <n v="1814"/>
    <n v="2"/>
    <s v="Male"/>
    <n v="85"/>
    <n v="4"/>
    <x v="1"/>
    <x v="3"/>
    <n v="2"/>
    <s v="Single"/>
    <n v="6870"/>
    <n v="15530"/>
    <n v="3"/>
    <x v="1"/>
    <n v="12"/>
    <n v="3"/>
    <n v="1"/>
    <n v="0"/>
    <n v="11"/>
    <n v="3"/>
    <n v="1"/>
    <n v="3"/>
    <n v="2"/>
    <n v="1"/>
    <n v="2"/>
    <n v="0"/>
    <s v="35 to 44"/>
    <s v="2 to 5 years"/>
    <s v="Upper-Mid (Q3)"/>
    <s v="Medium"/>
    <s v="Low"/>
    <n v="3"/>
    <x v="1"/>
  </r>
  <r>
    <n v="26"/>
    <x v="0"/>
    <s v="Travel_Rarely"/>
    <n v="572"/>
    <x v="1"/>
    <x v="12"/>
    <n v="3"/>
    <s v="Medical"/>
    <n v="1836"/>
    <n v="3"/>
    <s v="Male"/>
    <n v="46"/>
    <n v="3"/>
    <x v="1"/>
    <x v="6"/>
    <n v="4"/>
    <s v="Single"/>
    <n v="4684"/>
    <n v="9125"/>
    <n v="1"/>
    <x v="1"/>
    <n v="13"/>
    <n v="3"/>
    <n v="1"/>
    <n v="0"/>
    <n v="5"/>
    <n v="4"/>
    <n v="3"/>
    <n v="5"/>
    <n v="3"/>
    <n v="1"/>
    <n v="2"/>
    <n v="0"/>
    <s v="25 to 34"/>
    <s v="2 to 5 years"/>
    <s v="Lower-Mid (Q2)"/>
    <s v="Very High"/>
    <s v="High"/>
    <n v="0"/>
    <x v="2"/>
  </r>
  <r>
    <n v="29"/>
    <x v="0"/>
    <s v="Travel_Rarely"/>
    <n v="592"/>
    <x v="0"/>
    <x v="8"/>
    <n v="3"/>
    <s v="Life Sciences"/>
    <n v="1883"/>
    <n v="4"/>
    <s v="Male"/>
    <n v="59"/>
    <n v="3"/>
    <x v="0"/>
    <x v="0"/>
    <n v="1"/>
    <s v="Single"/>
    <n v="2062"/>
    <n v="19384"/>
    <n v="3"/>
    <x v="1"/>
    <n v="14"/>
    <n v="3"/>
    <n v="2"/>
    <n v="0"/>
    <n v="11"/>
    <n v="2"/>
    <n v="3"/>
    <n v="3"/>
    <n v="2"/>
    <n v="1"/>
    <n v="2"/>
    <n v="0"/>
    <s v="25 to 34"/>
    <s v="2 to 5 years"/>
    <s v="Low (Q1)"/>
    <s v="Low"/>
    <s v="High"/>
    <n v="4"/>
    <x v="1"/>
  </r>
  <r>
    <n v="39"/>
    <x v="0"/>
    <s v="Non-Travel"/>
    <n v="1251"/>
    <x v="1"/>
    <x v="19"/>
    <n v="4"/>
    <s v="Life Sciences"/>
    <n v="1929"/>
    <n v="1"/>
    <s v="Female"/>
    <n v="32"/>
    <n v="1"/>
    <x v="1"/>
    <x v="6"/>
    <n v="3"/>
    <s v="Married"/>
    <n v="5736"/>
    <n v="3987"/>
    <n v="6"/>
    <x v="1"/>
    <n v="19"/>
    <n v="3"/>
    <n v="3"/>
    <n v="1"/>
    <n v="10"/>
    <n v="1"/>
    <n v="3"/>
    <n v="3"/>
    <n v="2"/>
    <n v="1"/>
    <n v="2"/>
    <n v="0"/>
    <s v="35 to 44"/>
    <s v="2 to 5 years"/>
    <s v="Upper-Mid (Q3)"/>
    <s v="High"/>
    <s v="High"/>
    <n v="1"/>
    <x v="2"/>
  </r>
  <r>
    <n v="27"/>
    <x v="0"/>
    <s v="Travel_Rarely"/>
    <n v="1354"/>
    <x v="0"/>
    <x v="5"/>
    <n v="4"/>
    <s v="Technical Degree"/>
    <n v="1931"/>
    <n v="2"/>
    <s v="Male"/>
    <n v="41"/>
    <n v="3"/>
    <x v="0"/>
    <x v="2"/>
    <n v="2"/>
    <s v="Married"/>
    <n v="2226"/>
    <n v="6073"/>
    <n v="1"/>
    <x v="1"/>
    <n v="11"/>
    <n v="3"/>
    <n v="3"/>
    <n v="1"/>
    <n v="6"/>
    <n v="3"/>
    <n v="2"/>
    <n v="5"/>
    <n v="3"/>
    <n v="1"/>
    <n v="2"/>
    <n v="0"/>
    <s v="25 to 34"/>
    <s v="2 to 5 years"/>
    <s v="Low (Q1)"/>
    <s v="Medium"/>
    <s v="Medium"/>
    <n v="4"/>
    <x v="1"/>
  </r>
  <r>
    <n v="32"/>
    <x v="0"/>
    <s v="Non-Travel"/>
    <n v="1146"/>
    <x v="0"/>
    <x v="21"/>
    <n v="4"/>
    <s v="Medical"/>
    <n v="1955"/>
    <n v="3"/>
    <s v="Female"/>
    <n v="34"/>
    <n v="3"/>
    <x v="1"/>
    <x v="3"/>
    <n v="4"/>
    <s v="Divorced"/>
    <n v="6667"/>
    <n v="16542"/>
    <n v="5"/>
    <x v="1"/>
    <n v="18"/>
    <n v="3"/>
    <n v="2"/>
    <n v="1"/>
    <n v="9"/>
    <n v="6"/>
    <n v="3"/>
    <n v="5"/>
    <n v="1"/>
    <n v="1"/>
    <n v="2"/>
    <n v="0"/>
    <s v="25 to 34"/>
    <s v="2 to 5 years"/>
    <s v="Upper-Mid (Q3)"/>
    <s v="Very High"/>
    <s v="High"/>
    <n v="1"/>
    <x v="2"/>
  </r>
  <r>
    <n v="24"/>
    <x v="0"/>
    <s v="Travel_Rarely"/>
    <n v="771"/>
    <x v="0"/>
    <x v="7"/>
    <n v="2"/>
    <s v="Life Sciences"/>
    <n v="1981"/>
    <n v="2"/>
    <s v="Male"/>
    <n v="45"/>
    <n v="2"/>
    <x v="1"/>
    <x v="3"/>
    <n v="3"/>
    <s v="Single"/>
    <n v="4617"/>
    <n v="14120"/>
    <n v="1"/>
    <x v="1"/>
    <n v="12"/>
    <n v="3"/>
    <n v="2"/>
    <n v="0"/>
    <n v="4"/>
    <n v="2"/>
    <n v="2"/>
    <n v="4"/>
    <n v="3"/>
    <n v="1"/>
    <n v="2"/>
    <n v="0"/>
    <s v="Under 25"/>
    <s v="2 to 5 years"/>
    <s v="Lower-Mid (Q2)"/>
    <s v="High"/>
    <s v="Medium"/>
    <n v="0"/>
    <x v="2"/>
  </r>
  <r>
    <n v="25"/>
    <x v="0"/>
    <s v="Travel_Rarely"/>
    <n v="309"/>
    <x v="2"/>
    <x v="5"/>
    <n v="3"/>
    <s v="Human Resources"/>
    <n v="1987"/>
    <n v="3"/>
    <s v="Female"/>
    <n v="82"/>
    <n v="3"/>
    <x v="0"/>
    <x v="8"/>
    <n v="2"/>
    <s v="Married"/>
    <n v="2187"/>
    <n v="19655"/>
    <n v="4"/>
    <x v="1"/>
    <n v="14"/>
    <n v="3"/>
    <n v="3"/>
    <n v="0"/>
    <n v="6"/>
    <n v="3"/>
    <n v="3"/>
    <n v="2"/>
    <n v="0"/>
    <n v="1"/>
    <n v="2"/>
    <n v="0"/>
    <s v="25 to 34"/>
    <s v="2 to 5 years"/>
    <s v="Low (Q1)"/>
    <s v="Medium"/>
    <s v="High"/>
    <n v="4"/>
    <x v="1"/>
  </r>
  <r>
    <n v="31"/>
    <x v="0"/>
    <s v="Travel_Rarely"/>
    <n v="1154"/>
    <x v="1"/>
    <x v="5"/>
    <n v="2"/>
    <s v="Life Sciences"/>
    <n v="1996"/>
    <n v="1"/>
    <s v="Male"/>
    <n v="54"/>
    <n v="3"/>
    <x v="0"/>
    <x v="1"/>
    <n v="3"/>
    <s v="Married"/>
    <n v="3067"/>
    <n v="6393"/>
    <n v="0"/>
    <x v="1"/>
    <n v="19"/>
    <n v="3"/>
    <n v="3"/>
    <n v="1"/>
    <n v="3"/>
    <n v="1"/>
    <n v="3"/>
    <n v="2"/>
    <n v="2"/>
    <n v="1"/>
    <n v="2"/>
    <n v="0"/>
    <s v="25 to 34"/>
    <s v="2 to 5 years"/>
    <s v="Lower-Mid (Q2)"/>
    <s v="High"/>
    <s v="High"/>
    <n v="2"/>
    <x v="2"/>
  </r>
  <r>
    <n v="42"/>
    <x v="0"/>
    <s v="Travel_Rarely"/>
    <n v="557"/>
    <x v="0"/>
    <x v="13"/>
    <n v="4"/>
    <s v="Life Sciences"/>
    <n v="1998"/>
    <n v="4"/>
    <s v="Male"/>
    <n v="35"/>
    <n v="3"/>
    <x v="1"/>
    <x v="2"/>
    <n v="1"/>
    <s v="Divorced"/>
    <n v="5410"/>
    <n v="11189"/>
    <n v="6"/>
    <x v="0"/>
    <n v="17"/>
    <n v="3"/>
    <n v="3"/>
    <n v="1"/>
    <n v="9"/>
    <n v="3"/>
    <n v="2"/>
    <n v="4"/>
    <n v="3"/>
    <n v="1"/>
    <n v="2"/>
    <n v="0"/>
    <s v="35 to 44"/>
    <s v="2 to 5 years"/>
    <s v="Upper-Mid (Q3)"/>
    <s v="Low"/>
    <s v="Medium"/>
    <n v="6"/>
    <x v="0"/>
  </r>
  <r>
    <n v="22"/>
    <x v="0"/>
    <s v="Travel_Rarely"/>
    <n v="581"/>
    <x v="0"/>
    <x v="7"/>
    <n v="2"/>
    <s v="Life Sciences"/>
    <n v="2007"/>
    <n v="4"/>
    <s v="Male"/>
    <n v="63"/>
    <n v="3"/>
    <x v="0"/>
    <x v="2"/>
    <n v="3"/>
    <s v="Single"/>
    <n v="3375"/>
    <n v="17624"/>
    <n v="0"/>
    <x v="1"/>
    <n v="12"/>
    <n v="3"/>
    <n v="4"/>
    <n v="0"/>
    <n v="4"/>
    <n v="2"/>
    <n v="4"/>
    <n v="3"/>
    <n v="2"/>
    <n v="1"/>
    <n v="2"/>
    <n v="0"/>
    <s v="Under 25"/>
    <s v="2 to 5 years"/>
    <s v="Lower-Mid (Q2)"/>
    <s v="High"/>
    <s v="Very High"/>
    <n v="2"/>
    <x v="2"/>
  </r>
  <r>
    <n v="44"/>
    <x v="0"/>
    <s v="Travel_Rarely"/>
    <n v="1037"/>
    <x v="0"/>
    <x v="7"/>
    <n v="3"/>
    <s v="Medical"/>
    <n v="2020"/>
    <n v="2"/>
    <s v="Male"/>
    <n v="42"/>
    <n v="3"/>
    <x v="0"/>
    <x v="2"/>
    <n v="4"/>
    <s v="Single"/>
    <n v="2436"/>
    <n v="13422"/>
    <n v="6"/>
    <x v="0"/>
    <n v="12"/>
    <n v="3"/>
    <n v="3"/>
    <n v="0"/>
    <n v="6"/>
    <n v="2"/>
    <n v="3"/>
    <n v="4"/>
    <n v="3"/>
    <n v="1"/>
    <n v="2"/>
    <n v="0"/>
    <s v="35 to 44"/>
    <s v="2 to 5 years"/>
    <s v="Low (Q1)"/>
    <s v="Very High"/>
    <s v="High"/>
    <n v="5"/>
    <x v="0"/>
  </r>
  <r>
    <n v="21"/>
    <x v="0"/>
    <s v="Travel_Rarely"/>
    <n v="501"/>
    <x v="1"/>
    <x v="3"/>
    <n v="1"/>
    <s v="Medical"/>
    <n v="2021"/>
    <n v="3"/>
    <s v="Male"/>
    <n v="58"/>
    <n v="3"/>
    <x v="0"/>
    <x v="1"/>
    <n v="1"/>
    <s v="Single"/>
    <n v="2380"/>
    <n v="25479"/>
    <n v="1"/>
    <x v="0"/>
    <n v="11"/>
    <n v="3"/>
    <n v="4"/>
    <n v="0"/>
    <n v="2"/>
    <n v="6"/>
    <n v="3"/>
    <n v="2"/>
    <n v="2"/>
    <n v="1"/>
    <n v="2"/>
    <n v="0"/>
    <s v="Under 25"/>
    <s v="2 to 5 years"/>
    <s v="Low (Q1)"/>
    <s v="Low"/>
    <s v="High"/>
    <n v="7"/>
    <x v="0"/>
  </r>
  <r>
    <n v="32"/>
    <x v="0"/>
    <s v="Travel_Rarely"/>
    <n v="529"/>
    <x v="0"/>
    <x v="5"/>
    <n v="3"/>
    <s v="Technical Degree"/>
    <n v="2038"/>
    <n v="4"/>
    <s v="Male"/>
    <n v="78"/>
    <n v="3"/>
    <x v="0"/>
    <x v="2"/>
    <n v="1"/>
    <s v="Single"/>
    <n v="2439"/>
    <n v="11288"/>
    <n v="1"/>
    <x v="1"/>
    <n v="14"/>
    <n v="3"/>
    <n v="4"/>
    <n v="0"/>
    <n v="4"/>
    <n v="4"/>
    <n v="3"/>
    <n v="4"/>
    <n v="2"/>
    <n v="1"/>
    <n v="2"/>
    <n v="0"/>
    <s v="25 to 34"/>
    <s v="2 to 5 years"/>
    <s v="Low (Q1)"/>
    <s v="Low"/>
    <s v="High"/>
    <n v="4"/>
    <x v="1"/>
  </r>
  <r>
    <n v="34"/>
    <x v="0"/>
    <s v="Travel_Rarely"/>
    <n v="628"/>
    <x v="0"/>
    <x v="16"/>
    <n v="3"/>
    <s v="Medical"/>
    <n v="2068"/>
    <n v="2"/>
    <s v="Male"/>
    <n v="82"/>
    <n v="4"/>
    <x v="1"/>
    <x v="0"/>
    <n v="3"/>
    <s v="Married"/>
    <n v="4404"/>
    <n v="10228"/>
    <n v="2"/>
    <x v="1"/>
    <n v="12"/>
    <n v="3"/>
    <n v="1"/>
    <n v="0"/>
    <n v="6"/>
    <n v="3"/>
    <n v="4"/>
    <n v="4"/>
    <n v="3"/>
    <n v="1"/>
    <n v="2"/>
    <n v="0"/>
    <s v="25 to 34"/>
    <s v="2 to 5 years"/>
    <s v="Lower-Mid (Q2)"/>
    <s v="High"/>
    <s v="Very High"/>
    <n v="0"/>
    <x v="2"/>
  </r>
  <r>
    <n v="32"/>
    <x v="0"/>
    <s v="Travel_Frequently"/>
    <n v="1005"/>
    <x v="0"/>
    <x v="5"/>
    <n v="2"/>
    <s v="Life Sciences"/>
    <n v="8"/>
    <n v="4"/>
    <s v="Male"/>
    <n v="79"/>
    <n v="3"/>
    <x v="0"/>
    <x v="0"/>
    <n v="4"/>
    <s v="Single"/>
    <n v="3068"/>
    <n v="11864"/>
    <n v="0"/>
    <x v="1"/>
    <n v="13"/>
    <n v="3"/>
    <n v="3"/>
    <n v="0"/>
    <n v="8"/>
    <n v="2"/>
    <n v="2"/>
    <n v="7"/>
    <n v="7"/>
    <n v="3"/>
    <n v="6"/>
    <n v="0"/>
    <s v="25 to 34"/>
    <s v="6 to 10 years"/>
    <s v="Lower-Mid (Q2)"/>
    <s v="Very High"/>
    <s v="Medium"/>
    <n v="2"/>
    <x v="2"/>
  </r>
  <r>
    <n v="34"/>
    <x v="0"/>
    <s v="Non-Travel"/>
    <n v="1065"/>
    <x v="1"/>
    <x v="14"/>
    <n v="4"/>
    <s v="Marketing"/>
    <n v="60"/>
    <n v="2"/>
    <s v="Male"/>
    <n v="72"/>
    <n v="3"/>
    <x v="1"/>
    <x v="6"/>
    <n v="3"/>
    <s v="Single"/>
    <n v="4568"/>
    <n v="10034"/>
    <n v="0"/>
    <x v="1"/>
    <n v="20"/>
    <n v="4"/>
    <n v="3"/>
    <n v="0"/>
    <n v="10"/>
    <n v="2"/>
    <n v="3"/>
    <n v="9"/>
    <n v="5"/>
    <n v="8"/>
    <n v="7"/>
    <n v="0"/>
    <s v="25 to 34"/>
    <s v="6 to 10 years"/>
    <s v="Lower-Mid (Q2)"/>
    <s v="High"/>
    <s v="High"/>
    <n v="2"/>
    <x v="2"/>
  </r>
  <r>
    <n v="35"/>
    <x v="0"/>
    <s v="Non-Travel"/>
    <n v="1097"/>
    <x v="0"/>
    <x v="20"/>
    <n v="2"/>
    <s v="Medical"/>
    <n v="70"/>
    <n v="3"/>
    <s v="Male"/>
    <n v="79"/>
    <n v="2"/>
    <x v="2"/>
    <x v="3"/>
    <n v="1"/>
    <s v="Married"/>
    <n v="9884"/>
    <n v="8302"/>
    <n v="2"/>
    <x v="0"/>
    <n v="13"/>
    <n v="3"/>
    <n v="3"/>
    <n v="1"/>
    <n v="10"/>
    <n v="3"/>
    <n v="3"/>
    <n v="4"/>
    <n v="0"/>
    <n v="2"/>
    <n v="3"/>
    <n v="0"/>
    <s v="35 to 44"/>
    <s v="2 to 5 years"/>
    <s v="High (Q4)"/>
    <s v="Low"/>
    <s v="High"/>
    <n v="5"/>
    <x v="0"/>
  </r>
  <r>
    <n v="46"/>
    <x v="0"/>
    <s v="Travel_Frequently"/>
    <n v="638"/>
    <x v="0"/>
    <x v="7"/>
    <n v="3"/>
    <s v="Medical"/>
    <n v="124"/>
    <n v="3"/>
    <s v="Male"/>
    <n v="40"/>
    <n v="2"/>
    <x v="2"/>
    <x v="3"/>
    <n v="1"/>
    <s v="Married"/>
    <n v="10673"/>
    <n v="3142"/>
    <n v="2"/>
    <x v="0"/>
    <n v="13"/>
    <n v="3"/>
    <n v="3"/>
    <n v="1"/>
    <n v="21"/>
    <n v="5"/>
    <n v="2"/>
    <n v="10"/>
    <n v="9"/>
    <n v="9"/>
    <n v="5"/>
    <n v="0"/>
    <s v="45 to 54"/>
    <s v="6 to 10 years"/>
    <s v="High (Q4)"/>
    <s v="Low"/>
    <s v="Medium"/>
    <n v="6"/>
    <x v="0"/>
  </r>
  <r>
    <n v="51"/>
    <x v="0"/>
    <s v="Travel_Frequently"/>
    <n v="1456"/>
    <x v="0"/>
    <x v="7"/>
    <n v="4"/>
    <s v="Medical"/>
    <n v="145"/>
    <n v="1"/>
    <s v="Female"/>
    <n v="30"/>
    <n v="2"/>
    <x v="2"/>
    <x v="3"/>
    <n v="1"/>
    <s v="Single"/>
    <n v="7484"/>
    <n v="25796"/>
    <n v="3"/>
    <x v="1"/>
    <n v="20"/>
    <n v="4"/>
    <n v="3"/>
    <n v="0"/>
    <n v="23"/>
    <n v="1"/>
    <n v="2"/>
    <n v="13"/>
    <n v="12"/>
    <n v="12"/>
    <n v="8"/>
    <n v="0"/>
    <s v="45 to 54"/>
    <s v="Over 10 years"/>
    <s v="Upper-Mid (Q3)"/>
    <s v="Low"/>
    <s v="Medium"/>
    <n v="3"/>
    <x v="1"/>
  </r>
  <r>
    <n v="54"/>
    <x v="0"/>
    <s v="Non-Travel"/>
    <n v="142"/>
    <x v="2"/>
    <x v="23"/>
    <n v="3"/>
    <s v="Human Resources"/>
    <n v="148"/>
    <n v="4"/>
    <s v="Female"/>
    <n v="30"/>
    <n v="4"/>
    <x v="3"/>
    <x v="5"/>
    <n v="4"/>
    <s v="Single"/>
    <n v="17328"/>
    <n v="13871"/>
    <n v="2"/>
    <x v="0"/>
    <n v="12"/>
    <n v="3"/>
    <n v="3"/>
    <n v="0"/>
    <n v="23"/>
    <n v="3"/>
    <n v="3"/>
    <n v="5"/>
    <n v="3"/>
    <n v="4"/>
    <n v="4"/>
    <n v="0"/>
    <s v="45 to 54"/>
    <s v="2 to 5 years"/>
    <s v="High (Q4)"/>
    <s v="Very High"/>
    <s v="High"/>
    <n v="5"/>
    <x v="0"/>
  </r>
  <r>
    <n v="36"/>
    <x v="0"/>
    <s v="Travel_Frequently"/>
    <n v="1467"/>
    <x v="1"/>
    <x v="20"/>
    <n v="2"/>
    <s v="Technical Degree"/>
    <n v="154"/>
    <n v="2"/>
    <s v="Female"/>
    <n v="92"/>
    <n v="3"/>
    <x v="2"/>
    <x v="6"/>
    <n v="4"/>
    <s v="Married"/>
    <n v="9738"/>
    <n v="22952"/>
    <n v="0"/>
    <x v="1"/>
    <n v="14"/>
    <n v="3"/>
    <n v="3"/>
    <n v="1"/>
    <n v="10"/>
    <n v="6"/>
    <n v="3"/>
    <n v="9"/>
    <n v="7"/>
    <n v="2"/>
    <n v="8"/>
    <n v="0"/>
    <s v="35 to 44"/>
    <s v="6 to 10 years"/>
    <s v="High (Q4)"/>
    <s v="Very High"/>
    <s v="High"/>
    <n v="0"/>
    <x v="2"/>
  </r>
  <r>
    <n v="41"/>
    <x v="0"/>
    <s v="Travel_Frequently"/>
    <n v="857"/>
    <x v="0"/>
    <x v="12"/>
    <n v="3"/>
    <s v="Life Sciences"/>
    <n v="199"/>
    <n v="4"/>
    <s v="Male"/>
    <n v="91"/>
    <n v="2"/>
    <x v="3"/>
    <x v="5"/>
    <n v="1"/>
    <s v="Divorced"/>
    <n v="17181"/>
    <n v="12888"/>
    <n v="4"/>
    <x v="1"/>
    <n v="13"/>
    <n v="3"/>
    <n v="2"/>
    <n v="1"/>
    <n v="21"/>
    <n v="2"/>
    <n v="2"/>
    <n v="7"/>
    <n v="6"/>
    <n v="7"/>
    <n v="7"/>
    <n v="0"/>
    <s v="35 to 44"/>
    <s v="6 to 10 years"/>
    <s v="High (Q4)"/>
    <s v="Low"/>
    <s v="Medium"/>
    <n v="3"/>
    <x v="1"/>
  </r>
  <r>
    <n v="36"/>
    <x v="0"/>
    <s v="Travel_Frequently"/>
    <n v="1480"/>
    <x v="0"/>
    <x v="0"/>
    <n v="2"/>
    <s v="Medical"/>
    <n v="238"/>
    <n v="4"/>
    <s v="Male"/>
    <n v="30"/>
    <n v="3"/>
    <x v="0"/>
    <x v="0"/>
    <n v="2"/>
    <s v="Single"/>
    <n v="2088"/>
    <n v="15062"/>
    <n v="4"/>
    <x v="1"/>
    <n v="12"/>
    <n v="3"/>
    <n v="3"/>
    <n v="0"/>
    <n v="13"/>
    <n v="3"/>
    <n v="2"/>
    <n v="8"/>
    <n v="7"/>
    <n v="7"/>
    <n v="2"/>
    <n v="0"/>
    <s v="35 to 44"/>
    <s v="6 to 10 years"/>
    <s v="Low (Q1)"/>
    <s v="Medium"/>
    <s v="Medium"/>
    <n v="5"/>
    <x v="0"/>
  </r>
  <r>
    <n v="43"/>
    <x v="0"/>
    <s v="Non-Travel"/>
    <n v="1344"/>
    <x v="0"/>
    <x v="8"/>
    <n v="3"/>
    <s v="Medical"/>
    <n v="262"/>
    <n v="4"/>
    <s v="Male"/>
    <n v="37"/>
    <n v="4"/>
    <x v="0"/>
    <x v="2"/>
    <n v="4"/>
    <s v="Divorced"/>
    <n v="2089"/>
    <n v="5228"/>
    <n v="4"/>
    <x v="1"/>
    <n v="14"/>
    <n v="3"/>
    <n v="4"/>
    <n v="3"/>
    <n v="7"/>
    <n v="3"/>
    <n v="4"/>
    <n v="5"/>
    <n v="4"/>
    <n v="2"/>
    <n v="2"/>
    <n v="0"/>
    <s v="35 to 44"/>
    <s v="2 to 5 years"/>
    <s v="Low (Q1)"/>
    <s v="Very High"/>
    <s v="Very High"/>
    <n v="2"/>
    <x v="2"/>
  </r>
  <r>
    <n v="45"/>
    <x v="0"/>
    <s v="Non-Travel"/>
    <n v="1195"/>
    <x v="0"/>
    <x v="5"/>
    <n v="2"/>
    <s v="Medical"/>
    <n v="264"/>
    <n v="1"/>
    <s v="Male"/>
    <n v="65"/>
    <n v="2"/>
    <x v="3"/>
    <x v="5"/>
    <n v="4"/>
    <s v="Married"/>
    <n v="16792"/>
    <n v="20462"/>
    <n v="9"/>
    <x v="1"/>
    <n v="23"/>
    <n v="4"/>
    <n v="4"/>
    <n v="1"/>
    <n v="22"/>
    <n v="1"/>
    <n v="3"/>
    <n v="20"/>
    <n v="8"/>
    <n v="11"/>
    <n v="8"/>
    <n v="0"/>
    <s v="45 to 54"/>
    <s v="Over 10 years"/>
    <s v="High (Q4)"/>
    <s v="Very High"/>
    <s v="High"/>
    <n v="1"/>
    <x v="2"/>
  </r>
  <r>
    <n v="45"/>
    <x v="0"/>
    <s v="Non-Travel"/>
    <n v="1052"/>
    <x v="1"/>
    <x v="10"/>
    <n v="3"/>
    <s v="Medical"/>
    <n v="302"/>
    <n v="4"/>
    <s v="Female"/>
    <n v="57"/>
    <n v="2"/>
    <x v="2"/>
    <x v="6"/>
    <n v="4"/>
    <s v="Single"/>
    <n v="8865"/>
    <n v="16840"/>
    <n v="6"/>
    <x v="1"/>
    <n v="12"/>
    <n v="3"/>
    <n v="4"/>
    <n v="0"/>
    <n v="23"/>
    <n v="2"/>
    <n v="3"/>
    <n v="19"/>
    <n v="7"/>
    <n v="12"/>
    <n v="8"/>
    <n v="0"/>
    <s v="45 to 54"/>
    <s v="Over 10 years"/>
    <s v="High (Q4)"/>
    <s v="Very High"/>
    <s v="High"/>
    <n v="1"/>
    <x v="2"/>
  </r>
  <r>
    <n v="37"/>
    <x v="0"/>
    <s v="Travel_Frequently"/>
    <n v="319"/>
    <x v="1"/>
    <x v="4"/>
    <n v="4"/>
    <s v="Marketing"/>
    <n v="311"/>
    <n v="1"/>
    <s v="Male"/>
    <n v="41"/>
    <n v="3"/>
    <x v="0"/>
    <x v="1"/>
    <n v="4"/>
    <s v="Divorced"/>
    <n v="2793"/>
    <n v="2539"/>
    <n v="4"/>
    <x v="1"/>
    <n v="17"/>
    <n v="3"/>
    <n v="3"/>
    <n v="1"/>
    <n v="13"/>
    <n v="2"/>
    <n v="3"/>
    <n v="9"/>
    <n v="8"/>
    <n v="5"/>
    <n v="8"/>
    <n v="0"/>
    <s v="35 to 44"/>
    <s v="6 to 10 years"/>
    <s v="Low (Q1)"/>
    <s v="Very High"/>
    <s v="High"/>
    <n v="3"/>
    <x v="1"/>
  </r>
  <r>
    <n v="39"/>
    <x v="0"/>
    <s v="Travel_Frequently"/>
    <n v="505"/>
    <x v="0"/>
    <x v="5"/>
    <n v="4"/>
    <s v="Technical Degree"/>
    <n v="343"/>
    <n v="3"/>
    <s v="Female"/>
    <n v="64"/>
    <n v="3"/>
    <x v="2"/>
    <x v="3"/>
    <n v="3"/>
    <s v="Single"/>
    <n v="10938"/>
    <n v="6420"/>
    <n v="0"/>
    <x v="1"/>
    <n v="25"/>
    <n v="4"/>
    <n v="4"/>
    <n v="0"/>
    <n v="20"/>
    <n v="1"/>
    <n v="3"/>
    <n v="19"/>
    <n v="6"/>
    <n v="11"/>
    <n v="8"/>
    <n v="0"/>
    <s v="35 to 44"/>
    <s v="Over 10 years"/>
    <s v="High (Q4)"/>
    <s v="High"/>
    <s v="High"/>
    <n v="1"/>
    <x v="2"/>
  </r>
  <r>
    <n v="38"/>
    <x v="0"/>
    <s v="Non-Travel"/>
    <n v="1327"/>
    <x v="1"/>
    <x v="5"/>
    <n v="2"/>
    <s v="Life Sciences"/>
    <n v="361"/>
    <n v="4"/>
    <s v="Male"/>
    <n v="39"/>
    <n v="2"/>
    <x v="1"/>
    <x v="6"/>
    <n v="4"/>
    <s v="Married"/>
    <n v="5249"/>
    <n v="19682"/>
    <n v="3"/>
    <x v="1"/>
    <n v="18"/>
    <n v="3"/>
    <n v="4"/>
    <n v="1"/>
    <n v="13"/>
    <n v="0"/>
    <n v="3"/>
    <n v="8"/>
    <n v="7"/>
    <n v="7"/>
    <n v="5"/>
    <n v="0"/>
    <s v="35 to 44"/>
    <s v="6 to 10 years"/>
    <s v="Upper-Mid (Q3)"/>
    <s v="Very High"/>
    <s v="High"/>
    <n v="1"/>
    <x v="2"/>
  </r>
  <r>
    <n v="42"/>
    <x v="0"/>
    <s v="Travel_Frequently"/>
    <n v="555"/>
    <x v="1"/>
    <x v="23"/>
    <n v="3"/>
    <s v="Marketing"/>
    <n v="404"/>
    <n v="3"/>
    <s v="Female"/>
    <n v="77"/>
    <n v="3"/>
    <x v="3"/>
    <x v="6"/>
    <n v="2"/>
    <s v="Married"/>
    <n v="13525"/>
    <n v="14864"/>
    <n v="5"/>
    <x v="1"/>
    <n v="14"/>
    <n v="3"/>
    <n v="4"/>
    <n v="1"/>
    <n v="23"/>
    <n v="2"/>
    <n v="4"/>
    <n v="20"/>
    <n v="4"/>
    <n v="4"/>
    <n v="8"/>
    <n v="0"/>
    <s v="35 to 44"/>
    <s v="Over 10 years"/>
    <s v="High (Q4)"/>
    <s v="Medium"/>
    <s v="Very High"/>
    <n v="4"/>
    <x v="1"/>
  </r>
  <r>
    <n v="33"/>
    <x v="0"/>
    <s v="Travel_Frequently"/>
    <n v="553"/>
    <x v="0"/>
    <x v="3"/>
    <n v="4"/>
    <s v="Life Sciences"/>
    <n v="428"/>
    <n v="4"/>
    <s v="Female"/>
    <n v="74"/>
    <n v="3"/>
    <x v="2"/>
    <x v="5"/>
    <n v="2"/>
    <s v="Married"/>
    <n v="11878"/>
    <n v="23364"/>
    <n v="6"/>
    <x v="1"/>
    <n v="11"/>
    <n v="3"/>
    <n v="2"/>
    <n v="2"/>
    <n v="12"/>
    <n v="2"/>
    <n v="3"/>
    <n v="10"/>
    <n v="6"/>
    <n v="8"/>
    <n v="8"/>
    <n v="0"/>
    <s v="25 to 34"/>
    <s v="6 to 10 years"/>
    <s v="High (Q4)"/>
    <s v="Medium"/>
    <s v="High"/>
    <n v="3"/>
    <x v="1"/>
  </r>
  <r>
    <n v="37"/>
    <x v="0"/>
    <s v="Non-Travel"/>
    <n v="1063"/>
    <x v="0"/>
    <x v="22"/>
    <n v="5"/>
    <s v="Medical"/>
    <n v="529"/>
    <n v="2"/>
    <s v="Female"/>
    <n v="72"/>
    <n v="3"/>
    <x v="1"/>
    <x v="2"/>
    <n v="3"/>
    <s v="Married"/>
    <n v="4449"/>
    <n v="23866"/>
    <n v="3"/>
    <x v="0"/>
    <n v="15"/>
    <n v="3"/>
    <n v="1"/>
    <n v="2"/>
    <n v="15"/>
    <n v="2"/>
    <n v="3"/>
    <n v="13"/>
    <n v="11"/>
    <n v="10"/>
    <n v="7"/>
    <n v="0"/>
    <s v="35 to 44"/>
    <s v="Over 10 years"/>
    <s v="Lower-Mid (Q2)"/>
    <s v="High"/>
    <s v="High"/>
    <n v="5"/>
    <x v="0"/>
  </r>
  <r>
    <n v="56"/>
    <x v="0"/>
    <s v="Travel_Frequently"/>
    <n v="906"/>
    <x v="1"/>
    <x v="10"/>
    <n v="3"/>
    <s v="Life Sciences"/>
    <n v="532"/>
    <n v="3"/>
    <s v="Female"/>
    <n v="86"/>
    <n v="4"/>
    <x v="3"/>
    <x v="6"/>
    <n v="1"/>
    <s v="Married"/>
    <n v="13212"/>
    <n v="18256"/>
    <n v="9"/>
    <x v="1"/>
    <n v="11"/>
    <n v="3"/>
    <n v="4"/>
    <n v="3"/>
    <n v="36"/>
    <n v="0"/>
    <n v="2"/>
    <n v="7"/>
    <n v="7"/>
    <n v="7"/>
    <n v="7"/>
    <n v="0"/>
    <s v="55 and over"/>
    <s v="6 to 10 years"/>
    <s v="High (Q4)"/>
    <s v="Low"/>
    <s v="Medium"/>
    <n v="3"/>
    <x v="1"/>
  </r>
  <r>
    <n v="30"/>
    <x v="0"/>
    <s v="Non-Travel"/>
    <n v="1398"/>
    <x v="1"/>
    <x v="25"/>
    <n v="4"/>
    <s v="Other"/>
    <n v="567"/>
    <n v="3"/>
    <s v="Female"/>
    <n v="69"/>
    <n v="3"/>
    <x v="2"/>
    <x v="6"/>
    <n v="1"/>
    <s v="Married"/>
    <n v="8412"/>
    <n v="2890"/>
    <n v="0"/>
    <x v="1"/>
    <n v="11"/>
    <n v="3"/>
    <n v="3"/>
    <n v="0"/>
    <n v="10"/>
    <n v="3"/>
    <n v="3"/>
    <n v="9"/>
    <n v="8"/>
    <n v="7"/>
    <n v="8"/>
    <n v="0"/>
    <s v="25 to 34"/>
    <s v="6 to 10 years"/>
    <s v="High (Q4)"/>
    <s v="Low"/>
    <s v="High"/>
    <n v="4"/>
    <x v="1"/>
  </r>
  <r>
    <n v="30"/>
    <x v="0"/>
    <s v="Non-Travel"/>
    <n v="1116"/>
    <x v="0"/>
    <x v="5"/>
    <n v="3"/>
    <s v="Medical"/>
    <n v="571"/>
    <n v="3"/>
    <s v="Female"/>
    <n v="49"/>
    <n v="3"/>
    <x v="0"/>
    <x v="0"/>
    <n v="4"/>
    <s v="Single"/>
    <n v="2564"/>
    <n v="7181"/>
    <n v="0"/>
    <x v="1"/>
    <n v="14"/>
    <n v="3"/>
    <n v="3"/>
    <n v="0"/>
    <n v="12"/>
    <n v="2"/>
    <n v="2"/>
    <n v="11"/>
    <n v="7"/>
    <n v="6"/>
    <n v="7"/>
    <n v="0"/>
    <s v="25 to 34"/>
    <s v="Over 10 years"/>
    <s v="Low (Q1)"/>
    <s v="Very High"/>
    <s v="Medium"/>
    <n v="3"/>
    <x v="1"/>
  </r>
  <r>
    <n v="60"/>
    <x v="0"/>
    <s v="Travel_Frequently"/>
    <n v="1499"/>
    <x v="1"/>
    <x v="28"/>
    <n v="3"/>
    <s v="Marketing"/>
    <n v="573"/>
    <n v="3"/>
    <s v="Female"/>
    <n v="80"/>
    <n v="2"/>
    <x v="2"/>
    <x v="6"/>
    <n v="1"/>
    <s v="Married"/>
    <n v="10266"/>
    <n v="2845"/>
    <n v="4"/>
    <x v="1"/>
    <n v="19"/>
    <n v="3"/>
    <n v="4"/>
    <n v="0"/>
    <n v="22"/>
    <n v="5"/>
    <n v="4"/>
    <n v="18"/>
    <n v="13"/>
    <n v="13"/>
    <n v="11"/>
    <n v="0"/>
    <s v="55 and over"/>
    <s v="Over 10 years"/>
    <s v="High (Q4)"/>
    <s v="Low"/>
    <s v="Very High"/>
    <n v="4"/>
    <x v="1"/>
  </r>
  <r>
    <n v="43"/>
    <x v="0"/>
    <s v="Travel_Frequently"/>
    <n v="1001"/>
    <x v="0"/>
    <x v="9"/>
    <n v="5"/>
    <s v="Medical"/>
    <n v="663"/>
    <n v="4"/>
    <s v="Male"/>
    <n v="72"/>
    <n v="3"/>
    <x v="1"/>
    <x v="0"/>
    <n v="3"/>
    <s v="Divorced"/>
    <n v="5679"/>
    <n v="19627"/>
    <n v="3"/>
    <x v="0"/>
    <n v="13"/>
    <n v="3"/>
    <n v="2"/>
    <n v="1"/>
    <n v="10"/>
    <n v="3"/>
    <n v="3"/>
    <n v="8"/>
    <n v="7"/>
    <n v="4"/>
    <n v="7"/>
    <n v="0"/>
    <s v="35 to 44"/>
    <s v="6 to 10 years"/>
    <s v="Upper-Mid (Q3)"/>
    <s v="High"/>
    <s v="High"/>
    <n v="4"/>
    <x v="1"/>
  </r>
  <r>
    <n v="33"/>
    <x v="0"/>
    <s v="Travel_Frequently"/>
    <n v="1296"/>
    <x v="0"/>
    <x v="10"/>
    <n v="3"/>
    <s v="Life Sciences"/>
    <n v="692"/>
    <n v="3"/>
    <s v="Male"/>
    <n v="30"/>
    <n v="3"/>
    <x v="1"/>
    <x v="3"/>
    <n v="4"/>
    <s v="Divorced"/>
    <n v="7725"/>
    <n v="5335"/>
    <n v="3"/>
    <x v="1"/>
    <n v="23"/>
    <n v="4"/>
    <n v="3"/>
    <n v="1"/>
    <n v="15"/>
    <n v="2"/>
    <n v="1"/>
    <n v="13"/>
    <n v="11"/>
    <n v="4"/>
    <n v="7"/>
    <n v="0"/>
    <s v="25 to 34"/>
    <s v="Over 10 years"/>
    <s v="Upper-Mid (Q3)"/>
    <s v="Very High"/>
    <s v="Low"/>
    <n v="2"/>
    <x v="2"/>
  </r>
  <r>
    <n v="38"/>
    <x v="0"/>
    <s v="Travel_Frequently"/>
    <n v="240"/>
    <x v="0"/>
    <x v="5"/>
    <n v="4"/>
    <s v="Life Sciences"/>
    <n v="803"/>
    <n v="1"/>
    <s v="Female"/>
    <n v="75"/>
    <n v="4"/>
    <x v="1"/>
    <x v="4"/>
    <n v="1"/>
    <s v="Single"/>
    <n v="5980"/>
    <n v="26085"/>
    <n v="6"/>
    <x v="0"/>
    <n v="12"/>
    <n v="3"/>
    <n v="4"/>
    <n v="0"/>
    <n v="17"/>
    <n v="2"/>
    <n v="3"/>
    <n v="15"/>
    <n v="7"/>
    <n v="4"/>
    <n v="12"/>
    <n v="0"/>
    <s v="35 to 44"/>
    <s v="Over 10 years"/>
    <s v="Upper-Mid (Q3)"/>
    <s v="Low"/>
    <s v="High"/>
    <n v="6"/>
    <x v="0"/>
  </r>
  <r>
    <n v="42"/>
    <x v="0"/>
    <s v="Travel_Frequently"/>
    <n v="1271"/>
    <x v="0"/>
    <x v="5"/>
    <n v="1"/>
    <s v="Medical"/>
    <n v="875"/>
    <n v="2"/>
    <s v="Male"/>
    <n v="35"/>
    <n v="3"/>
    <x v="0"/>
    <x v="2"/>
    <n v="4"/>
    <s v="Single"/>
    <n v="2515"/>
    <n v="9068"/>
    <n v="5"/>
    <x v="0"/>
    <n v="14"/>
    <n v="3"/>
    <n v="4"/>
    <n v="0"/>
    <n v="8"/>
    <n v="2"/>
    <n v="3"/>
    <n v="2"/>
    <n v="1"/>
    <n v="2"/>
    <n v="2"/>
    <n v="0"/>
    <s v="35 to 44"/>
    <s v="2 to 5 years"/>
    <s v="Low (Q1)"/>
    <s v="Very High"/>
    <s v="High"/>
    <n v="5"/>
    <x v="0"/>
  </r>
  <r>
    <n v="55"/>
    <x v="0"/>
    <s v="Travel_Frequently"/>
    <n v="135"/>
    <x v="0"/>
    <x v="13"/>
    <n v="4"/>
    <s v="Medical"/>
    <n v="1034"/>
    <n v="3"/>
    <s v="Male"/>
    <n v="62"/>
    <n v="3"/>
    <x v="1"/>
    <x v="3"/>
    <n v="2"/>
    <s v="Married"/>
    <n v="6385"/>
    <n v="12992"/>
    <n v="3"/>
    <x v="0"/>
    <n v="14"/>
    <n v="3"/>
    <n v="4"/>
    <n v="2"/>
    <n v="17"/>
    <n v="3"/>
    <n v="3"/>
    <n v="8"/>
    <n v="7"/>
    <n v="6"/>
    <n v="7"/>
    <n v="0"/>
    <s v="55 and over"/>
    <s v="6 to 10 years"/>
    <s v="Upper-Mid (Q3)"/>
    <s v="Medium"/>
    <s v="High"/>
    <n v="7"/>
    <x v="0"/>
  </r>
  <r>
    <n v="32"/>
    <x v="0"/>
    <s v="Non-Travel"/>
    <n v="1109"/>
    <x v="0"/>
    <x v="11"/>
    <n v="4"/>
    <s v="Medical"/>
    <n v="1046"/>
    <n v="4"/>
    <s v="Female"/>
    <n v="69"/>
    <n v="3"/>
    <x v="0"/>
    <x v="0"/>
    <n v="3"/>
    <s v="Single"/>
    <n v="4025"/>
    <n v="11135"/>
    <n v="9"/>
    <x v="1"/>
    <n v="12"/>
    <n v="3"/>
    <n v="2"/>
    <n v="0"/>
    <n v="10"/>
    <n v="2"/>
    <n v="3"/>
    <n v="8"/>
    <n v="7"/>
    <n v="7"/>
    <n v="7"/>
    <n v="0"/>
    <s v="25 to 34"/>
    <s v="6 to 10 years"/>
    <s v="Lower-Mid (Q2)"/>
    <s v="High"/>
    <s v="High"/>
    <n v="2"/>
    <x v="2"/>
  </r>
  <r>
    <n v="53"/>
    <x v="0"/>
    <s v="Travel_Frequently"/>
    <n v="124"/>
    <x v="1"/>
    <x v="5"/>
    <n v="3"/>
    <s v="Marketing"/>
    <n v="1050"/>
    <n v="3"/>
    <s v="Female"/>
    <n v="38"/>
    <n v="2"/>
    <x v="2"/>
    <x v="6"/>
    <n v="2"/>
    <s v="Married"/>
    <n v="7525"/>
    <n v="23537"/>
    <n v="2"/>
    <x v="1"/>
    <n v="12"/>
    <n v="3"/>
    <n v="1"/>
    <n v="1"/>
    <n v="30"/>
    <n v="2"/>
    <n v="3"/>
    <n v="15"/>
    <n v="7"/>
    <n v="6"/>
    <n v="12"/>
    <n v="0"/>
    <s v="45 to 54"/>
    <s v="Over 10 years"/>
    <s v="Upper-Mid (Q3)"/>
    <s v="Medium"/>
    <s v="High"/>
    <n v="3"/>
    <x v="1"/>
  </r>
  <r>
    <n v="55"/>
    <x v="0"/>
    <s v="Non-Travel"/>
    <n v="444"/>
    <x v="0"/>
    <x v="5"/>
    <n v="1"/>
    <s v="Medical"/>
    <n v="1074"/>
    <n v="3"/>
    <s v="Male"/>
    <n v="40"/>
    <n v="2"/>
    <x v="3"/>
    <x v="5"/>
    <n v="1"/>
    <s v="Single"/>
    <n v="16756"/>
    <n v="17323"/>
    <n v="7"/>
    <x v="1"/>
    <n v="15"/>
    <n v="3"/>
    <n v="2"/>
    <n v="0"/>
    <n v="31"/>
    <n v="3"/>
    <n v="4"/>
    <n v="9"/>
    <n v="7"/>
    <n v="6"/>
    <n v="2"/>
    <n v="0"/>
    <s v="55 and over"/>
    <s v="6 to 10 years"/>
    <s v="High (Q4)"/>
    <s v="Low"/>
    <s v="Very High"/>
    <n v="3"/>
    <x v="1"/>
  </r>
  <r>
    <n v="48"/>
    <x v="0"/>
    <s v="Non-Travel"/>
    <n v="1262"/>
    <x v="0"/>
    <x v="7"/>
    <n v="4"/>
    <s v="Medical"/>
    <n v="1116"/>
    <n v="1"/>
    <s v="Male"/>
    <n v="35"/>
    <n v="4"/>
    <x v="3"/>
    <x v="5"/>
    <n v="4"/>
    <s v="Single"/>
    <n v="16885"/>
    <n v="16154"/>
    <n v="2"/>
    <x v="1"/>
    <n v="22"/>
    <n v="4"/>
    <n v="3"/>
    <n v="0"/>
    <n v="27"/>
    <n v="3"/>
    <n v="2"/>
    <n v="5"/>
    <n v="4"/>
    <n v="2"/>
    <n v="1"/>
    <n v="0"/>
    <s v="45 to 54"/>
    <s v="2 to 5 years"/>
    <s v="High (Q4)"/>
    <s v="Very High"/>
    <s v="Medium"/>
    <n v="0"/>
    <x v="2"/>
  </r>
  <r>
    <n v="39"/>
    <x v="1"/>
    <s v="Travel_Frequently"/>
    <n v="203"/>
    <x v="0"/>
    <x v="5"/>
    <n v="3"/>
    <s v="Life Sciences"/>
    <n v="1127"/>
    <n v="1"/>
    <s v="Male"/>
    <n v="84"/>
    <n v="3"/>
    <x v="3"/>
    <x v="3"/>
    <n v="4"/>
    <s v="Divorced"/>
    <n v="12169"/>
    <n v="13547"/>
    <n v="7"/>
    <x v="1"/>
    <n v="11"/>
    <n v="3"/>
    <n v="4"/>
    <n v="3"/>
    <n v="21"/>
    <n v="4"/>
    <n v="3"/>
    <n v="18"/>
    <n v="7"/>
    <n v="11"/>
    <n v="5"/>
    <n v="1"/>
    <s v="35 to 44"/>
    <s v="Over 10 years"/>
    <s v="High (Q4)"/>
    <s v="Very High"/>
    <s v="High"/>
    <n v="1"/>
    <x v="2"/>
  </r>
  <r>
    <n v="40"/>
    <x v="0"/>
    <s v="Travel_Frequently"/>
    <n v="593"/>
    <x v="0"/>
    <x v="9"/>
    <n v="4"/>
    <s v="Medical"/>
    <n v="1166"/>
    <n v="2"/>
    <s v="Female"/>
    <n v="88"/>
    <n v="3"/>
    <x v="2"/>
    <x v="7"/>
    <n v="3"/>
    <s v="Single"/>
    <n v="13499"/>
    <n v="13782"/>
    <n v="9"/>
    <x v="1"/>
    <n v="17"/>
    <n v="3"/>
    <n v="3"/>
    <n v="0"/>
    <n v="20"/>
    <n v="3"/>
    <n v="2"/>
    <n v="18"/>
    <n v="7"/>
    <n v="2"/>
    <n v="13"/>
    <n v="0"/>
    <s v="35 to 44"/>
    <s v="Over 10 years"/>
    <s v="High (Q4)"/>
    <s v="High"/>
    <s v="Medium"/>
    <n v="0"/>
    <x v="2"/>
  </r>
  <r>
    <n v="42"/>
    <x v="1"/>
    <s v="Travel_Frequently"/>
    <n v="481"/>
    <x v="1"/>
    <x v="15"/>
    <n v="3"/>
    <s v="Life Sciences"/>
    <n v="1167"/>
    <n v="3"/>
    <s v="Male"/>
    <n v="44"/>
    <n v="3"/>
    <x v="3"/>
    <x v="6"/>
    <n v="1"/>
    <s v="Single"/>
    <n v="13758"/>
    <n v="2447"/>
    <n v="0"/>
    <x v="0"/>
    <n v="12"/>
    <n v="3"/>
    <n v="2"/>
    <n v="0"/>
    <n v="22"/>
    <n v="2"/>
    <n v="2"/>
    <n v="21"/>
    <n v="9"/>
    <n v="13"/>
    <n v="14"/>
    <n v="1"/>
    <s v="35 to 44"/>
    <s v="Over 10 years"/>
    <s v="High (Q4)"/>
    <s v="Low"/>
    <s v="Medium"/>
    <n v="6"/>
    <x v="0"/>
  </r>
  <r>
    <n v="34"/>
    <x v="0"/>
    <s v="Travel_Frequently"/>
    <n v="669"/>
    <x v="0"/>
    <x v="7"/>
    <n v="3"/>
    <s v="Medical"/>
    <n v="1184"/>
    <n v="4"/>
    <s v="Male"/>
    <n v="97"/>
    <n v="2"/>
    <x v="1"/>
    <x v="3"/>
    <n v="1"/>
    <s v="Single"/>
    <n v="5343"/>
    <n v="25755"/>
    <n v="0"/>
    <x v="1"/>
    <n v="20"/>
    <n v="4"/>
    <n v="3"/>
    <n v="0"/>
    <n v="14"/>
    <n v="3"/>
    <n v="3"/>
    <n v="13"/>
    <n v="9"/>
    <n v="4"/>
    <n v="9"/>
    <n v="0"/>
    <s v="25 to 34"/>
    <s v="Over 10 years"/>
    <s v="Upper-Mid (Q3)"/>
    <s v="Low"/>
    <s v="High"/>
    <n v="3"/>
    <x v="1"/>
  </r>
  <r>
    <n v="51"/>
    <x v="0"/>
    <s v="Travel_Frequently"/>
    <n v="237"/>
    <x v="1"/>
    <x v="9"/>
    <n v="3"/>
    <s v="Life Sciences"/>
    <n v="1282"/>
    <n v="4"/>
    <s v="Male"/>
    <n v="83"/>
    <n v="3"/>
    <x v="4"/>
    <x v="5"/>
    <n v="2"/>
    <s v="Divorced"/>
    <n v="19847"/>
    <n v="19196"/>
    <n v="4"/>
    <x v="0"/>
    <n v="24"/>
    <n v="4"/>
    <n v="1"/>
    <n v="1"/>
    <n v="31"/>
    <n v="5"/>
    <n v="2"/>
    <n v="29"/>
    <n v="10"/>
    <n v="11"/>
    <n v="10"/>
    <n v="0"/>
    <s v="45 to 54"/>
    <s v="Over 10 years"/>
    <s v="High (Q4)"/>
    <s v="Medium"/>
    <s v="Medium"/>
    <n v="6"/>
    <x v="0"/>
  </r>
  <r>
    <n v="34"/>
    <x v="0"/>
    <s v="Travel_Frequently"/>
    <n v="135"/>
    <x v="0"/>
    <x v="6"/>
    <n v="3"/>
    <s v="Medical"/>
    <n v="1285"/>
    <n v="3"/>
    <s v="Female"/>
    <n v="46"/>
    <n v="3"/>
    <x v="1"/>
    <x v="0"/>
    <n v="2"/>
    <s v="Divorced"/>
    <n v="4444"/>
    <n v="22534"/>
    <n v="4"/>
    <x v="1"/>
    <n v="13"/>
    <n v="3"/>
    <n v="3"/>
    <n v="2"/>
    <n v="15"/>
    <n v="2"/>
    <n v="4"/>
    <n v="11"/>
    <n v="8"/>
    <n v="5"/>
    <n v="10"/>
    <n v="0"/>
    <s v="25 to 34"/>
    <s v="Over 10 years"/>
    <s v="Lower-Mid (Q2)"/>
    <s v="Medium"/>
    <s v="Very High"/>
    <n v="4"/>
    <x v="1"/>
  </r>
  <r>
    <n v="51"/>
    <x v="0"/>
    <s v="Travel_Frequently"/>
    <n v="968"/>
    <x v="0"/>
    <x v="10"/>
    <n v="2"/>
    <s v="Medical"/>
    <n v="1297"/>
    <n v="2"/>
    <s v="Female"/>
    <n v="40"/>
    <n v="2"/>
    <x v="0"/>
    <x v="0"/>
    <n v="3"/>
    <s v="Single"/>
    <n v="2838"/>
    <n v="4257"/>
    <n v="0"/>
    <x v="1"/>
    <n v="14"/>
    <n v="3"/>
    <n v="2"/>
    <n v="0"/>
    <n v="8"/>
    <n v="6"/>
    <n v="2"/>
    <n v="7"/>
    <n v="0"/>
    <n v="7"/>
    <n v="7"/>
    <n v="0"/>
    <s v="45 to 54"/>
    <s v="6 to 10 years"/>
    <s v="Low (Q1)"/>
    <s v="High"/>
    <s v="Medium"/>
    <n v="3"/>
    <x v="1"/>
  </r>
  <r>
    <n v="28"/>
    <x v="0"/>
    <s v="Non-Travel"/>
    <n v="1476"/>
    <x v="0"/>
    <x v="7"/>
    <n v="3"/>
    <s v="Life Sciences"/>
    <n v="1315"/>
    <n v="3"/>
    <s v="Female"/>
    <n v="55"/>
    <n v="1"/>
    <x v="1"/>
    <x v="0"/>
    <n v="4"/>
    <s v="Married"/>
    <n v="6674"/>
    <n v="16392"/>
    <n v="0"/>
    <x v="1"/>
    <n v="11"/>
    <n v="3"/>
    <n v="1"/>
    <n v="3"/>
    <n v="10"/>
    <n v="6"/>
    <n v="3"/>
    <n v="9"/>
    <n v="8"/>
    <n v="7"/>
    <n v="5"/>
    <n v="0"/>
    <s v="25 to 34"/>
    <s v="6 to 10 years"/>
    <s v="Upper-Mid (Q3)"/>
    <s v="Very High"/>
    <s v="High"/>
    <n v="1"/>
    <x v="2"/>
  </r>
  <r>
    <n v="42"/>
    <x v="0"/>
    <s v="Non-Travel"/>
    <n v="495"/>
    <x v="0"/>
    <x v="5"/>
    <n v="1"/>
    <s v="Life Sciences"/>
    <n v="1334"/>
    <n v="3"/>
    <s v="Male"/>
    <n v="37"/>
    <n v="3"/>
    <x v="3"/>
    <x v="5"/>
    <n v="3"/>
    <s v="Married"/>
    <n v="17861"/>
    <n v="26582"/>
    <n v="0"/>
    <x v="0"/>
    <n v="13"/>
    <n v="3"/>
    <n v="4"/>
    <n v="0"/>
    <n v="21"/>
    <n v="3"/>
    <n v="2"/>
    <n v="20"/>
    <n v="8"/>
    <n v="2"/>
    <n v="10"/>
    <n v="0"/>
    <s v="35 to 44"/>
    <s v="Over 10 years"/>
    <s v="High (Q4)"/>
    <s v="High"/>
    <s v="Medium"/>
    <n v="3"/>
    <x v="1"/>
  </r>
  <r>
    <n v="36"/>
    <x v="0"/>
    <s v="Travel_Frequently"/>
    <n v="607"/>
    <x v="1"/>
    <x v="8"/>
    <n v="3"/>
    <s v="Marketing"/>
    <n v="1362"/>
    <n v="1"/>
    <s v="Female"/>
    <n v="83"/>
    <n v="4"/>
    <x v="1"/>
    <x v="6"/>
    <n v="1"/>
    <s v="Married"/>
    <n v="4639"/>
    <n v="2261"/>
    <n v="2"/>
    <x v="1"/>
    <n v="16"/>
    <n v="3"/>
    <n v="4"/>
    <n v="1"/>
    <n v="17"/>
    <n v="2"/>
    <n v="2"/>
    <n v="15"/>
    <n v="7"/>
    <n v="6"/>
    <n v="13"/>
    <n v="0"/>
    <s v="35 to 44"/>
    <s v="Over 10 years"/>
    <s v="Lower-Mid (Q2)"/>
    <s v="Low"/>
    <s v="Medium"/>
    <n v="3"/>
    <x v="1"/>
  </r>
  <r>
    <n v="29"/>
    <x v="1"/>
    <s v="Travel_Frequently"/>
    <n v="337"/>
    <x v="0"/>
    <x v="27"/>
    <n v="1"/>
    <s v="Other"/>
    <n v="1421"/>
    <n v="3"/>
    <s v="Female"/>
    <n v="84"/>
    <n v="3"/>
    <x v="2"/>
    <x v="3"/>
    <n v="4"/>
    <s v="Single"/>
    <n v="7553"/>
    <n v="22930"/>
    <n v="0"/>
    <x v="0"/>
    <n v="12"/>
    <n v="3"/>
    <n v="1"/>
    <n v="0"/>
    <n v="9"/>
    <n v="1"/>
    <n v="3"/>
    <n v="8"/>
    <n v="7"/>
    <n v="7"/>
    <n v="7"/>
    <n v="1"/>
    <s v="25 to 34"/>
    <s v="6 to 10 years"/>
    <s v="Upper-Mid (Q3)"/>
    <s v="Very High"/>
    <s v="High"/>
    <n v="4"/>
    <x v="1"/>
  </r>
  <r>
    <n v="40"/>
    <x v="0"/>
    <s v="Non-Travel"/>
    <n v="218"/>
    <x v="0"/>
    <x v="16"/>
    <n v="1"/>
    <s v="Medical"/>
    <n v="1468"/>
    <n v="4"/>
    <s v="Male"/>
    <n v="55"/>
    <n v="2"/>
    <x v="2"/>
    <x v="7"/>
    <n v="2"/>
    <s v="Divorced"/>
    <n v="13757"/>
    <n v="25178"/>
    <n v="2"/>
    <x v="1"/>
    <n v="11"/>
    <n v="3"/>
    <n v="3"/>
    <n v="1"/>
    <n v="16"/>
    <n v="5"/>
    <n v="3"/>
    <n v="9"/>
    <n v="8"/>
    <n v="4"/>
    <n v="8"/>
    <n v="0"/>
    <s v="35 to 44"/>
    <s v="6 to 10 years"/>
    <s v="High (Q4)"/>
    <s v="Medium"/>
    <s v="High"/>
    <n v="3"/>
    <x v="1"/>
  </r>
  <r>
    <n v="34"/>
    <x v="0"/>
    <s v="Travel_Frequently"/>
    <n v="829"/>
    <x v="0"/>
    <x v="21"/>
    <n v="3"/>
    <s v="Medical"/>
    <n v="1485"/>
    <n v="2"/>
    <s v="Male"/>
    <n v="71"/>
    <n v="3"/>
    <x v="3"/>
    <x v="7"/>
    <n v="1"/>
    <s v="Divorced"/>
    <n v="17007"/>
    <n v="11929"/>
    <n v="7"/>
    <x v="1"/>
    <n v="14"/>
    <n v="3"/>
    <n v="4"/>
    <n v="2"/>
    <n v="16"/>
    <n v="3"/>
    <n v="2"/>
    <n v="14"/>
    <n v="8"/>
    <n v="6"/>
    <n v="9"/>
    <n v="0"/>
    <s v="25 to 34"/>
    <s v="Over 10 years"/>
    <s v="High (Q4)"/>
    <s v="Low"/>
    <s v="Medium"/>
    <n v="4"/>
    <x v="1"/>
  </r>
  <r>
    <n v="42"/>
    <x v="0"/>
    <s v="Travel_Frequently"/>
    <n v="288"/>
    <x v="0"/>
    <x v="5"/>
    <n v="3"/>
    <s v="Life Sciences"/>
    <n v="1547"/>
    <n v="4"/>
    <s v="Male"/>
    <n v="40"/>
    <n v="3"/>
    <x v="2"/>
    <x v="3"/>
    <n v="4"/>
    <s v="Married"/>
    <n v="10124"/>
    <n v="18611"/>
    <n v="2"/>
    <x v="0"/>
    <n v="14"/>
    <n v="3"/>
    <n v="3"/>
    <n v="1"/>
    <n v="24"/>
    <n v="3"/>
    <n v="1"/>
    <n v="20"/>
    <n v="8"/>
    <n v="13"/>
    <n v="9"/>
    <n v="0"/>
    <s v="35 to 44"/>
    <s v="Over 10 years"/>
    <s v="High (Q4)"/>
    <s v="Very High"/>
    <s v="Low"/>
    <n v="5"/>
    <x v="0"/>
  </r>
  <r>
    <n v="50"/>
    <x v="0"/>
    <s v="Travel_Frequently"/>
    <n v="1234"/>
    <x v="0"/>
    <x v="17"/>
    <n v="5"/>
    <s v="Medical"/>
    <n v="1606"/>
    <n v="2"/>
    <s v="Male"/>
    <n v="41"/>
    <n v="3"/>
    <x v="3"/>
    <x v="3"/>
    <n v="3"/>
    <s v="Married"/>
    <n v="11245"/>
    <n v="20689"/>
    <n v="2"/>
    <x v="0"/>
    <n v="15"/>
    <n v="3"/>
    <n v="3"/>
    <n v="1"/>
    <n v="32"/>
    <n v="3"/>
    <n v="3"/>
    <n v="30"/>
    <n v="8"/>
    <n v="12"/>
    <n v="13"/>
    <n v="0"/>
    <s v="45 to 54"/>
    <s v="Over 10 years"/>
    <s v="High (Q4)"/>
    <s v="High"/>
    <s v="High"/>
    <n v="5"/>
    <x v="0"/>
  </r>
  <r>
    <n v="35"/>
    <x v="1"/>
    <s v="Travel_Frequently"/>
    <n v="880"/>
    <x v="1"/>
    <x v="15"/>
    <n v="4"/>
    <s v="Other"/>
    <n v="1667"/>
    <n v="4"/>
    <s v="Male"/>
    <n v="36"/>
    <n v="3"/>
    <x v="1"/>
    <x v="6"/>
    <n v="4"/>
    <s v="Single"/>
    <n v="4581"/>
    <n v="10414"/>
    <n v="3"/>
    <x v="0"/>
    <n v="24"/>
    <n v="4"/>
    <n v="1"/>
    <n v="0"/>
    <n v="13"/>
    <n v="2"/>
    <n v="4"/>
    <n v="11"/>
    <n v="9"/>
    <n v="6"/>
    <n v="7"/>
    <n v="1"/>
    <s v="35 to 44"/>
    <s v="Over 10 years"/>
    <s v="Lower-Mid (Q2)"/>
    <s v="Very High"/>
    <s v="Very High"/>
    <n v="4"/>
    <x v="1"/>
  </r>
  <r>
    <n v="38"/>
    <x v="0"/>
    <s v="Travel_Frequently"/>
    <n v="1189"/>
    <x v="0"/>
    <x v="7"/>
    <n v="3"/>
    <s v="Life Sciences"/>
    <n v="1668"/>
    <n v="4"/>
    <s v="Male"/>
    <n v="90"/>
    <n v="3"/>
    <x v="1"/>
    <x v="2"/>
    <n v="4"/>
    <s v="Married"/>
    <n v="4735"/>
    <n v="9867"/>
    <n v="7"/>
    <x v="1"/>
    <n v="15"/>
    <n v="3"/>
    <n v="4"/>
    <n v="2"/>
    <n v="19"/>
    <n v="4"/>
    <n v="4"/>
    <n v="13"/>
    <n v="11"/>
    <n v="2"/>
    <n v="9"/>
    <n v="0"/>
    <s v="35 to 44"/>
    <s v="Over 10 years"/>
    <s v="Lower-Mid (Q2)"/>
    <s v="Very High"/>
    <s v="Very High"/>
    <n v="0"/>
    <x v="2"/>
  </r>
  <r>
    <n v="48"/>
    <x v="1"/>
    <s v="Travel_Frequently"/>
    <n v="708"/>
    <x v="1"/>
    <x v="8"/>
    <n v="2"/>
    <s v="Medical"/>
    <n v="1691"/>
    <n v="4"/>
    <s v="Female"/>
    <n v="95"/>
    <n v="3"/>
    <x v="0"/>
    <x v="1"/>
    <n v="3"/>
    <s v="Married"/>
    <n v="2655"/>
    <n v="11740"/>
    <n v="2"/>
    <x v="0"/>
    <n v="11"/>
    <n v="3"/>
    <n v="3"/>
    <n v="2"/>
    <n v="19"/>
    <n v="3"/>
    <n v="3"/>
    <n v="9"/>
    <n v="7"/>
    <n v="7"/>
    <n v="7"/>
    <n v="1"/>
    <s v="45 to 54"/>
    <s v="6 to 10 years"/>
    <s v="Low (Q1)"/>
    <s v="High"/>
    <s v="High"/>
    <n v="6"/>
    <x v="0"/>
  </r>
  <r>
    <n v="45"/>
    <x v="0"/>
    <s v="Non-Travel"/>
    <n v="1238"/>
    <x v="0"/>
    <x v="7"/>
    <n v="1"/>
    <s v="Life Sciences"/>
    <n v="1712"/>
    <n v="3"/>
    <s v="Male"/>
    <n v="74"/>
    <n v="2"/>
    <x v="2"/>
    <x v="3"/>
    <n v="3"/>
    <s v="Married"/>
    <n v="10748"/>
    <n v="3395"/>
    <n v="3"/>
    <x v="1"/>
    <n v="23"/>
    <n v="4"/>
    <n v="4"/>
    <n v="1"/>
    <n v="25"/>
    <n v="3"/>
    <n v="2"/>
    <n v="23"/>
    <n v="15"/>
    <n v="14"/>
    <n v="4"/>
    <n v="0"/>
    <s v="45 to 54"/>
    <s v="Over 10 years"/>
    <s v="High (Q4)"/>
    <s v="High"/>
    <s v="Medium"/>
    <n v="1"/>
    <x v="2"/>
  </r>
  <r>
    <n v="47"/>
    <x v="1"/>
    <s v="Travel_Frequently"/>
    <n v="1093"/>
    <x v="1"/>
    <x v="9"/>
    <n v="3"/>
    <s v="Life Sciences"/>
    <n v="1716"/>
    <n v="3"/>
    <s v="Male"/>
    <n v="82"/>
    <n v="1"/>
    <x v="3"/>
    <x v="6"/>
    <n v="3"/>
    <s v="Married"/>
    <n v="12936"/>
    <n v="24164"/>
    <n v="7"/>
    <x v="1"/>
    <n v="11"/>
    <n v="3"/>
    <n v="3"/>
    <n v="0"/>
    <n v="25"/>
    <n v="3"/>
    <n v="1"/>
    <n v="23"/>
    <n v="5"/>
    <n v="14"/>
    <n v="10"/>
    <n v="1"/>
    <s v="45 to 54"/>
    <s v="Over 10 years"/>
    <s v="High (Q4)"/>
    <s v="High"/>
    <s v="Low"/>
    <n v="2"/>
    <x v="2"/>
  </r>
  <r>
    <n v="38"/>
    <x v="0"/>
    <s v="Non-Travel"/>
    <n v="1336"/>
    <x v="2"/>
    <x v="5"/>
    <n v="3"/>
    <s v="Human Resources"/>
    <n v="1805"/>
    <n v="1"/>
    <s v="Male"/>
    <n v="100"/>
    <n v="3"/>
    <x v="0"/>
    <x v="8"/>
    <n v="2"/>
    <s v="Divorced"/>
    <n v="2592"/>
    <n v="7129"/>
    <n v="5"/>
    <x v="1"/>
    <n v="13"/>
    <n v="3"/>
    <n v="4"/>
    <n v="3"/>
    <n v="13"/>
    <n v="3"/>
    <n v="3"/>
    <n v="11"/>
    <n v="10"/>
    <n v="3"/>
    <n v="8"/>
    <n v="0"/>
    <s v="35 to 44"/>
    <s v="Over 10 years"/>
    <s v="Low (Q1)"/>
    <s v="Medium"/>
    <s v="High"/>
    <n v="4"/>
    <x v="1"/>
  </r>
  <r>
    <n v="39"/>
    <x v="0"/>
    <s v="Travel_Frequently"/>
    <n v="766"/>
    <x v="1"/>
    <x v="17"/>
    <n v="3"/>
    <s v="Life Sciences"/>
    <n v="1812"/>
    <n v="3"/>
    <s v="Male"/>
    <n v="83"/>
    <n v="3"/>
    <x v="1"/>
    <x v="6"/>
    <n v="4"/>
    <s v="Divorced"/>
    <n v="4127"/>
    <n v="19188"/>
    <n v="2"/>
    <x v="1"/>
    <n v="18"/>
    <n v="3"/>
    <n v="4"/>
    <n v="1"/>
    <n v="7"/>
    <n v="6"/>
    <n v="3"/>
    <n v="2"/>
    <n v="1"/>
    <n v="2"/>
    <n v="2"/>
    <n v="0"/>
    <s v="35 to 44"/>
    <s v="2 to 5 years"/>
    <s v="Lower-Mid (Q2)"/>
    <s v="Very High"/>
    <s v="High"/>
    <n v="1"/>
    <x v="2"/>
  </r>
  <r>
    <n v="58"/>
    <x v="0"/>
    <s v="Non-Travel"/>
    <n v="350"/>
    <x v="1"/>
    <x v="5"/>
    <n v="3"/>
    <s v="Medical"/>
    <n v="1824"/>
    <n v="2"/>
    <s v="Male"/>
    <n v="52"/>
    <n v="3"/>
    <x v="3"/>
    <x v="5"/>
    <n v="2"/>
    <s v="Divorced"/>
    <n v="16291"/>
    <n v="22577"/>
    <n v="4"/>
    <x v="1"/>
    <n v="22"/>
    <n v="4"/>
    <n v="4"/>
    <n v="1"/>
    <n v="37"/>
    <n v="0"/>
    <n v="2"/>
    <n v="16"/>
    <n v="9"/>
    <n v="14"/>
    <n v="14"/>
    <n v="0"/>
    <s v="55 and over"/>
    <s v="Over 10 years"/>
    <s v="High (Q4)"/>
    <s v="Medium"/>
    <s v="Medium"/>
    <n v="3"/>
    <x v="1"/>
  </r>
  <r>
    <n v="45"/>
    <x v="0"/>
    <s v="Non-Travel"/>
    <n v="589"/>
    <x v="1"/>
    <x v="5"/>
    <n v="4"/>
    <s v="Life Sciences"/>
    <n v="1845"/>
    <n v="3"/>
    <s v="Female"/>
    <n v="67"/>
    <n v="3"/>
    <x v="1"/>
    <x v="6"/>
    <n v="3"/>
    <s v="Married"/>
    <n v="5154"/>
    <n v="19665"/>
    <n v="4"/>
    <x v="1"/>
    <n v="22"/>
    <n v="4"/>
    <n v="2"/>
    <n v="2"/>
    <n v="10"/>
    <n v="3"/>
    <n v="4"/>
    <n v="8"/>
    <n v="7"/>
    <n v="5"/>
    <n v="7"/>
    <n v="0"/>
    <s v="45 to 54"/>
    <s v="6 to 10 years"/>
    <s v="Upper-Mid (Q3)"/>
    <s v="High"/>
    <s v="Very High"/>
    <n v="1"/>
    <x v="2"/>
  </r>
  <r>
    <n v="42"/>
    <x v="0"/>
    <s v="Non-Travel"/>
    <n v="355"/>
    <x v="0"/>
    <x v="12"/>
    <n v="4"/>
    <s v="Technical Degree"/>
    <n v="1854"/>
    <n v="3"/>
    <s v="Male"/>
    <n v="38"/>
    <n v="3"/>
    <x v="0"/>
    <x v="2"/>
    <n v="3"/>
    <s v="Married"/>
    <n v="2936"/>
    <n v="6161"/>
    <n v="3"/>
    <x v="1"/>
    <n v="22"/>
    <n v="4"/>
    <n v="2"/>
    <n v="2"/>
    <n v="10"/>
    <n v="1"/>
    <n v="2"/>
    <n v="6"/>
    <n v="3"/>
    <n v="3"/>
    <n v="3"/>
    <n v="0"/>
    <s v="35 to 44"/>
    <s v="6 to 10 years"/>
    <s v="Lower-Mid (Q2)"/>
    <s v="High"/>
    <s v="Medium"/>
    <n v="2"/>
    <x v="2"/>
  </r>
  <r>
    <n v="27"/>
    <x v="0"/>
    <s v="Travel_Frequently"/>
    <n v="1131"/>
    <x v="0"/>
    <x v="21"/>
    <n v="3"/>
    <s v="Life Sciences"/>
    <n v="1870"/>
    <n v="4"/>
    <s v="Female"/>
    <n v="77"/>
    <n v="2"/>
    <x v="0"/>
    <x v="2"/>
    <n v="1"/>
    <s v="Married"/>
    <n v="4774"/>
    <n v="23844"/>
    <n v="0"/>
    <x v="1"/>
    <n v="19"/>
    <n v="3"/>
    <n v="4"/>
    <n v="1"/>
    <n v="8"/>
    <n v="2"/>
    <n v="2"/>
    <n v="7"/>
    <n v="6"/>
    <n v="7"/>
    <n v="3"/>
    <n v="0"/>
    <s v="25 to 34"/>
    <s v="6 to 10 years"/>
    <s v="Lower-Mid (Q2)"/>
    <s v="Low"/>
    <s v="Medium"/>
    <n v="4"/>
    <x v="1"/>
  </r>
  <r>
    <n v="48"/>
    <x v="0"/>
    <s v="Travel_Frequently"/>
    <n v="117"/>
    <x v="0"/>
    <x v="25"/>
    <n v="3"/>
    <s v="Medical"/>
    <n v="1900"/>
    <n v="4"/>
    <s v="Female"/>
    <n v="58"/>
    <n v="3"/>
    <x v="3"/>
    <x v="5"/>
    <n v="4"/>
    <s v="Divorced"/>
    <n v="17174"/>
    <n v="2437"/>
    <n v="3"/>
    <x v="1"/>
    <n v="11"/>
    <n v="3"/>
    <n v="2"/>
    <n v="1"/>
    <n v="24"/>
    <n v="3"/>
    <n v="3"/>
    <n v="22"/>
    <n v="17"/>
    <n v="4"/>
    <n v="7"/>
    <n v="0"/>
    <s v="45 to 54"/>
    <s v="Over 10 years"/>
    <s v="High (Q4)"/>
    <s v="Very High"/>
    <s v="High"/>
    <n v="2"/>
    <x v="2"/>
  </r>
  <r>
    <n v="26"/>
    <x v="0"/>
    <s v="Travel_Frequently"/>
    <n v="1096"/>
    <x v="0"/>
    <x v="10"/>
    <n v="3"/>
    <s v="Other"/>
    <n v="1918"/>
    <n v="3"/>
    <s v="Male"/>
    <n v="61"/>
    <n v="4"/>
    <x v="0"/>
    <x v="0"/>
    <n v="4"/>
    <s v="Married"/>
    <n v="2544"/>
    <n v="7102"/>
    <n v="0"/>
    <x v="1"/>
    <n v="18"/>
    <n v="3"/>
    <n v="1"/>
    <n v="1"/>
    <n v="8"/>
    <n v="3"/>
    <n v="3"/>
    <n v="7"/>
    <n v="7"/>
    <n v="7"/>
    <n v="7"/>
    <n v="0"/>
    <s v="25 to 34"/>
    <s v="6 to 10 years"/>
    <s v="Low (Q1)"/>
    <s v="Very High"/>
    <s v="High"/>
    <n v="3"/>
    <x v="1"/>
  </r>
  <r>
    <n v="49"/>
    <x v="0"/>
    <s v="Travel_Frequently"/>
    <n v="1064"/>
    <x v="0"/>
    <x v="5"/>
    <n v="1"/>
    <s v="Life Sciences"/>
    <n v="1941"/>
    <n v="2"/>
    <s v="Male"/>
    <n v="42"/>
    <n v="3"/>
    <x v="4"/>
    <x v="7"/>
    <n v="4"/>
    <s v="Married"/>
    <n v="19161"/>
    <n v="13738"/>
    <n v="3"/>
    <x v="1"/>
    <n v="15"/>
    <n v="3"/>
    <n v="4"/>
    <n v="0"/>
    <n v="28"/>
    <n v="3"/>
    <n v="3"/>
    <n v="5"/>
    <n v="4"/>
    <n v="4"/>
    <n v="3"/>
    <n v="0"/>
    <s v="45 to 54"/>
    <s v="2 to 5 years"/>
    <s v="High (Q4)"/>
    <s v="Very High"/>
    <s v="High"/>
    <n v="1"/>
    <x v="2"/>
  </r>
  <r>
    <n v="31"/>
    <x v="0"/>
    <s v="Non-Travel"/>
    <n v="697"/>
    <x v="0"/>
    <x v="12"/>
    <n v="3"/>
    <s v="Medical"/>
    <n v="1979"/>
    <n v="3"/>
    <s v="Female"/>
    <n v="40"/>
    <n v="3"/>
    <x v="2"/>
    <x v="7"/>
    <n v="3"/>
    <s v="Married"/>
    <n v="11031"/>
    <n v="26862"/>
    <n v="4"/>
    <x v="1"/>
    <n v="20"/>
    <n v="4"/>
    <n v="3"/>
    <n v="1"/>
    <n v="13"/>
    <n v="2"/>
    <n v="4"/>
    <n v="11"/>
    <n v="7"/>
    <n v="4"/>
    <n v="8"/>
    <n v="0"/>
    <s v="25 to 34"/>
    <s v="Over 10 years"/>
    <s v="High (Q4)"/>
    <s v="High"/>
    <s v="Very High"/>
    <n v="1"/>
    <x v="2"/>
  </r>
  <r>
    <n v="38"/>
    <x v="0"/>
    <s v="Travel_Frequently"/>
    <n v="508"/>
    <x v="0"/>
    <x v="10"/>
    <n v="4"/>
    <s v="Life Sciences"/>
    <n v="1997"/>
    <n v="1"/>
    <s v="Male"/>
    <n v="72"/>
    <n v="2"/>
    <x v="1"/>
    <x v="4"/>
    <n v="3"/>
    <s v="Married"/>
    <n v="5321"/>
    <n v="14284"/>
    <n v="2"/>
    <x v="1"/>
    <n v="11"/>
    <n v="3"/>
    <n v="4"/>
    <n v="1"/>
    <n v="10"/>
    <n v="1"/>
    <n v="3"/>
    <n v="8"/>
    <n v="3"/>
    <n v="7"/>
    <n v="7"/>
    <n v="0"/>
    <s v="35 to 44"/>
    <s v="6 to 10 years"/>
    <s v="Upper-Mid (Q3)"/>
    <s v="High"/>
    <s v="High"/>
    <n v="1"/>
    <x v="2"/>
  </r>
  <r>
    <n v="47"/>
    <x v="0"/>
    <s v="Non-Travel"/>
    <n v="1162"/>
    <x v="0"/>
    <x v="7"/>
    <n v="1"/>
    <s v="Medical"/>
    <n v="2000"/>
    <n v="3"/>
    <s v="Female"/>
    <n v="98"/>
    <n v="3"/>
    <x v="2"/>
    <x v="7"/>
    <n v="2"/>
    <s v="Married"/>
    <n v="11957"/>
    <n v="17231"/>
    <n v="0"/>
    <x v="1"/>
    <n v="18"/>
    <n v="3"/>
    <n v="1"/>
    <n v="2"/>
    <n v="14"/>
    <n v="3"/>
    <n v="1"/>
    <n v="13"/>
    <n v="8"/>
    <n v="5"/>
    <n v="12"/>
    <n v="0"/>
    <s v="45 to 54"/>
    <s v="Over 10 years"/>
    <s v="High (Q4)"/>
    <s v="Medium"/>
    <s v="Low"/>
    <n v="4"/>
    <x v="1"/>
  </r>
  <r>
    <n v="53"/>
    <x v="0"/>
    <s v="Travel_Rarely"/>
    <n v="1219"/>
    <x v="1"/>
    <x v="5"/>
    <n v="4"/>
    <s v="Life Sciences"/>
    <n v="23"/>
    <n v="1"/>
    <s v="Female"/>
    <n v="78"/>
    <n v="2"/>
    <x v="3"/>
    <x v="5"/>
    <n v="4"/>
    <s v="Married"/>
    <n v="15427"/>
    <n v="22021"/>
    <n v="2"/>
    <x v="1"/>
    <n v="16"/>
    <n v="3"/>
    <n v="3"/>
    <n v="0"/>
    <n v="31"/>
    <n v="3"/>
    <n v="3"/>
    <n v="25"/>
    <n v="8"/>
    <n v="3"/>
    <n v="7"/>
    <n v="0"/>
    <s v="45 to 54"/>
    <s v="Over 10 years"/>
    <s v="High (Q4)"/>
    <s v="Very High"/>
    <s v="High"/>
    <n v="0"/>
    <x v="2"/>
  </r>
  <r>
    <n v="44"/>
    <x v="0"/>
    <s v="Travel_Rarely"/>
    <n v="477"/>
    <x v="0"/>
    <x v="8"/>
    <n v="4"/>
    <s v="Medical"/>
    <n v="36"/>
    <n v="1"/>
    <s v="Female"/>
    <n v="42"/>
    <n v="2"/>
    <x v="2"/>
    <x v="3"/>
    <n v="4"/>
    <s v="Married"/>
    <n v="10248"/>
    <n v="2094"/>
    <n v="3"/>
    <x v="1"/>
    <n v="14"/>
    <n v="3"/>
    <n v="4"/>
    <n v="1"/>
    <n v="24"/>
    <n v="4"/>
    <n v="3"/>
    <n v="22"/>
    <n v="6"/>
    <n v="5"/>
    <n v="17"/>
    <n v="0"/>
    <s v="35 to 44"/>
    <s v="Over 10 years"/>
    <s v="High (Q4)"/>
    <s v="Very High"/>
    <s v="High"/>
    <n v="1"/>
    <x v="2"/>
  </r>
  <r>
    <n v="50"/>
    <x v="0"/>
    <s v="Travel_Rarely"/>
    <n v="989"/>
    <x v="0"/>
    <x v="8"/>
    <n v="2"/>
    <s v="Medical"/>
    <n v="80"/>
    <n v="2"/>
    <s v="Female"/>
    <n v="43"/>
    <n v="2"/>
    <x v="4"/>
    <x v="7"/>
    <n v="3"/>
    <s v="Divorced"/>
    <n v="18740"/>
    <n v="16701"/>
    <n v="5"/>
    <x v="0"/>
    <n v="12"/>
    <n v="3"/>
    <n v="4"/>
    <n v="1"/>
    <n v="29"/>
    <n v="2"/>
    <n v="2"/>
    <n v="27"/>
    <n v="3"/>
    <n v="13"/>
    <n v="8"/>
    <n v="0"/>
    <s v="45 to 54"/>
    <s v="Over 10 years"/>
    <s v="High (Q4)"/>
    <s v="High"/>
    <s v="Medium"/>
    <n v="4"/>
    <x v="1"/>
  </r>
  <r>
    <n v="35"/>
    <x v="0"/>
    <s v="Travel_Rarely"/>
    <n v="776"/>
    <x v="1"/>
    <x v="7"/>
    <n v="4"/>
    <s v="Marketing"/>
    <n v="100"/>
    <n v="3"/>
    <s v="Male"/>
    <n v="32"/>
    <n v="2"/>
    <x v="1"/>
    <x v="6"/>
    <n v="1"/>
    <s v="Single"/>
    <n v="4312"/>
    <n v="23016"/>
    <n v="0"/>
    <x v="1"/>
    <n v="14"/>
    <n v="3"/>
    <n v="2"/>
    <n v="0"/>
    <n v="16"/>
    <n v="2"/>
    <n v="3"/>
    <n v="15"/>
    <n v="13"/>
    <n v="2"/>
    <n v="8"/>
    <n v="0"/>
    <s v="35 to 44"/>
    <s v="Over 10 years"/>
    <s v="Lower-Mid (Q2)"/>
    <s v="Low"/>
    <s v="High"/>
    <n v="2"/>
    <x v="2"/>
  </r>
  <r>
    <n v="34"/>
    <x v="0"/>
    <s v="Travel_Rarely"/>
    <n v="1354"/>
    <x v="0"/>
    <x v="3"/>
    <n v="3"/>
    <s v="Medical"/>
    <n v="153"/>
    <n v="3"/>
    <s v="Female"/>
    <n v="45"/>
    <n v="2"/>
    <x v="2"/>
    <x v="5"/>
    <n v="1"/>
    <s v="Single"/>
    <n v="11631"/>
    <n v="5615"/>
    <n v="2"/>
    <x v="1"/>
    <n v="12"/>
    <n v="3"/>
    <n v="4"/>
    <n v="0"/>
    <n v="14"/>
    <n v="6"/>
    <n v="3"/>
    <n v="11"/>
    <n v="10"/>
    <n v="5"/>
    <n v="8"/>
    <n v="0"/>
    <s v="25 to 34"/>
    <s v="Over 10 years"/>
    <s v="High (Q4)"/>
    <s v="Low"/>
    <s v="High"/>
    <n v="3"/>
    <x v="1"/>
  </r>
  <r>
    <n v="31"/>
    <x v="1"/>
    <s v="Travel_Rarely"/>
    <n v="249"/>
    <x v="1"/>
    <x v="10"/>
    <n v="4"/>
    <s v="Life Sciences"/>
    <n v="163"/>
    <n v="2"/>
    <s v="Male"/>
    <n v="76"/>
    <n v="1"/>
    <x v="1"/>
    <x v="6"/>
    <n v="3"/>
    <s v="Married"/>
    <n v="6172"/>
    <n v="20739"/>
    <n v="4"/>
    <x v="0"/>
    <n v="18"/>
    <n v="3"/>
    <n v="2"/>
    <n v="0"/>
    <n v="12"/>
    <n v="3"/>
    <n v="2"/>
    <n v="7"/>
    <n v="7"/>
    <n v="7"/>
    <n v="7"/>
    <n v="1"/>
    <s v="25 to 34"/>
    <s v="6 to 10 years"/>
    <s v="Upper-Mid (Q3)"/>
    <s v="High"/>
    <s v="Medium"/>
    <n v="4"/>
    <x v="1"/>
  </r>
  <r>
    <n v="39"/>
    <x v="0"/>
    <s v="Travel_Rarely"/>
    <n v="1329"/>
    <x v="1"/>
    <x v="4"/>
    <n v="4"/>
    <s v="Life Sciences"/>
    <n v="182"/>
    <n v="4"/>
    <s v="Female"/>
    <n v="47"/>
    <n v="2"/>
    <x v="1"/>
    <x v="6"/>
    <n v="3"/>
    <s v="Married"/>
    <n v="5902"/>
    <n v="14590"/>
    <n v="4"/>
    <x v="1"/>
    <n v="14"/>
    <n v="3"/>
    <n v="3"/>
    <n v="1"/>
    <n v="17"/>
    <n v="1"/>
    <n v="4"/>
    <n v="15"/>
    <n v="11"/>
    <n v="5"/>
    <n v="9"/>
    <n v="0"/>
    <s v="35 to 44"/>
    <s v="Over 10 years"/>
    <s v="Upper-Mid (Q3)"/>
    <s v="High"/>
    <s v="Very High"/>
    <n v="1"/>
    <x v="2"/>
  </r>
  <r>
    <n v="40"/>
    <x v="0"/>
    <s v="Travel_Rarely"/>
    <n v="630"/>
    <x v="1"/>
    <x v="4"/>
    <n v="4"/>
    <s v="Marketing"/>
    <n v="215"/>
    <n v="3"/>
    <s v="Male"/>
    <n v="67"/>
    <n v="2"/>
    <x v="2"/>
    <x v="6"/>
    <n v="4"/>
    <s v="Married"/>
    <n v="10855"/>
    <n v="8552"/>
    <n v="7"/>
    <x v="1"/>
    <n v="11"/>
    <n v="3"/>
    <n v="1"/>
    <n v="1"/>
    <n v="15"/>
    <n v="2"/>
    <n v="2"/>
    <n v="12"/>
    <n v="11"/>
    <n v="2"/>
    <n v="11"/>
    <n v="0"/>
    <s v="35 to 44"/>
    <s v="Over 10 years"/>
    <s v="High (Q4)"/>
    <s v="Very High"/>
    <s v="Medium"/>
    <n v="0"/>
    <x v="2"/>
  </r>
  <r>
    <n v="55"/>
    <x v="0"/>
    <s v="Travel_Rarely"/>
    <n v="692"/>
    <x v="0"/>
    <x v="27"/>
    <n v="4"/>
    <s v="Medical"/>
    <n v="254"/>
    <n v="3"/>
    <s v="Male"/>
    <n v="61"/>
    <n v="4"/>
    <x v="4"/>
    <x v="7"/>
    <n v="2"/>
    <s v="Single"/>
    <n v="18722"/>
    <n v="13339"/>
    <n v="8"/>
    <x v="1"/>
    <n v="11"/>
    <n v="3"/>
    <n v="4"/>
    <n v="0"/>
    <n v="36"/>
    <n v="3"/>
    <n v="3"/>
    <n v="24"/>
    <n v="15"/>
    <n v="2"/>
    <n v="15"/>
    <n v="0"/>
    <s v="55 and over"/>
    <s v="Over 10 years"/>
    <s v="High (Q4)"/>
    <s v="Medium"/>
    <s v="High"/>
    <n v="2"/>
    <x v="2"/>
  </r>
  <r>
    <n v="52"/>
    <x v="0"/>
    <s v="Travel_Rarely"/>
    <n v="699"/>
    <x v="0"/>
    <x v="7"/>
    <n v="4"/>
    <s v="Life Sciences"/>
    <n v="259"/>
    <n v="3"/>
    <s v="Male"/>
    <n v="65"/>
    <n v="2"/>
    <x v="4"/>
    <x v="5"/>
    <n v="3"/>
    <s v="Married"/>
    <n v="19999"/>
    <n v="5678"/>
    <n v="0"/>
    <x v="1"/>
    <n v="14"/>
    <n v="3"/>
    <n v="1"/>
    <n v="1"/>
    <n v="34"/>
    <n v="5"/>
    <n v="3"/>
    <n v="33"/>
    <n v="18"/>
    <n v="11"/>
    <n v="9"/>
    <n v="0"/>
    <s v="45 to 54"/>
    <s v="Over 10 years"/>
    <s v="High (Q4)"/>
    <s v="High"/>
    <s v="High"/>
    <n v="1"/>
    <x v="2"/>
  </r>
  <r>
    <n v="51"/>
    <x v="0"/>
    <s v="Travel_Rarely"/>
    <n v="1469"/>
    <x v="0"/>
    <x v="16"/>
    <n v="4"/>
    <s v="Life Sciences"/>
    <n v="296"/>
    <n v="2"/>
    <s v="Male"/>
    <n v="81"/>
    <n v="2"/>
    <x v="2"/>
    <x v="7"/>
    <n v="2"/>
    <s v="Married"/>
    <n v="12490"/>
    <n v="15736"/>
    <n v="5"/>
    <x v="1"/>
    <n v="16"/>
    <n v="3"/>
    <n v="4"/>
    <n v="2"/>
    <n v="16"/>
    <n v="5"/>
    <n v="1"/>
    <n v="10"/>
    <n v="9"/>
    <n v="4"/>
    <n v="7"/>
    <n v="0"/>
    <s v="45 to 54"/>
    <s v="6 to 10 years"/>
    <s v="High (Q4)"/>
    <s v="Medium"/>
    <s v="Low"/>
    <n v="4"/>
    <x v="1"/>
  </r>
  <r>
    <n v="34"/>
    <x v="0"/>
    <s v="Travel_Rarely"/>
    <n v="470"/>
    <x v="0"/>
    <x v="5"/>
    <n v="4"/>
    <s v="Life Sciences"/>
    <n v="339"/>
    <n v="4"/>
    <s v="Male"/>
    <n v="84"/>
    <n v="2"/>
    <x v="1"/>
    <x v="4"/>
    <n v="1"/>
    <s v="Married"/>
    <n v="5957"/>
    <n v="23687"/>
    <n v="6"/>
    <x v="1"/>
    <n v="13"/>
    <n v="3"/>
    <n v="2"/>
    <n v="1"/>
    <n v="13"/>
    <n v="3"/>
    <n v="3"/>
    <n v="11"/>
    <n v="9"/>
    <n v="5"/>
    <n v="9"/>
    <n v="0"/>
    <s v="25 to 34"/>
    <s v="Over 10 years"/>
    <s v="Upper-Mid (Q3)"/>
    <s v="Low"/>
    <s v="High"/>
    <n v="3"/>
    <x v="1"/>
  </r>
  <r>
    <n v="42"/>
    <x v="0"/>
    <s v="Travel_Rarely"/>
    <n v="269"/>
    <x v="0"/>
    <x v="5"/>
    <n v="3"/>
    <s v="Medical"/>
    <n v="351"/>
    <n v="4"/>
    <s v="Female"/>
    <n v="56"/>
    <n v="2"/>
    <x v="0"/>
    <x v="0"/>
    <n v="1"/>
    <s v="Divorced"/>
    <n v="2593"/>
    <n v="8007"/>
    <n v="0"/>
    <x v="0"/>
    <n v="11"/>
    <n v="3"/>
    <n v="3"/>
    <n v="1"/>
    <n v="10"/>
    <n v="4"/>
    <n v="3"/>
    <n v="9"/>
    <n v="6"/>
    <n v="7"/>
    <n v="8"/>
    <n v="0"/>
    <s v="35 to 44"/>
    <s v="6 to 10 years"/>
    <s v="Low (Q1)"/>
    <s v="Low"/>
    <s v="High"/>
    <n v="8"/>
    <x v="0"/>
  </r>
  <r>
    <n v="46"/>
    <x v="0"/>
    <s v="Travel_Rarely"/>
    <n v="488"/>
    <x v="1"/>
    <x v="5"/>
    <n v="3"/>
    <s v="Technical Degree"/>
    <n v="363"/>
    <n v="3"/>
    <s v="Female"/>
    <n v="75"/>
    <n v="1"/>
    <x v="3"/>
    <x v="5"/>
    <n v="2"/>
    <s v="Married"/>
    <n v="16872"/>
    <n v="14977"/>
    <n v="3"/>
    <x v="0"/>
    <n v="12"/>
    <n v="3"/>
    <n v="2"/>
    <n v="1"/>
    <n v="28"/>
    <n v="2"/>
    <n v="2"/>
    <n v="7"/>
    <n v="7"/>
    <n v="7"/>
    <n v="7"/>
    <n v="0"/>
    <s v="45 to 54"/>
    <s v="6 to 10 years"/>
    <s v="High (Q4)"/>
    <s v="Medium"/>
    <s v="Medium"/>
    <n v="6"/>
    <x v="0"/>
  </r>
  <r>
    <n v="31"/>
    <x v="0"/>
    <s v="Travel_Rarely"/>
    <n v="1463"/>
    <x v="0"/>
    <x v="14"/>
    <n v="3"/>
    <s v="Medical"/>
    <n v="367"/>
    <n v="2"/>
    <s v="Male"/>
    <n v="64"/>
    <n v="2"/>
    <x v="1"/>
    <x v="3"/>
    <n v="4"/>
    <s v="Married"/>
    <n v="5582"/>
    <n v="14408"/>
    <n v="0"/>
    <x v="1"/>
    <n v="21"/>
    <n v="4"/>
    <n v="2"/>
    <n v="1"/>
    <n v="10"/>
    <n v="2"/>
    <n v="3"/>
    <n v="9"/>
    <n v="0"/>
    <n v="7"/>
    <n v="8"/>
    <n v="0"/>
    <s v="25 to 34"/>
    <s v="6 to 10 years"/>
    <s v="Upper-Mid (Q3)"/>
    <s v="Very High"/>
    <s v="High"/>
    <n v="2"/>
    <x v="2"/>
  </r>
  <r>
    <n v="35"/>
    <x v="0"/>
    <s v="Travel_Rarely"/>
    <n v="1315"/>
    <x v="0"/>
    <x v="25"/>
    <n v="3"/>
    <s v="Life Sciences"/>
    <n v="381"/>
    <n v="2"/>
    <s v="Female"/>
    <n v="71"/>
    <n v="4"/>
    <x v="2"/>
    <x v="5"/>
    <n v="2"/>
    <s v="Divorced"/>
    <n v="11996"/>
    <n v="19100"/>
    <n v="7"/>
    <x v="1"/>
    <n v="18"/>
    <n v="3"/>
    <n v="2"/>
    <n v="1"/>
    <n v="10"/>
    <n v="6"/>
    <n v="2"/>
    <n v="7"/>
    <n v="7"/>
    <n v="6"/>
    <n v="2"/>
    <n v="0"/>
    <s v="35 to 44"/>
    <s v="6 to 10 years"/>
    <s v="High (Q4)"/>
    <s v="Medium"/>
    <s v="Medium"/>
    <n v="4"/>
    <x v="1"/>
  </r>
  <r>
    <n v="31"/>
    <x v="0"/>
    <s v="Travel_Rarely"/>
    <n v="218"/>
    <x v="1"/>
    <x v="8"/>
    <n v="3"/>
    <s v="Technical Degree"/>
    <n v="416"/>
    <n v="2"/>
    <s v="Male"/>
    <n v="100"/>
    <n v="4"/>
    <x v="1"/>
    <x v="6"/>
    <n v="4"/>
    <s v="Married"/>
    <n v="6929"/>
    <n v="12241"/>
    <n v="4"/>
    <x v="1"/>
    <n v="11"/>
    <n v="3"/>
    <n v="2"/>
    <n v="1"/>
    <n v="10"/>
    <n v="3"/>
    <n v="2"/>
    <n v="8"/>
    <n v="7"/>
    <n v="7"/>
    <n v="7"/>
    <n v="0"/>
    <s v="25 to 34"/>
    <s v="6 to 10 years"/>
    <s v="Upper-Mid (Q3)"/>
    <s v="Very High"/>
    <s v="Medium"/>
    <n v="1"/>
    <x v="2"/>
  </r>
  <r>
    <n v="39"/>
    <x v="0"/>
    <s v="Travel_Rarely"/>
    <n v="1132"/>
    <x v="0"/>
    <x v="7"/>
    <n v="3"/>
    <s v="Medical"/>
    <n v="417"/>
    <n v="3"/>
    <s v="Male"/>
    <n v="48"/>
    <n v="4"/>
    <x v="2"/>
    <x v="3"/>
    <n v="4"/>
    <s v="Divorced"/>
    <n v="9613"/>
    <n v="10942"/>
    <n v="0"/>
    <x v="1"/>
    <n v="17"/>
    <n v="3"/>
    <n v="1"/>
    <n v="3"/>
    <n v="19"/>
    <n v="5"/>
    <n v="2"/>
    <n v="18"/>
    <n v="10"/>
    <n v="3"/>
    <n v="7"/>
    <n v="0"/>
    <s v="35 to 44"/>
    <s v="Over 10 years"/>
    <s v="High (Q4)"/>
    <s v="Very High"/>
    <s v="Medium"/>
    <n v="0"/>
    <x v="2"/>
  </r>
  <r>
    <n v="38"/>
    <x v="0"/>
    <s v="Travel_Rarely"/>
    <n v="343"/>
    <x v="0"/>
    <x v="21"/>
    <n v="2"/>
    <s v="Life Sciences"/>
    <n v="461"/>
    <n v="3"/>
    <s v="Male"/>
    <n v="92"/>
    <n v="2"/>
    <x v="2"/>
    <x v="7"/>
    <n v="4"/>
    <s v="Divorced"/>
    <n v="11510"/>
    <n v="15682"/>
    <n v="0"/>
    <x v="0"/>
    <n v="14"/>
    <n v="3"/>
    <n v="2"/>
    <n v="1"/>
    <n v="12"/>
    <n v="3"/>
    <n v="3"/>
    <n v="11"/>
    <n v="10"/>
    <n v="2"/>
    <n v="9"/>
    <n v="0"/>
    <s v="35 to 44"/>
    <s v="Over 10 years"/>
    <s v="High (Q4)"/>
    <s v="Very High"/>
    <s v="High"/>
    <n v="4"/>
    <x v="1"/>
  </r>
  <r>
    <n v="37"/>
    <x v="0"/>
    <s v="Travel_Rarely"/>
    <n v="1319"/>
    <x v="0"/>
    <x v="10"/>
    <n v="3"/>
    <s v="Medical"/>
    <n v="474"/>
    <n v="3"/>
    <s v="Male"/>
    <n v="51"/>
    <n v="4"/>
    <x v="1"/>
    <x v="2"/>
    <n v="1"/>
    <s v="Divorced"/>
    <n v="5974"/>
    <n v="17001"/>
    <n v="4"/>
    <x v="0"/>
    <n v="13"/>
    <n v="3"/>
    <n v="1"/>
    <n v="2"/>
    <n v="13"/>
    <n v="2"/>
    <n v="3"/>
    <n v="7"/>
    <n v="7"/>
    <n v="6"/>
    <n v="7"/>
    <n v="0"/>
    <s v="35 to 44"/>
    <s v="6 to 10 years"/>
    <s v="Upper-Mid (Q3)"/>
    <s v="Low"/>
    <s v="High"/>
    <n v="6"/>
    <x v="0"/>
  </r>
  <r>
    <n v="50"/>
    <x v="0"/>
    <s v="Travel_Rarely"/>
    <n v="1099"/>
    <x v="0"/>
    <x v="11"/>
    <n v="4"/>
    <s v="Life Sciences"/>
    <n v="569"/>
    <n v="2"/>
    <s v="Male"/>
    <n v="88"/>
    <n v="2"/>
    <x v="3"/>
    <x v="5"/>
    <n v="3"/>
    <s v="Married"/>
    <n v="17046"/>
    <n v="9314"/>
    <n v="0"/>
    <x v="1"/>
    <n v="15"/>
    <n v="3"/>
    <n v="2"/>
    <n v="1"/>
    <n v="28"/>
    <n v="2"/>
    <n v="3"/>
    <n v="27"/>
    <n v="10"/>
    <n v="15"/>
    <n v="7"/>
    <n v="0"/>
    <s v="45 to 54"/>
    <s v="Over 10 years"/>
    <s v="High (Q4)"/>
    <s v="High"/>
    <s v="High"/>
    <n v="2"/>
    <x v="2"/>
  </r>
  <r>
    <n v="35"/>
    <x v="0"/>
    <s v="Travel_Rarely"/>
    <n v="144"/>
    <x v="0"/>
    <x v="25"/>
    <n v="3"/>
    <s v="Life Sciences"/>
    <n v="577"/>
    <n v="4"/>
    <s v="Male"/>
    <n v="46"/>
    <n v="1"/>
    <x v="0"/>
    <x v="0"/>
    <n v="3"/>
    <s v="Single"/>
    <n v="4230"/>
    <n v="19225"/>
    <n v="0"/>
    <x v="1"/>
    <n v="15"/>
    <n v="3"/>
    <n v="3"/>
    <n v="0"/>
    <n v="6"/>
    <n v="2"/>
    <n v="3"/>
    <n v="5"/>
    <n v="4"/>
    <n v="4"/>
    <n v="3"/>
    <n v="0"/>
    <s v="35 to 44"/>
    <s v="2 to 5 years"/>
    <s v="Lower-Mid (Q2)"/>
    <s v="High"/>
    <s v="High"/>
    <n v="2"/>
    <x v="2"/>
  </r>
  <r>
    <n v="34"/>
    <x v="0"/>
    <s v="Travel_Rarely"/>
    <n v="1303"/>
    <x v="0"/>
    <x v="5"/>
    <n v="4"/>
    <s v="Life Sciences"/>
    <n v="579"/>
    <n v="4"/>
    <s v="Male"/>
    <n v="62"/>
    <n v="2"/>
    <x v="0"/>
    <x v="2"/>
    <n v="3"/>
    <s v="Divorced"/>
    <n v="2768"/>
    <n v="8416"/>
    <n v="3"/>
    <x v="1"/>
    <n v="12"/>
    <n v="3"/>
    <n v="3"/>
    <n v="1"/>
    <n v="14"/>
    <n v="3"/>
    <n v="3"/>
    <n v="7"/>
    <n v="3"/>
    <n v="5"/>
    <n v="7"/>
    <n v="0"/>
    <s v="25 to 34"/>
    <s v="6 to 10 years"/>
    <s v="Low (Q1)"/>
    <s v="High"/>
    <s v="High"/>
    <n v="3"/>
    <x v="1"/>
  </r>
  <r>
    <n v="31"/>
    <x v="0"/>
    <s v="Travel_Rarely"/>
    <n v="525"/>
    <x v="1"/>
    <x v="10"/>
    <n v="4"/>
    <s v="Medical"/>
    <n v="653"/>
    <n v="1"/>
    <s v="Male"/>
    <n v="66"/>
    <n v="4"/>
    <x v="1"/>
    <x v="6"/>
    <n v="4"/>
    <s v="Divorced"/>
    <n v="5460"/>
    <n v="6219"/>
    <n v="4"/>
    <x v="1"/>
    <n v="22"/>
    <n v="4"/>
    <n v="4"/>
    <n v="2"/>
    <n v="13"/>
    <n v="4"/>
    <n v="4"/>
    <n v="7"/>
    <n v="7"/>
    <n v="5"/>
    <n v="7"/>
    <n v="0"/>
    <s v="25 to 34"/>
    <s v="6 to 10 years"/>
    <s v="Upper-Mid (Q3)"/>
    <s v="Very High"/>
    <s v="Very High"/>
    <n v="1"/>
    <x v="2"/>
  </r>
  <r>
    <n v="41"/>
    <x v="0"/>
    <s v="Travel_Rarely"/>
    <n v="427"/>
    <x v="2"/>
    <x v="12"/>
    <n v="4"/>
    <s v="Human Resources"/>
    <n v="731"/>
    <n v="2"/>
    <s v="Male"/>
    <n v="73"/>
    <n v="2"/>
    <x v="4"/>
    <x v="5"/>
    <n v="4"/>
    <s v="Divorced"/>
    <n v="19141"/>
    <n v="8861"/>
    <n v="3"/>
    <x v="1"/>
    <n v="15"/>
    <n v="3"/>
    <n v="2"/>
    <n v="3"/>
    <n v="23"/>
    <n v="2"/>
    <n v="2"/>
    <n v="21"/>
    <n v="6"/>
    <n v="12"/>
    <n v="6"/>
    <n v="0"/>
    <s v="35 to 44"/>
    <s v="Over 10 years"/>
    <s v="High (Q4)"/>
    <s v="Very High"/>
    <s v="Medium"/>
    <n v="1"/>
    <x v="2"/>
  </r>
  <r>
    <n v="28"/>
    <x v="1"/>
    <s v="Travel_Rarely"/>
    <n v="654"/>
    <x v="0"/>
    <x v="7"/>
    <n v="2"/>
    <s v="Life Sciences"/>
    <n v="741"/>
    <n v="1"/>
    <s v="Female"/>
    <n v="67"/>
    <n v="1"/>
    <x v="0"/>
    <x v="2"/>
    <n v="2"/>
    <s v="Single"/>
    <n v="2216"/>
    <n v="3872"/>
    <n v="7"/>
    <x v="0"/>
    <n v="13"/>
    <n v="3"/>
    <n v="4"/>
    <n v="0"/>
    <n v="10"/>
    <n v="4"/>
    <n v="3"/>
    <n v="7"/>
    <n v="7"/>
    <n v="3"/>
    <n v="7"/>
    <n v="1"/>
    <s v="25 to 34"/>
    <s v="6 to 10 years"/>
    <s v="Low (Q1)"/>
    <s v="Medium"/>
    <s v="High"/>
    <n v="7"/>
    <x v="0"/>
  </r>
  <r>
    <n v="39"/>
    <x v="0"/>
    <s v="Travel_Rarely"/>
    <n v="141"/>
    <x v="2"/>
    <x v="0"/>
    <n v="3"/>
    <s v="Human Resources"/>
    <n v="760"/>
    <n v="3"/>
    <s v="Female"/>
    <n v="44"/>
    <n v="4"/>
    <x v="1"/>
    <x v="8"/>
    <n v="2"/>
    <s v="Married"/>
    <n v="6389"/>
    <n v="18767"/>
    <n v="9"/>
    <x v="1"/>
    <n v="15"/>
    <n v="3"/>
    <n v="3"/>
    <n v="1"/>
    <n v="12"/>
    <n v="3"/>
    <n v="1"/>
    <n v="8"/>
    <n v="3"/>
    <n v="3"/>
    <n v="6"/>
    <n v="0"/>
    <s v="35 to 44"/>
    <s v="6 to 10 years"/>
    <s v="Upper-Mid (Q3)"/>
    <s v="Medium"/>
    <s v="Low"/>
    <n v="3"/>
    <x v="1"/>
  </r>
  <r>
    <n v="45"/>
    <x v="0"/>
    <s v="Travel_Rarely"/>
    <n v="954"/>
    <x v="1"/>
    <x v="5"/>
    <n v="2"/>
    <s v="Technical Degree"/>
    <n v="783"/>
    <n v="2"/>
    <s v="Male"/>
    <n v="46"/>
    <n v="1"/>
    <x v="1"/>
    <x v="1"/>
    <n v="3"/>
    <s v="Single"/>
    <n v="6632"/>
    <n v="12388"/>
    <n v="0"/>
    <x v="1"/>
    <n v="13"/>
    <n v="3"/>
    <n v="1"/>
    <n v="0"/>
    <n v="9"/>
    <n v="3"/>
    <n v="3"/>
    <n v="8"/>
    <n v="7"/>
    <n v="3"/>
    <n v="1"/>
    <n v="0"/>
    <s v="45 to 54"/>
    <s v="6 to 10 years"/>
    <s v="Upper-Mid (Q3)"/>
    <s v="High"/>
    <s v="High"/>
    <n v="0"/>
    <x v="2"/>
  </r>
  <r>
    <n v="35"/>
    <x v="0"/>
    <s v="Travel_Rarely"/>
    <n v="672"/>
    <x v="0"/>
    <x v="22"/>
    <n v="3"/>
    <s v="Technical Degree"/>
    <n v="899"/>
    <n v="4"/>
    <s v="Male"/>
    <n v="78"/>
    <n v="2"/>
    <x v="2"/>
    <x v="4"/>
    <n v="2"/>
    <s v="Married"/>
    <n v="10903"/>
    <n v="9129"/>
    <n v="3"/>
    <x v="1"/>
    <n v="16"/>
    <n v="3"/>
    <n v="1"/>
    <n v="0"/>
    <n v="16"/>
    <n v="2"/>
    <n v="3"/>
    <n v="13"/>
    <n v="10"/>
    <n v="4"/>
    <n v="8"/>
    <n v="0"/>
    <s v="35 to 44"/>
    <s v="Over 10 years"/>
    <s v="High (Q4)"/>
    <s v="Medium"/>
    <s v="High"/>
    <n v="4"/>
    <x v="1"/>
  </r>
  <r>
    <n v="31"/>
    <x v="0"/>
    <s v="Travel_Rarely"/>
    <n v="154"/>
    <x v="1"/>
    <x v="8"/>
    <n v="4"/>
    <s v="Life Sciences"/>
    <n v="941"/>
    <n v="2"/>
    <s v="Male"/>
    <n v="41"/>
    <n v="2"/>
    <x v="0"/>
    <x v="1"/>
    <n v="3"/>
    <s v="Married"/>
    <n v="2329"/>
    <n v="11737"/>
    <n v="3"/>
    <x v="1"/>
    <n v="15"/>
    <n v="3"/>
    <n v="2"/>
    <n v="0"/>
    <n v="13"/>
    <n v="2"/>
    <n v="4"/>
    <n v="7"/>
    <n v="7"/>
    <n v="5"/>
    <n v="2"/>
    <n v="0"/>
    <s v="25 to 34"/>
    <s v="6 to 10 years"/>
    <s v="Low (Q1)"/>
    <s v="High"/>
    <s v="Very High"/>
    <n v="3"/>
    <x v="1"/>
  </r>
  <r>
    <n v="37"/>
    <x v="1"/>
    <s v="Travel_Rarely"/>
    <n v="625"/>
    <x v="1"/>
    <x v="7"/>
    <n v="4"/>
    <s v="Life Sciences"/>
    <n v="970"/>
    <n v="1"/>
    <s v="Male"/>
    <n v="46"/>
    <n v="2"/>
    <x v="2"/>
    <x v="6"/>
    <n v="3"/>
    <s v="Married"/>
    <n v="10609"/>
    <n v="14922"/>
    <n v="5"/>
    <x v="1"/>
    <n v="11"/>
    <n v="3"/>
    <n v="3"/>
    <n v="0"/>
    <n v="17"/>
    <n v="2"/>
    <n v="1"/>
    <n v="14"/>
    <n v="1"/>
    <n v="11"/>
    <n v="7"/>
    <n v="1"/>
    <s v="35 to 44"/>
    <s v="Over 10 years"/>
    <s v="High (Q4)"/>
    <s v="High"/>
    <s v="Low"/>
    <n v="2"/>
    <x v="2"/>
  </r>
  <r>
    <n v="48"/>
    <x v="0"/>
    <s v="Travel_Rarely"/>
    <n v="1355"/>
    <x v="0"/>
    <x v="4"/>
    <n v="4"/>
    <s v="Life Sciences"/>
    <n v="1024"/>
    <n v="3"/>
    <s v="Male"/>
    <n v="78"/>
    <n v="2"/>
    <x v="2"/>
    <x v="3"/>
    <n v="3"/>
    <s v="Single"/>
    <n v="10999"/>
    <n v="22245"/>
    <n v="7"/>
    <x v="1"/>
    <n v="14"/>
    <n v="3"/>
    <n v="2"/>
    <n v="0"/>
    <n v="27"/>
    <n v="3"/>
    <n v="3"/>
    <n v="15"/>
    <n v="11"/>
    <n v="4"/>
    <n v="8"/>
    <n v="0"/>
    <s v="45 to 54"/>
    <s v="Over 10 years"/>
    <s v="High (Q4)"/>
    <s v="High"/>
    <s v="High"/>
    <n v="1"/>
    <x v="2"/>
  </r>
  <r>
    <n v="59"/>
    <x v="0"/>
    <s v="Travel_Rarely"/>
    <n v="715"/>
    <x v="0"/>
    <x v="5"/>
    <n v="3"/>
    <s v="Life Sciences"/>
    <n v="1032"/>
    <n v="3"/>
    <s v="Female"/>
    <n v="69"/>
    <n v="2"/>
    <x v="3"/>
    <x v="4"/>
    <n v="4"/>
    <s v="Single"/>
    <n v="13726"/>
    <n v="21829"/>
    <n v="3"/>
    <x v="0"/>
    <n v="13"/>
    <n v="3"/>
    <n v="1"/>
    <n v="0"/>
    <n v="30"/>
    <n v="4"/>
    <n v="3"/>
    <n v="5"/>
    <n v="3"/>
    <n v="4"/>
    <n v="3"/>
    <n v="0"/>
    <s v="55 and over"/>
    <s v="2 to 5 years"/>
    <s v="High (Q4)"/>
    <s v="Very High"/>
    <s v="High"/>
    <n v="4"/>
    <x v="1"/>
  </r>
  <r>
    <n v="44"/>
    <x v="0"/>
    <s v="Travel_Rarely"/>
    <n v="1448"/>
    <x v="1"/>
    <x v="28"/>
    <n v="3"/>
    <s v="Medical"/>
    <n v="1039"/>
    <n v="4"/>
    <s v="Female"/>
    <n v="53"/>
    <n v="4"/>
    <x v="3"/>
    <x v="6"/>
    <n v="4"/>
    <s v="Married"/>
    <n v="13320"/>
    <n v="11737"/>
    <n v="3"/>
    <x v="0"/>
    <n v="18"/>
    <n v="3"/>
    <n v="3"/>
    <n v="1"/>
    <n v="23"/>
    <n v="2"/>
    <n v="3"/>
    <n v="12"/>
    <n v="11"/>
    <n v="11"/>
    <n v="11"/>
    <n v="0"/>
    <s v="35 to 44"/>
    <s v="Over 10 years"/>
    <s v="High (Q4)"/>
    <s v="Very High"/>
    <s v="High"/>
    <n v="5"/>
    <x v="0"/>
  </r>
  <r>
    <n v="54"/>
    <x v="0"/>
    <s v="Travel_Rarely"/>
    <n v="1082"/>
    <x v="1"/>
    <x v="5"/>
    <n v="4"/>
    <s v="Life Sciences"/>
    <n v="1070"/>
    <n v="3"/>
    <s v="Female"/>
    <n v="41"/>
    <n v="2"/>
    <x v="2"/>
    <x v="6"/>
    <n v="3"/>
    <s v="Married"/>
    <n v="10686"/>
    <n v="8392"/>
    <n v="6"/>
    <x v="1"/>
    <n v="11"/>
    <n v="3"/>
    <n v="2"/>
    <n v="1"/>
    <n v="13"/>
    <n v="4"/>
    <n v="3"/>
    <n v="9"/>
    <n v="4"/>
    <n v="7"/>
    <n v="0"/>
    <n v="0"/>
    <s v="45 to 54"/>
    <s v="6 to 10 years"/>
    <s v="High (Q4)"/>
    <s v="High"/>
    <s v="High"/>
    <n v="1"/>
    <x v="2"/>
  </r>
  <r>
    <n v="36"/>
    <x v="0"/>
    <s v="Travel_Rarely"/>
    <n v="796"/>
    <x v="0"/>
    <x v="15"/>
    <n v="5"/>
    <s v="Medical"/>
    <n v="1073"/>
    <n v="4"/>
    <s v="Female"/>
    <n v="51"/>
    <n v="2"/>
    <x v="2"/>
    <x v="4"/>
    <n v="4"/>
    <s v="Single"/>
    <n v="8858"/>
    <n v="15669"/>
    <n v="0"/>
    <x v="1"/>
    <n v="11"/>
    <n v="3"/>
    <n v="2"/>
    <n v="0"/>
    <n v="15"/>
    <n v="2"/>
    <n v="2"/>
    <n v="14"/>
    <n v="8"/>
    <n v="7"/>
    <n v="8"/>
    <n v="0"/>
    <s v="35 to 44"/>
    <s v="Over 10 years"/>
    <s v="High (Q4)"/>
    <s v="Very High"/>
    <s v="Medium"/>
    <n v="1"/>
    <x v="2"/>
  </r>
  <r>
    <n v="44"/>
    <x v="1"/>
    <s v="Travel_Rarely"/>
    <n v="1376"/>
    <x v="2"/>
    <x v="7"/>
    <n v="2"/>
    <s v="Medical"/>
    <n v="1098"/>
    <n v="2"/>
    <s v="Male"/>
    <n v="91"/>
    <n v="2"/>
    <x v="2"/>
    <x v="8"/>
    <n v="1"/>
    <s v="Married"/>
    <n v="10482"/>
    <n v="2326"/>
    <n v="9"/>
    <x v="1"/>
    <n v="14"/>
    <n v="3"/>
    <n v="4"/>
    <n v="1"/>
    <n v="24"/>
    <n v="1"/>
    <n v="3"/>
    <n v="20"/>
    <n v="6"/>
    <n v="3"/>
    <n v="6"/>
    <n v="1"/>
    <s v="35 to 44"/>
    <s v="Over 10 years"/>
    <s v="High (Q4)"/>
    <s v="Low"/>
    <s v="High"/>
    <n v="2"/>
    <x v="2"/>
  </r>
  <r>
    <n v="38"/>
    <x v="0"/>
    <s v="Travel_Rarely"/>
    <n v="770"/>
    <x v="1"/>
    <x v="12"/>
    <n v="4"/>
    <s v="Marketing"/>
    <n v="1119"/>
    <n v="3"/>
    <s v="Male"/>
    <n v="73"/>
    <n v="2"/>
    <x v="2"/>
    <x v="6"/>
    <n v="3"/>
    <s v="Divorced"/>
    <n v="8740"/>
    <n v="5569"/>
    <n v="0"/>
    <x v="0"/>
    <n v="14"/>
    <n v="3"/>
    <n v="2"/>
    <n v="2"/>
    <n v="9"/>
    <n v="2"/>
    <n v="3"/>
    <n v="8"/>
    <n v="7"/>
    <n v="2"/>
    <n v="7"/>
    <n v="0"/>
    <s v="35 to 44"/>
    <s v="6 to 10 years"/>
    <s v="High (Q4)"/>
    <s v="High"/>
    <s v="High"/>
    <n v="3"/>
    <x v="1"/>
  </r>
  <r>
    <n v="49"/>
    <x v="0"/>
    <s v="Travel_Rarely"/>
    <n v="174"/>
    <x v="1"/>
    <x v="16"/>
    <n v="4"/>
    <s v="Technical Degree"/>
    <n v="1138"/>
    <n v="4"/>
    <s v="Male"/>
    <n v="56"/>
    <n v="2"/>
    <x v="3"/>
    <x v="6"/>
    <n v="2"/>
    <s v="Married"/>
    <n v="13120"/>
    <n v="11879"/>
    <n v="6"/>
    <x v="1"/>
    <n v="17"/>
    <n v="3"/>
    <n v="2"/>
    <n v="1"/>
    <n v="22"/>
    <n v="3"/>
    <n v="3"/>
    <n v="9"/>
    <n v="8"/>
    <n v="2"/>
    <n v="3"/>
    <n v="0"/>
    <s v="45 to 54"/>
    <s v="6 to 10 years"/>
    <s v="High (Q4)"/>
    <s v="Medium"/>
    <s v="High"/>
    <n v="2"/>
    <x v="2"/>
  </r>
  <r>
    <n v="35"/>
    <x v="0"/>
    <s v="Travel_Rarely"/>
    <n v="819"/>
    <x v="0"/>
    <x v="5"/>
    <n v="3"/>
    <s v="Life Sciences"/>
    <n v="1182"/>
    <n v="3"/>
    <s v="Male"/>
    <n v="44"/>
    <n v="2"/>
    <x v="2"/>
    <x v="4"/>
    <n v="2"/>
    <s v="Divorced"/>
    <n v="10274"/>
    <n v="19588"/>
    <n v="2"/>
    <x v="1"/>
    <n v="18"/>
    <n v="3"/>
    <n v="2"/>
    <n v="1"/>
    <n v="15"/>
    <n v="2"/>
    <n v="4"/>
    <n v="7"/>
    <n v="7"/>
    <n v="6"/>
    <n v="4"/>
    <n v="0"/>
    <s v="35 to 44"/>
    <s v="6 to 10 years"/>
    <s v="High (Q4)"/>
    <s v="Medium"/>
    <s v="Very High"/>
    <n v="3"/>
    <x v="1"/>
  </r>
  <r>
    <n v="36"/>
    <x v="0"/>
    <s v="Travel_Rarely"/>
    <n v="363"/>
    <x v="0"/>
    <x v="7"/>
    <n v="3"/>
    <s v="Technical Degree"/>
    <n v="1237"/>
    <n v="3"/>
    <s v="Female"/>
    <n v="77"/>
    <n v="1"/>
    <x v="2"/>
    <x v="4"/>
    <n v="1"/>
    <s v="Divorced"/>
    <n v="10252"/>
    <n v="4235"/>
    <n v="2"/>
    <x v="0"/>
    <n v="21"/>
    <n v="4"/>
    <n v="3"/>
    <n v="1"/>
    <n v="17"/>
    <n v="2"/>
    <n v="3"/>
    <n v="7"/>
    <n v="7"/>
    <n v="7"/>
    <n v="7"/>
    <n v="0"/>
    <s v="35 to 44"/>
    <s v="6 to 10 years"/>
    <s v="High (Q4)"/>
    <s v="Low"/>
    <s v="High"/>
    <n v="6"/>
    <x v="0"/>
  </r>
  <r>
    <n v="43"/>
    <x v="0"/>
    <s v="Travel_Rarely"/>
    <n v="531"/>
    <x v="1"/>
    <x v="4"/>
    <n v="4"/>
    <s v="Marketing"/>
    <n v="1293"/>
    <n v="4"/>
    <s v="Female"/>
    <n v="56"/>
    <n v="2"/>
    <x v="2"/>
    <x v="6"/>
    <n v="4"/>
    <s v="Single"/>
    <n v="10231"/>
    <n v="20364"/>
    <n v="3"/>
    <x v="1"/>
    <n v="14"/>
    <n v="3"/>
    <n v="4"/>
    <n v="0"/>
    <n v="23"/>
    <n v="3"/>
    <n v="4"/>
    <n v="21"/>
    <n v="7"/>
    <n v="15"/>
    <n v="17"/>
    <n v="0"/>
    <s v="35 to 44"/>
    <s v="Over 10 years"/>
    <s v="High (Q4)"/>
    <s v="Very High"/>
    <s v="Very High"/>
    <n v="1"/>
    <x v="2"/>
  </r>
  <r>
    <n v="39"/>
    <x v="0"/>
    <s v="Travel_Rarely"/>
    <n v="412"/>
    <x v="0"/>
    <x v="24"/>
    <n v="4"/>
    <s v="Medical"/>
    <n v="1307"/>
    <n v="3"/>
    <s v="Female"/>
    <n v="94"/>
    <n v="2"/>
    <x v="3"/>
    <x v="5"/>
    <n v="2"/>
    <s v="Divorced"/>
    <n v="17123"/>
    <n v="17334"/>
    <n v="6"/>
    <x v="0"/>
    <n v="13"/>
    <n v="3"/>
    <n v="4"/>
    <n v="2"/>
    <n v="21"/>
    <n v="4"/>
    <n v="3"/>
    <n v="19"/>
    <n v="9"/>
    <n v="15"/>
    <n v="2"/>
    <n v="0"/>
    <s v="35 to 44"/>
    <s v="Over 10 years"/>
    <s v="High (Q4)"/>
    <s v="Medium"/>
    <s v="High"/>
    <n v="6"/>
    <x v="0"/>
  </r>
  <r>
    <n v="55"/>
    <x v="0"/>
    <s v="Travel_Rarely"/>
    <n v="282"/>
    <x v="0"/>
    <x v="5"/>
    <n v="2"/>
    <s v="Medical"/>
    <n v="1336"/>
    <n v="4"/>
    <s v="Female"/>
    <n v="58"/>
    <n v="1"/>
    <x v="4"/>
    <x v="5"/>
    <n v="3"/>
    <s v="Married"/>
    <n v="19187"/>
    <n v="6992"/>
    <n v="4"/>
    <x v="1"/>
    <n v="14"/>
    <n v="3"/>
    <n v="4"/>
    <n v="1"/>
    <n v="23"/>
    <n v="5"/>
    <n v="3"/>
    <n v="19"/>
    <n v="9"/>
    <n v="9"/>
    <n v="11"/>
    <n v="0"/>
    <s v="55 and over"/>
    <s v="Over 10 years"/>
    <s v="High (Q4)"/>
    <s v="High"/>
    <s v="High"/>
    <n v="1"/>
    <x v="2"/>
  </r>
  <r>
    <n v="58"/>
    <x v="1"/>
    <s v="Travel_Rarely"/>
    <n v="601"/>
    <x v="0"/>
    <x v="8"/>
    <n v="4"/>
    <s v="Medical"/>
    <n v="1360"/>
    <n v="3"/>
    <s v="Female"/>
    <n v="53"/>
    <n v="2"/>
    <x v="2"/>
    <x v="4"/>
    <n v="1"/>
    <s v="Married"/>
    <n v="10008"/>
    <n v="12023"/>
    <n v="7"/>
    <x v="0"/>
    <n v="14"/>
    <n v="3"/>
    <n v="4"/>
    <n v="0"/>
    <n v="31"/>
    <n v="0"/>
    <n v="2"/>
    <n v="10"/>
    <n v="9"/>
    <n v="5"/>
    <n v="9"/>
    <n v="1"/>
    <s v="55 and over"/>
    <s v="6 to 10 years"/>
    <s v="High (Q4)"/>
    <s v="Low"/>
    <s v="Medium"/>
    <n v="6"/>
    <x v="0"/>
  </r>
  <r>
    <n v="55"/>
    <x v="1"/>
    <s v="Travel_Rarely"/>
    <n v="267"/>
    <x v="1"/>
    <x v="24"/>
    <n v="4"/>
    <s v="Marketing"/>
    <n v="1372"/>
    <n v="1"/>
    <s v="Male"/>
    <n v="85"/>
    <n v="4"/>
    <x v="3"/>
    <x v="6"/>
    <n v="3"/>
    <s v="Single"/>
    <n v="13695"/>
    <n v="9277"/>
    <n v="6"/>
    <x v="0"/>
    <n v="17"/>
    <n v="3"/>
    <n v="3"/>
    <n v="0"/>
    <n v="24"/>
    <n v="2"/>
    <n v="2"/>
    <n v="19"/>
    <n v="7"/>
    <n v="3"/>
    <n v="8"/>
    <n v="1"/>
    <s v="55 and over"/>
    <s v="Over 10 years"/>
    <s v="High (Q4)"/>
    <s v="High"/>
    <s v="Medium"/>
    <n v="3"/>
    <x v="1"/>
  </r>
  <r>
    <n v="40"/>
    <x v="0"/>
    <s v="Travel_Rarely"/>
    <n v="1202"/>
    <x v="0"/>
    <x v="5"/>
    <n v="1"/>
    <s v="Medical"/>
    <n v="1375"/>
    <n v="2"/>
    <s v="Female"/>
    <n v="89"/>
    <n v="4"/>
    <x v="1"/>
    <x v="3"/>
    <n v="3"/>
    <s v="Divorced"/>
    <n v="6377"/>
    <n v="13888"/>
    <n v="5"/>
    <x v="1"/>
    <n v="20"/>
    <n v="4"/>
    <n v="2"/>
    <n v="3"/>
    <n v="15"/>
    <n v="0"/>
    <n v="3"/>
    <n v="12"/>
    <n v="11"/>
    <n v="11"/>
    <n v="8"/>
    <n v="0"/>
    <s v="35 to 44"/>
    <s v="Over 10 years"/>
    <s v="Upper-Mid (Q3)"/>
    <s v="High"/>
    <s v="High"/>
    <n v="1"/>
    <x v="2"/>
  </r>
  <r>
    <n v="53"/>
    <x v="0"/>
    <s v="Travel_Rarely"/>
    <n v="447"/>
    <x v="0"/>
    <x v="5"/>
    <n v="3"/>
    <s v="Medical"/>
    <n v="1472"/>
    <n v="4"/>
    <s v="Male"/>
    <n v="39"/>
    <n v="4"/>
    <x v="3"/>
    <x v="7"/>
    <n v="2"/>
    <s v="Single"/>
    <n v="16598"/>
    <n v="19764"/>
    <n v="4"/>
    <x v="1"/>
    <n v="12"/>
    <n v="3"/>
    <n v="2"/>
    <n v="0"/>
    <n v="35"/>
    <n v="2"/>
    <n v="2"/>
    <n v="9"/>
    <n v="8"/>
    <n v="8"/>
    <n v="8"/>
    <n v="0"/>
    <s v="45 to 54"/>
    <s v="6 to 10 years"/>
    <s v="High (Q4)"/>
    <s v="Medium"/>
    <s v="Medium"/>
    <n v="3"/>
    <x v="1"/>
  </r>
  <r>
    <n v="34"/>
    <x v="0"/>
    <s v="Travel_Rarely"/>
    <n v="1326"/>
    <x v="1"/>
    <x v="0"/>
    <n v="3"/>
    <s v="Other"/>
    <n v="1478"/>
    <n v="4"/>
    <s v="Male"/>
    <n v="81"/>
    <n v="1"/>
    <x v="1"/>
    <x v="6"/>
    <n v="1"/>
    <s v="Single"/>
    <n v="4759"/>
    <n v="15891"/>
    <n v="3"/>
    <x v="1"/>
    <n v="18"/>
    <n v="3"/>
    <n v="4"/>
    <n v="0"/>
    <n v="15"/>
    <n v="2"/>
    <n v="3"/>
    <n v="13"/>
    <n v="9"/>
    <n v="3"/>
    <n v="12"/>
    <n v="0"/>
    <s v="25 to 34"/>
    <s v="Over 10 years"/>
    <s v="Lower-Mid (Q2)"/>
    <s v="Low"/>
    <s v="High"/>
    <n v="2"/>
    <x v="2"/>
  </r>
  <r>
    <n v="57"/>
    <x v="0"/>
    <s v="Travel_Rarely"/>
    <n v="405"/>
    <x v="0"/>
    <x v="7"/>
    <n v="2"/>
    <s v="Life Sciences"/>
    <n v="1483"/>
    <n v="2"/>
    <s v="Male"/>
    <n v="93"/>
    <n v="4"/>
    <x v="1"/>
    <x v="2"/>
    <n v="3"/>
    <s v="Married"/>
    <n v="4900"/>
    <n v="2721"/>
    <n v="0"/>
    <x v="1"/>
    <n v="24"/>
    <n v="4"/>
    <n v="1"/>
    <n v="1"/>
    <n v="13"/>
    <n v="2"/>
    <n v="2"/>
    <n v="12"/>
    <n v="9"/>
    <n v="2"/>
    <n v="8"/>
    <n v="0"/>
    <s v="55 and over"/>
    <s v="Over 10 years"/>
    <s v="Lower-Mid (Q2)"/>
    <s v="High"/>
    <s v="Medium"/>
    <n v="0"/>
    <x v="2"/>
  </r>
  <r>
    <n v="34"/>
    <x v="1"/>
    <s v="Travel_Rarely"/>
    <n v="790"/>
    <x v="1"/>
    <x v="1"/>
    <n v="4"/>
    <s v="Medical"/>
    <n v="1489"/>
    <n v="1"/>
    <s v="Female"/>
    <n v="40"/>
    <n v="2"/>
    <x v="1"/>
    <x v="6"/>
    <n v="2"/>
    <s v="Single"/>
    <n v="4599"/>
    <n v="7815"/>
    <n v="0"/>
    <x v="0"/>
    <n v="23"/>
    <n v="4"/>
    <n v="3"/>
    <n v="0"/>
    <n v="16"/>
    <n v="2"/>
    <n v="4"/>
    <n v="15"/>
    <n v="9"/>
    <n v="10"/>
    <n v="10"/>
    <n v="1"/>
    <s v="25 to 34"/>
    <s v="Over 10 years"/>
    <s v="Lower-Mid (Q2)"/>
    <s v="Medium"/>
    <s v="Very High"/>
    <n v="7"/>
    <x v="0"/>
  </r>
  <r>
    <n v="35"/>
    <x v="0"/>
    <s v="Travel_Rarely"/>
    <n v="1402"/>
    <x v="1"/>
    <x v="28"/>
    <n v="4"/>
    <s v="Life Sciences"/>
    <n v="1554"/>
    <n v="2"/>
    <s v="Female"/>
    <n v="98"/>
    <n v="2"/>
    <x v="0"/>
    <x v="1"/>
    <n v="3"/>
    <s v="Married"/>
    <n v="2430"/>
    <n v="26204"/>
    <n v="0"/>
    <x v="1"/>
    <n v="23"/>
    <n v="4"/>
    <n v="1"/>
    <n v="2"/>
    <n v="6"/>
    <n v="5"/>
    <n v="3"/>
    <n v="5"/>
    <n v="3"/>
    <n v="4"/>
    <n v="2"/>
    <n v="0"/>
    <s v="35 to 44"/>
    <s v="2 to 5 years"/>
    <s v="Low (Q1)"/>
    <s v="High"/>
    <s v="High"/>
    <n v="4"/>
    <x v="1"/>
  </r>
  <r>
    <n v="32"/>
    <x v="0"/>
    <s v="Travel_Rarely"/>
    <n v="824"/>
    <x v="0"/>
    <x v="3"/>
    <n v="2"/>
    <s v="Life Sciences"/>
    <n v="1555"/>
    <n v="4"/>
    <s v="Female"/>
    <n v="67"/>
    <n v="2"/>
    <x v="1"/>
    <x v="2"/>
    <n v="2"/>
    <s v="Married"/>
    <n v="5878"/>
    <n v="15624"/>
    <n v="3"/>
    <x v="1"/>
    <n v="12"/>
    <n v="3"/>
    <n v="1"/>
    <n v="1"/>
    <n v="12"/>
    <n v="2"/>
    <n v="3"/>
    <n v="7"/>
    <n v="1"/>
    <n v="2"/>
    <n v="5"/>
    <n v="0"/>
    <s v="25 to 34"/>
    <s v="6 to 10 years"/>
    <s v="Upper-Mid (Q3)"/>
    <s v="Medium"/>
    <s v="High"/>
    <n v="2"/>
    <x v="2"/>
  </r>
  <r>
    <n v="39"/>
    <x v="0"/>
    <s v="Travel_Rarely"/>
    <n v="1462"/>
    <x v="1"/>
    <x v="10"/>
    <n v="3"/>
    <s v="Medical"/>
    <n v="1588"/>
    <n v="4"/>
    <s v="Male"/>
    <n v="38"/>
    <n v="4"/>
    <x v="2"/>
    <x v="6"/>
    <n v="3"/>
    <s v="Married"/>
    <n v="8237"/>
    <n v="4658"/>
    <n v="2"/>
    <x v="1"/>
    <n v="11"/>
    <n v="3"/>
    <n v="1"/>
    <n v="1"/>
    <n v="11"/>
    <n v="3"/>
    <n v="3"/>
    <n v="7"/>
    <n v="6"/>
    <n v="7"/>
    <n v="6"/>
    <n v="0"/>
    <s v="35 to 44"/>
    <s v="6 to 10 years"/>
    <s v="Upper-Mid (Q3)"/>
    <s v="High"/>
    <s v="High"/>
    <n v="1"/>
    <x v="2"/>
  </r>
  <r>
    <n v="35"/>
    <x v="1"/>
    <s v="Travel_Rarely"/>
    <n v="737"/>
    <x v="1"/>
    <x v="12"/>
    <n v="3"/>
    <s v="Medical"/>
    <n v="1639"/>
    <n v="4"/>
    <s v="Male"/>
    <n v="55"/>
    <n v="2"/>
    <x v="2"/>
    <x v="6"/>
    <n v="1"/>
    <s v="Married"/>
    <n v="10306"/>
    <n v="21530"/>
    <n v="9"/>
    <x v="1"/>
    <n v="17"/>
    <n v="3"/>
    <n v="3"/>
    <n v="0"/>
    <n v="15"/>
    <n v="3"/>
    <n v="3"/>
    <n v="13"/>
    <n v="12"/>
    <n v="6"/>
    <n v="0"/>
    <n v="1"/>
    <s v="35 to 44"/>
    <s v="Over 10 years"/>
    <s v="High (Q4)"/>
    <s v="Low"/>
    <s v="High"/>
    <n v="3"/>
    <x v="1"/>
  </r>
  <r>
    <n v="49"/>
    <x v="0"/>
    <s v="Travel_Rarely"/>
    <n v="465"/>
    <x v="0"/>
    <x v="10"/>
    <n v="1"/>
    <s v="Life Sciences"/>
    <n v="1661"/>
    <n v="3"/>
    <s v="Female"/>
    <n v="41"/>
    <n v="2"/>
    <x v="3"/>
    <x v="3"/>
    <n v="3"/>
    <s v="Married"/>
    <n v="13966"/>
    <n v="11652"/>
    <n v="2"/>
    <x v="0"/>
    <n v="19"/>
    <n v="3"/>
    <n v="2"/>
    <n v="1"/>
    <n v="30"/>
    <n v="3"/>
    <n v="3"/>
    <n v="15"/>
    <n v="11"/>
    <n v="2"/>
    <n v="12"/>
    <n v="0"/>
    <s v="45 to 54"/>
    <s v="Over 10 years"/>
    <s v="High (Q4)"/>
    <s v="High"/>
    <s v="High"/>
    <n v="3"/>
    <x v="1"/>
  </r>
  <r>
    <n v="33"/>
    <x v="0"/>
    <s v="Travel_Rarely"/>
    <n v="867"/>
    <x v="0"/>
    <x v="16"/>
    <n v="4"/>
    <s v="Life Sciences"/>
    <n v="1798"/>
    <n v="4"/>
    <s v="Male"/>
    <n v="90"/>
    <n v="4"/>
    <x v="0"/>
    <x v="2"/>
    <n v="1"/>
    <s v="Married"/>
    <n v="3143"/>
    <n v="6076"/>
    <n v="6"/>
    <x v="1"/>
    <n v="19"/>
    <n v="3"/>
    <n v="2"/>
    <n v="1"/>
    <n v="14"/>
    <n v="1"/>
    <n v="3"/>
    <n v="10"/>
    <n v="8"/>
    <n v="7"/>
    <n v="6"/>
    <n v="0"/>
    <s v="25 to 34"/>
    <s v="6 to 10 years"/>
    <s v="Lower-Mid (Q2)"/>
    <s v="Low"/>
    <s v="High"/>
    <n v="5"/>
    <x v="0"/>
  </r>
  <r>
    <n v="47"/>
    <x v="0"/>
    <s v="Travel_Rarely"/>
    <n v="1001"/>
    <x v="0"/>
    <x v="4"/>
    <n v="3"/>
    <s v="Life Sciences"/>
    <n v="1827"/>
    <n v="3"/>
    <s v="Female"/>
    <n v="92"/>
    <n v="2"/>
    <x v="2"/>
    <x v="4"/>
    <n v="2"/>
    <s v="Divorced"/>
    <n v="10333"/>
    <n v="19271"/>
    <n v="8"/>
    <x v="0"/>
    <n v="12"/>
    <n v="3"/>
    <n v="3"/>
    <n v="1"/>
    <n v="28"/>
    <n v="4"/>
    <n v="3"/>
    <n v="22"/>
    <n v="11"/>
    <n v="14"/>
    <n v="10"/>
    <n v="0"/>
    <s v="45 to 54"/>
    <s v="Over 10 years"/>
    <s v="High (Q4)"/>
    <s v="Medium"/>
    <s v="High"/>
    <n v="6"/>
    <x v="0"/>
  </r>
  <r>
    <n v="46"/>
    <x v="0"/>
    <s v="Travel_Rarely"/>
    <n v="1319"/>
    <x v="1"/>
    <x v="0"/>
    <n v="3"/>
    <s v="Technical Degree"/>
    <n v="1863"/>
    <n v="1"/>
    <s v="Female"/>
    <n v="45"/>
    <n v="4"/>
    <x v="3"/>
    <x v="6"/>
    <n v="1"/>
    <s v="Divorced"/>
    <n v="13225"/>
    <n v="7739"/>
    <n v="2"/>
    <x v="1"/>
    <n v="12"/>
    <n v="3"/>
    <n v="4"/>
    <n v="1"/>
    <n v="25"/>
    <n v="5"/>
    <n v="3"/>
    <n v="19"/>
    <n v="17"/>
    <n v="2"/>
    <n v="8"/>
    <n v="0"/>
    <s v="45 to 54"/>
    <s v="Over 10 years"/>
    <s v="High (Q4)"/>
    <s v="Low"/>
    <s v="High"/>
    <n v="2"/>
    <x v="2"/>
  </r>
  <r>
    <n v="43"/>
    <x v="0"/>
    <s v="Travel_Rarely"/>
    <n v="823"/>
    <x v="0"/>
    <x v="10"/>
    <n v="3"/>
    <s v="Medical"/>
    <n v="1866"/>
    <n v="1"/>
    <s v="Female"/>
    <n v="81"/>
    <n v="2"/>
    <x v="4"/>
    <x v="5"/>
    <n v="3"/>
    <s v="Married"/>
    <n v="19392"/>
    <n v="22539"/>
    <n v="7"/>
    <x v="1"/>
    <n v="13"/>
    <n v="3"/>
    <n v="4"/>
    <n v="0"/>
    <n v="21"/>
    <n v="2"/>
    <n v="3"/>
    <n v="16"/>
    <n v="12"/>
    <n v="6"/>
    <n v="14"/>
    <n v="0"/>
    <s v="35 to 44"/>
    <s v="Over 10 years"/>
    <s v="High (Q4)"/>
    <s v="High"/>
    <s v="High"/>
    <n v="1"/>
    <x v="2"/>
  </r>
  <r>
    <n v="48"/>
    <x v="0"/>
    <s v="Travel_Rarely"/>
    <n v="1224"/>
    <x v="0"/>
    <x v="12"/>
    <n v="3"/>
    <s v="Life Sciences"/>
    <n v="1867"/>
    <n v="4"/>
    <s v="Male"/>
    <n v="91"/>
    <n v="2"/>
    <x v="4"/>
    <x v="7"/>
    <n v="2"/>
    <s v="Married"/>
    <n v="19665"/>
    <n v="13583"/>
    <n v="4"/>
    <x v="1"/>
    <n v="12"/>
    <n v="3"/>
    <n v="4"/>
    <n v="0"/>
    <n v="29"/>
    <n v="3"/>
    <n v="3"/>
    <n v="22"/>
    <n v="10"/>
    <n v="12"/>
    <n v="9"/>
    <n v="0"/>
    <s v="45 to 54"/>
    <s v="Over 10 years"/>
    <s v="High (Q4)"/>
    <s v="Medium"/>
    <s v="High"/>
    <n v="3"/>
    <x v="1"/>
  </r>
  <r>
    <n v="45"/>
    <x v="0"/>
    <s v="Travel_Rarely"/>
    <n v="556"/>
    <x v="0"/>
    <x v="22"/>
    <n v="2"/>
    <s v="Life Sciences"/>
    <n v="1888"/>
    <n v="2"/>
    <s v="Female"/>
    <n v="93"/>
    <n v="2"/>
    <x v="1"/>
    <x v="4"/>
    <n v="4"/>
    <s v="Married"/>
    <n v="5906"/>
    <n v="23888"/>
    <n v="0"/>
    <x v="1"/>
    <n v="13"/>
    <n v="3"/>
    <n v="4"/>
    <n v="2"/>
    <n v="10"/>
    <n v="2"/>
    <n v="2"/>
    <n v="9"/>
    <n v="8"/>
    <n v="3"/>
    <n v="8"/>
    <n v="0"/>
    <s v="45 to 54"/>
    <s v="6 to 10 years"/>
    <s v="Upper-Mid (Q3)"/>
    <s v="Very High"/>
    <s v="Medium"/>
    <n v="1"/>
    <x v="2"/>
  </r>
  <r>
    <n v="44"/>
    <x v="0"/>
    <s v="Travel_Rarely"/>
    <n v="170"/>
    <x v="0"/>
    <x v="7"/>
    <n v="4"/>
    <s v="Life Sciences"/>
    <n v="1903"/>
    <n v="2"/>
    <s v="Male"/>
    <n v="78"/>
    <n v="4"/>
    <x v="1"/>
    <x v="3"/>
    <n v="1"/>
    <s v="Married"/>
    <n v="5033"/>
    <n v="9364"/>
    <n v="2"/>
    <x v="1"/>
    <n v="15"/>
    <n v="3"/>
    <n v="4"/>
    <n v="1"/>
    <n v="10"/>
    <n v="5"/>
    <n v="3"/>
    <n v="2"/>
    <n v="0"/>
    <n v="2"/>
    <n v="2"/>
    <n v="0"/>
    <s v="35 to 44"/>
    <s v="2 to 5 years"/>
    <s v="Upper-Mid (Q3)"/>
    <s v="Low"/>
    <s v="High"/>
    <n v="2"/>
    <x v="2"/>
  </r>
  <r>
    <n v="36"/>
    <x v="0"/>
    <s v="Travel_Rarely"/>
    <n v="557"/>
    <x v="1"/>
    <x v="0"/>
    <n v="3"/>
    <s v="Medical"/>
    <n v="2024"/>
    <n v="1"/>
    <s v="Female"/>
    <n v="94"/>
    <n v="2"/>
    <x v="2"/>
    <x v="6"/>
    <n v="4"/>
    <s v="Married"/>
    <n v="7644"/>
    <n v="12695"/>
    <n v="0"/>
    <x v="1"/>
    <n v="19"/>
    <n v="3"/>
    <n v="3"/>
    <n v="2"/>
    <n v="10"/>
    <n v="2"/>
    <n v="3"/>
    <n v="9"/>
    <n v="7"/>
    <n v="3"/>
    <n v="4"/>
    <n v="0"/>
    <s v="35 to 44"/>
    <s v="6 to 10 years"/>
    <s v="Upper-Mid (Q3)"/>
    <s v="Very High"/>
    <s v="High"/>
    <n v="0"/>
    <x v="2"/>
  </r>
  <r>
    <n v="39"/>
    <x v="0"/>
    <s v="Travel_Rarely"/>
    <n v="722"/>
    <x v="1"/>
    <x v="1"/>
    <n v="1"/>
    <s v="Marketing"/>
    <n v="2056"/>
    <n v="2"/>
    <s v="Female"/>
    <n v="60"/>
    <n v="2"/>
    <x v="3"/>
    <x v="6"/>
    <n v="4"/>
    <s v="Married"/>
    <n v="12031"/>
    <n v="8828"/>
    <n v="0"/>
    <x v="1"/>
    <n v="11"/>
    <n v="3"/>
    <n v="1"/>
    <n v="1"/>
    <n v="21"/>
    <n v="2"/>
    <n v="2"/>
    <n v="20"/>
    <n v="9"/>
    <n v="9"/>
    <n v="6"/>
    <n v="0"/>
    <s v="35 to 44"/>
    <s v="Over 10 years"/>
    <s v="High (Q4)"/>
    <s v="Very High"/>
    <s v="Medium"/>
    <n v="2"/>
    <x v="2"/>
  </r>
  <r>
    <n v="24"/>
    <x v="1"/>
    <s v="Travel_Rarely"/>
    <n v="813"/>
    <x v="0"/>
    <x v="7"/>
    <n v="3"/>
    <s v="Medical"/>
    <n v="45"/>
    <n v="2"/>
    <s v="Male"/>
    <n v="61"/>
    <n v="3"/>
    <x v="0"/>
    <x v="2"/>
    <n v="4"/>
    <s v="Married"/>
    <n v="2293"/>
    <n v="3020"/>
    <n v="2"/>
    <x v="0"/>
    <n v="16"/>
    <n v="3"/>
    <n v="1"/>
    <n v="1"/>
    <n v="6"/>
    <n v="2"/>
    <n v="2"/>
    <n v="2"/>
    <n v="0"/>
    <n v="2"/>
    <n v="0"/>
    <n v="1"/>
    <s v="Under 25"/>
    <s v="2 to 5 years"/>
    <s v="Low (Q1)"/>
    <s v="Very High"/>
    <s v="Medium"/>
    <n v="5"/>
    <x v="0"/>
  </r>
  <r>
    <n v="56"/>
    <x v="1"/>
    <s v="Travel_Rarely"/>
    <n v="441"/>
    <x v="0"/>
    <x v="27"/>
    <n v="4"/>
    <s v="Life Sciences"/>
    <n v="161"/>
    <n v="2"/>
    <s v="Female"/>
    <n v="72"/>
    <n v="3"/>
    <x v="0"/>
    <x v="2"/>
    <n v="2"/>
    <s v="Married"/>
    <n v="4963"/>
    <n v="4510"/>
    <n v="9"/>
    <x v="0"/>
    <n v="18"/>
    <n v="3"/>
    <n v="1"/>
    <n v="3"/>
    <n v="7"/>
    <n v="2"/>
    <n v="3"/>
    <n v="5"/>
    <n v="4"/>
    <n v="4"/>
    <n v="3"/>
    <n v="1"/>
    <s v="55 and over"/>
    <s v="2 to 5 years"/>
    <s v="Upper-Mid (Q3)"/>
    <s v="Medium"/>
    <s v="High"/>
    <n v="6"/>
    <x v="0"/>
  </r>
  <r>
    <n v="33"/>
    <x v="1"/>
    <s v="Travel_Rarely"/>
    <n v="1277"/>
    <x v="0"/>
    <x v="21"/>
    <n v="1"/>
    <s v="Medical"/>
    <n v="582"/>
    <n v="2"/>
    <s v="Male"/>
    <n v="56"/>
    <n v="3"/>
    <x v="2"/>
    <x v="5"/>
    <n v="3"/>
    <s v="Married"/>
    <n v="13610"/>
    <n v="24619"/>
    <n v="7"/>
    <x v="0"/>
    <n v="12"/>
    <n v="3"/>
    <n v="4"/>
    <n v="0"/>
    <n v="15"/>
    <n v="2"/>
    <n v="4"/>
    <n v="7"/>
    <n v="6"/>
    <n v="7"/>
    <n v="7"/>
    <n v="1"/>
    <s v="25 to 34"/>
    <s v="6 to 10 years"/>
    <s v="High (Q4)"/>
    <s v="High"/>
    <s v="Very High"/>
    <n v="5"/>
    <x v="0"/>
  </r>
  <r>
    <n v="58"/>
    <x v="1"/>
    <s v="Travel_Rarely"/>
    <n v="286"/>
    <x v="0"/>
    <x v="5"/>
    <n v="4"/>
    <s v="Life Sciences"/>
    <n v="825"/>
    <n v="4"/>
    <s v="Male"/>
    <n v="31"/>
    <n v="3"/>
    <x v="4"/>
    <x v="7"/>
    <n v="2"/>
    <s v="Single"/>
    <n v="19246"/>
    <n v="25761"/>
    <n v="7"/>
    <x v="0"/>
    <n v="12"/>
    <n v="3"/>
    <n v="4"/>
    <n v="0"/>
    <n v="40"/>
    <n v="2"/>
    <n v="3"/>
    <n v="31"/>
    <n v="15"/>
    <n v="13"/>
    <n v="8"/>
    <n v="1"/>
    <s v="55 and over"/>
    <s v="Over 10 years"/>
    <s v="High (Q4)"/>
    <s v="Medium"/>
    <s v="High"/>
    <n v="6"/>
    <x v="0"/>
  </r>
  <r>
    <n v="55"/>
    <x v="1"/>
    <s v="Travel_Rarely"/>
    <n v="436"/>
    <x v="1"/>
    <x v="5"/>
    <n v="1"/>
    <s v="Medical"/>
    <n v="842"/>
    <n v="3"/>
    <s v="Male"/>
    <n v="37"/>
    <n v="3"/>
    <x v="1"/>
    <x v="6"/>
    <n v="4"/>
    <s v="Single"/>
    <n v="5160"/>
    <n v="21519"/>
    <n v="4"/>
    <x v="1"/>
    <n v="16"/>
    <n v="3"/>
    <n v="3"/>
    <n v="0"/>
    <n v="12"/>
    <n v="3"/>
    <n v="2"/>
    <n v="9"/>
    <n v="7"/>
    <n v="7"/>
    <n v="3"/>
    <n v="1"/>
    <s v="55 and over"/>
    <s v="6 to 10 years"/>
    <s v="Upper-Mid (Q3)"/>
    <s v="Very High"/>
    <s v="Medium"/>
    <n v="1"/>
    <x v="2"/>
  </r>
  <r>
    <n v="51"/>
    <x v="1"/>
    <s v="Travel_Rarely"/>
    <n v="1323"/>
    <x v="0"/>
    <x v="4"/>
    <n v="4"/>
    <s v="Life Sciences"/>
    <n v="1081"/>
    <n v="1"/>
    <s v="Male"/>
    <n v="34"/>
    <n v="3"/>
    <x v="0"/>
    <x v="2"/>
    <n v="3"/>
    <s v="Married"/>
    <n v="2461"/>
    <n v="10332"/>
    <n v="9"/>
    <x v="0"/>
    <n v="12"/>
    <n v="3"/>
    <n v="3"/>
    <n v="3"/>
    <n v="18"/>
    <n v="2"/>
    <n v="4"/>
    <n v="10"/>
    <n v="0"/>
    <n v="2"/>
    <n v="7"/>
    <n v="1"/>
    <s v="45 to 54"/>
    <s v="6 to 10 years"/>
    <s v="Low (Q1)"/>
    <s v="High"/>
    <s v="Very High"/>
    <n v="5"/>
    <x v="0"/>
  </r>
  <r>
    <n v="35"/>
    <x v="1"/>
    <s v="Travel_Rarely"/>
    <n v="1204"/>
    <x v="1"/>
    <x v="4"/>
    <n v="3"/>
    <s v="Technical Degree"/>
    <n v="1100"/>
    <n v="4"/>
    <s v="Male"/>
    <n v="86"/>
    <n v="3"/>
    <x v="2"/>
    <x v="6"/>
    <n v="1"/>
    <s v="Single"/>
    <n v="9582"/>
    <n v="10333"/>
    <n v="0"/>
    <x v="0"/>
    <n v="22"/>
    <n v="4"/>
    <n v="1"/>
    <n v="0"/>
    <n v="9"/>
    <n v="2"/>
    <n v="3"/>
    <n v="8"/>
    <n v="7"/>
    <n v="4"/>
    <n v="7"/>
    <n v="1"/>
    <s v="35 to 44"/>
    <s v="6 to 10 years"/>
    <s v="High (Q4)"/>
    <s v="Low"/>
    <s v="High"/>
    <n v="6"/>
    <x v="0"/>
  </r>
  <r>
    <n v="29"/>
    <x v="1"/>
    <s v="Travel_Rarely"/>
    <n v="806"/>
    <x v="0"/>
    <x v="8"/>
    <n v="3"/>
    <s v="Technical Degree"/>
    <n v="1299"/>
    <n v="2"/>
    <s v="Female"/>
    <n v="39"/>
    <n v="3"/>
    <x v="0"/>
    <x v="0"/>
    <n v="3"/>
    <s v="Divorced"/>
    <n v="3339"/>
    <n v="17285"/>
    <n v="3"/>
    <x v="0"/>
    <n v="13"/>
    <n v="3"/>
    <n v="1"/>
    <n v="2"/>
    <n v="10"/>
    <n v="2"/>
    <n v="3"/>
    <n v="7"/>
    <n v="7"/>
    <n v="7"/>
    <n v="7"/>
    <n v="1"/>
    <s v="25 to 34"/>
    <s v="6 to 10 years"/>
    <s v="Lower-Mid (Q2)"/>
    <s v="High"/>
    <s v="High"/>
    <n v="6"/>
    <x v="0"/>
  </r>
  <r>
    <n v="52"/>
    <x v="1"/>
    <s v="Travel_Rarely"/>
    <n v="1030"/>
    <x v="1"/>
    <x v="3"/>
    <n v="3"/>
    <s v="Life Sciences"/>
    <n v="1319"/>
    <n v="2"/>
    <s v="Male"/>
    <n v="64"/>
    <n v="3"/>
    <x v="2"/>
    <x v="6"/>
    <n v="2"/>
    <s v="Single"/>
    <n v="8446"/>
    <n v="21534"/>
    <n v="9"/>
    <x v="0"/>
    <n v="19"/>
    <n v="3"/>
    <n v="3"/>
    <n v="0"/>
    <n v="10"/>
    <n v="2"/>
    <n v="2"/>
    <n v="8"/>
    <n v="7"/>
    <n v="7"/>
    <n v="7"/>
    <n v="1"/>
    <s v="45 to 54"/>
    <s v="6 to 10 years"/>
    <s v="High (Q4)"/>
    <s v="Medium"/>
    <s v="Medium"/>
    <n v="6"/>
    <x v="0"/>
  </r>
  <r>
    <n v="46"/>
    <x v="1"/>
    <s v="Travel_Rarely"/>
    <n v="377"/>
    <x v="1"/>
    <x v="9"/>
    <n v="3"/>
    <s v="Marketing"/>
    <n v="1457"/>
    <n v="1"/>
    <s v="Male"/>
    <n v="52"/>
    <n v="3"/>
    <x v="2"/>
    <x v="6"/>
    <n v="4"/>
    <s v="Divorced"/>
    <n v="10096"/>
    <n v="15986"/>
    <n v="4"/>
    <x v="1"/>
    <n v="11"/>
    <n v="3"/>
    <n v="1"/>
    <n v="1"/>
    <n v="28"/>
    <n v="1"/>
    <n v="4"/>
    <n v="7"/>
    <n v="7"/>
    <n v="4"/>
    <n v="3"/>
    <n v="1"/>
    <s v="45 to 54"/>
    <s v="6 to 10 years"/>
    <s v="High (Q4)"/>
    <s v="Very High"/>
    <s v="Very High"/>
    <n v="1"/>
    <x v="2"/>
  </r>
  <r>
    <n v="46"/>
    <x v="1"/>
    <s v="Travel_Rarely"/>
    <n v="261"/>
    <x v="0"/>
    <x v="19"/>
    <n v="2"/>
    <s v="Medical"/>
    <n v="1821"/>
    <n v="4"/>
    <s v="Female"/>
    <n v="66"/>
    <n v="3"/>
    <x v="1"/>
    <x v="3"/>
    <n v="2"/>
    <s v="Married"/>
    <n v="8926"/>
    <n v="10842"/>
    <n v="4"/>
    <x v="1"/>
    <n v="22"/>
    <n v="4"/>
    <n v="4"/>
    <n v="1"/>
    <n v="13"/>
    <n v="2"/>
    <n v="4"/>
    <n v="9"/>
    <n v="7"/>
    <n v="3"/>
    <n v="7"/>
    <n v="1"/>
    <s v="45 to 54"/>
    <s v="6 to 10 years"/>
    <s v="High (Q4)"/>
    <s v="Medium"/>
    <s v="Very High"/>
    <n v="3"/>
    <x v="1"/>
  </r>
  <r>
    <n v="28"/>
    <x v="1"/>
    <s v="Travel_Rarely"/>
    <n v="1475"/>
    <x v="1"/>
    <x v="24"/>
    <n v="2"/>
    <s v="Marketing"/>
    <n v="1933"/>
    <n v="4"/>
    <s v="Female"/>
    <n v="84"/>
    <n v="3"/>
    <x v="1"/>
    <x v="6"/>
    <n v="3"/>
    <s v="Single"/>
    <n v="9854"/>
    <n v="23352"/>
    <n v="3"/>
    <x v="0"/>
    <n v="11"/>
    <n v="3"/>
    <n v="4"/>
    <n v="0"/>
    <n v="6"/>
    <n v="0"/>
    <n v="3"/>
    <n v="2"/>
    <n v="0"/>
    <n v="2"/>
    <n v="2"/>
    <n v="1"/>
    <s v="25 to 34"/>
    <s v="2 to 5 years"/>
    <s v="High (Q4)"/>
    <s v="High"/>
    <s v="High"/>
    <n v="3"/>
    <x v="1"/>
  </r>
  <r>
    <n v="56"/>
    <x v="1"/>
    <s v="Travel_Rarely"/>
    <n v="310"/>
    <x v="0"/>
    <x v="8"/>
    <n v="2"/>
    <s v="Technical Degree"/>
    <n v="2032"/>
    <n v="4"/>
    <s v="Male"/>
    <n v="72"/>
    <n v="3"/>
    <x v="0"/>
    <x v="0"/>
    <n v="3"/>
    <s v="Married"/>
    <n v="2339"/>
    <n v="3666"/>
    <n v="8"/>
    <x v="1"/>
    <n v="11"/>
    <n v="3"/>
    <n v="4"/>
    <n v="1"/>
    <n v="14"/>
    <n v="4"/>
    <n v="1"/>
    <n v="10"/>
    <n v="9"/>
    <n v="9"/>
    <n v="8"/>
    <n v="1"/>
    <s v="55 and over"/>
    <s v="6 to 10 years"/>
    <s v="Low (Q1)"/>
    <s v="High"/>
    <s v="Low"/>
    <n v="4"/>
    <x v="1"/>
  </r>
  <r>
    <n v="36"/>
    <x v="0"/>
    <s v="Travel_Rarely"/>
    <n v="1299"/>
    <x v="0"/>
    <x v="26"/>
    <n v="3"/>
    <s v="Medical"/>
    <n v="13"/>
    <n v="3"/>
    <s v="Male"/>
    <n v="94"/>
    <n v="3"/>
    <x v="1"/>
    <x v="3"/>
    <n v="3"/>
    <s v="Married"/>
    <n v="5237"/>
    <n v="16577"/>
    <n v="6"/>
    <x v="1"/>
    <n v="13"/>
    <n v="3"/>
    <n v="2"/>
    <n v="2"/>
    <n v="17"/>
    <n v="3"/>
    <n v="2"/>
    <n v="7"/>
    <n v="7"/>
    <n v="7"/>
    <n v="7"/>
    <n v="0"/>
    <s v="35 to 44"/>
    <s v="6 to 10 years"/>
    <s v="Upper-Mid (Q3)"/>
    <s v="High"/>
    <s v="Medium"/>
    <n v="2"/>
    <x v="2"/>
  </r>
  <r>
    <n v="34"/>
    <x v="0"/>
    <s v="Travel_Rarely"/>
    <n v="419"/>
    <x v="0"/>
    <x v="8"/>
    <n v="4"/>
    <s v="Life Sciences"/>
    <n v="28"/>
    <n v="1"/>
    <s v="Female"/>
    <n v="53"/>
    <n v="3"/>
    <x v="2"/>
    <x v="7"/>
    <n v="2"/>
    <s v="Single"/>
    <n v="11994"/>
    <n v="21293"/>
    <n v="0"/>
    <x v="1"/>
    <n v="11"/>
    <n v="3"/>
    <n v="3"/>
    <n v="0"/>
    <n v="13"/>
    <n v="4"/>
    <n v="3"/>
    <n v="12"/>
    <n v="6"/>
    <n v="2"/>
    <n v="11"/>
    <n v="0"/>
    <s v="25 to 34"/>
    <s v="Over 10 years"/>
    <s v="High (Q4)"/>
    <s v="Medium"/>
    <s v="High"/>
    <n v="2"/>
    <x v="2"/>
  </r>
  <r>
    <n v="53"/>
    <x v="0"/>
    <s v="Travel_Rarely"/>
    <n v="1282"/>
    <x v="0"/>
    <x v="3"/>
    <n v="3"/>
    <s v="Other"/>
    <n v="32"/>
    <n v="3"/>
    <s v="Female"/>
    <n v="58"/>
    <n v="3"/>
    <x v="4"/>
    <x v="5"/>
    <n v="3"/>
    <s v="Divorced"/>
    <n v="19094"/>
    <n v="10735"/>
    <n v="4"/>
    <x v="1"/>
    <n v="11"/>
    <n v="3"/>
    <n v="4"/>
    <n v="1"/>
    <n v="26"/>
    <n v="3"/>
    <n v="2"/>
    <n v="14"/>
    <n v="13"/>
    <n v="4"/>
    <n v="8"/>
    <n v="0"/>
    <s v="45 to 54"/>
    <s v="Over 10 years"/>
    <s v="High (Q4)"/>
    <s v="High"/>
    <s v="Medium"/>
    <n v="1"/>
    <x v="2"/>
  </r>
  <r>
    <n v="42"/>
    <x v="0"/>
    <s v="Travel_Rarely"/>
    <n v="691"/>
    <x v="1"/>
    <x v="16"/>
    <n v="4"/>
    <s v="Marketing"/>
    <n v="35"/>
    <n v="3"/>
    <s v="Male"/>
    <n v="48"/>
    <n v="3"/>
    <x v="1"/>
    <x v="6"/>
    <n v="2"/>
    <s v="Married"/>
    <n v="6825"/>
    <n v="21173"/>
    <n v="0"/>
    <x v="1"/>
    <n v="11"/>
    <n v="3"/>
    <n v="4"/>
    <n v="1"/>
    <n v="10"/>
    <n v="2"/>
    <n v="3"/>
    <n v="9"/>
    <n v="7"/>
    <n v="4"/>
    <n v="2"/>
    <n v="0"/>
    <s v="35 to 44"/>
    <s v="6 to 10 years"/>
    <s v="Upper-Mid (Q3)"/>
    <s v="Medium"/>
    <s v="High"/>
    <n v="3"/>
    <x v="1"/>
  </r>
  <r>
    <n v="59"/>
    <x v="0"/>
    <s v="Travel_Rarely"/>
    <n v="1435"/>
    <x v="1"/>
    <x v="22"/>
    <n v="3"/>
    <s v="Life Sciences"/>
    <n v="81"/>
    <n v="1"/>
    <s v="Female"/>
    <n v="99"/>
    <n v="3"/>
    <x v="2"/>
    <x v="6"/>
    <n v="1"/>
    <s v="Single"/>
    <n v="7637"/>
    <n v="2354"/>
    <n v="7"/>
    <x v="1"/>
    <n v="11"/>
    <n v="3"/>
    <n v="4"/>
    <n v="0"/>
    <n v="28"/>
    <n v="3"/>
    <n v="2"/>
    <n v="21"/>
    <n v="16"/>
    <n v="7"/>
    <n v="9"/>
    <n v="0"/>
    <s v="55 and over"/>
    <s v="Over 10 years"/>
    <s v="Upper-Mid (Q3)"/>
    <s v="Low"/>
    <s v="Medium"/>
    <n v="4"/>
    <x v="1"/>
  </r>
  <r>
    <n v="51"/>
    <x v="0"/>
    <s v="Travel_Rarely"/>
    <n v="684"/>
    <x v="0"/>
    <x v="10"/>
    <n v="3"/>
    <s v="Life Sciences"/>
    <n v="162"/>
    <n v="1"/>
    <s v="Male"/>
    <n v="51"/>
    <n v="3"/>
    <x v="4"/>
    <x v="7"/>
    <n v="3"/>
    <s v="Single"/>
    <n v="19537"/>
    <n v="6462"/>
    <n v="7"/>
    <x v="1"/>
    <n v="13"/>
    <n v="3"/>
    <n v="3"/>
    <n v="0"/>
    <n v="23"/>
    <n v="5"/>
    <n v="3"/>
    <n v="20"/>
    <n v="18"/>
    <n v="15"/>
    <n v="15"/>
    <n v="0"/>
    <s v="45 to 54"/>
    <s v="Over 10 years"/>
    <s v="High (Q4)"/>
    <s v="High"/>
    <s v="High"/>
    <n v="1"/>
    <x v="2"/>
  </r>
  <r>
    <n v="22"/>
    <x v="0"/>
    <s v="Travel_Rarely"/>
    <n v="594"/>
    <x v="0"/>
    <x v="5"/>
    <n v="1"/>
    <s v="Technical Degree"/>
    <n v="169"/>
    <n v="3"/>
    <s v="Male"/>
    <n v="100"/>
    <n v="3"/>
    <x v="0"/>
    <x v="0"/>
    <n v="4"/>
    <s v="Married"/>
    <n v="2523"/>
    <n v="19299"/>
    <n v="0"/>
    <x v="1"/>
    <n v="14"/>
    <n v="3"/>
    <n v="3"/>
    <n v="1"/>
    <n v="3"/>
    <n v="2"/>
    <n v="3"/>
    <n v="2"/>
    <n v="1"/>
    <n v="2"/>
    <n v="1"/>
    <n v="0"/>
    <s v="Under 25"/>
    <s v="2 to 5 years"/>
    <s v="Low (Q1)"/>
    <s v="Very High"/>
    <s v="High"/>
    <n v="2"/>
    <x v="2"/>
  </r>
  <r>
    <n v="30"/>
    <x v="0"/>
    <s v="Travel_Rarely"/>
    <n v="1240"/>
    <x v="2"/>
    <x v="9"/>
    <n v="3"/>
    <s v="Human Resources"/>
    <n v="184"/>
    <n v="3"/>
    <s v="Male"/>
    <n v="48"/>
    <n v="3"/>
    <x v="1"/>
    <x v="8"/>
    <n v="4"/>
    <s v="Married"/>
    <n v="6347"/>
    <n v="13982"/>
    <n v="0"/>
    <x v="0"/>
    <n v="19"/>
    <n v="3"/>
    <n v="4"/>
    <n v="0"/>
    <n v="12"/>
    <n v="2"/>
    <n v="1"/>
    <n v="11"/>
    <n v="9"/>
    <n v="4"/>
    <n v="7"/>
    <n v="0"/>
    <s v="25 to 34"/>
    <s v="Over 10 years"/>
    <s v="Upper-Mid (Q3)"/>
    <s v="Very High"/>
    <s v="Low"/>
    <n v="5"/>
    <x v="0"/>
  </r>
  <r>
    <n v="53"/>
    <x v="0"/>
    <s v="Travel_Rarely"/>
    <n v="1436"/>
    <x v="1"/>
    <x v="10"/>
    <n v="2"/>
    <s v="Marketing"/>
    <n v="205"/>
    <n v="2"/>
    <s v="Male"/>
    <n v="34"/>
    <n v="3"/>
    <x v="1"/>
    <x v="1"/>
    <n v="3"/>
    <s v="Married"/>
    <n v="2306"/>
    <n v="16047"/>
    <n v="2"/>
    <x v="0"/>
    <n v="20"/>
    <n v="4"/>
    <n v="4"/>
    <n v="1"/>
    <n v="13"/>
    <n v="3"/>
    <n v="1"/>
    <n v="7"/>
    <n v="7"/>
    <n v="4"/>
    <n v="5"/>
    <n v="0"/>
    <s v="45 to 54"/>
    <s v="6 to 10 years"/>
    <s v="Low (Q1)"/>
    <s v="High"/>
    <s v="Low"/>
    <n v="5"/>
    <x v="0"/>
  </r>
  <r>
    <n v="50"/>
    <x v="0"/>
    <s v="Travel_Rarely"/>
    <n v="1452"/>
    <x v="0"/>
    <x v="20"/>
    <n v="3"/>
    <s v="Life Sciences"/>
    <n v="226"/>
    <n v="3"/>
    <s v="Female"/>
    <n v="53"/>
    <n v="3"/>
    <x v="4"/>
    <x v="5"/>
    <n v="2"/>
    <s v="Single"/>
    <n v="19926"/>
    <n v="17053"/>
    <n v="3"/>
    <x v="1"/>
    <n v="15"/>
    <n v="3"/>
    <n v="2"/>
    <n v="0"/>
    <n v="21"/>
    <n v="5"/>
    <n v="3"/>
    <n v="5"/>
    <n v="4"/>
    <n v="4"/>
    <n v="4"/>
    <n v="0"/>
    <s v="45 to 54"/>
    <s v="2 to 5 years"/>
    <s v="High (Q4)"/>
    <s v="Medium"/>
    <s v="High"/>
    <n v="3"/>
    <x v="1"/>
  </r>
  <r>
    <n v="30"/>
    <x v="0"/>
    <s v="Travel_Rarely"/>
    <n v="1339"/>
    <x v="1"/>
    <x v="3"/>
    <n v="3"/>
    <s v="Life Sciences"/>
    <n v="228"/>
    <n v="2"/>
    <s v="Female"/>
    <n v="41"/>
    <n v="3"/>
    <x v="2"/>
    <x v="6"/>
    <n v="4"/>
    <s v="Married"/>
    <n v="9419"/>
    <n v="8053"/>
    <n v="2"/>
    <x v="1"/>
    <n v="12"/>
    <n v="3"/>
    <n v="3"/>
    <n v="1"/>
    <n v="12"/>
    <n v="2"/>
    <n v="3"/>
    <n v="10"/>
    <n v="9"/>
    <n v="7"/>
    <n v="4"/>
    <n v="0"/>
    <s v="25 to 34"/>
    <s v="6 to 10 years"/>
    <s v="High (Q4)"/>
    <s v="Very High"/>
    <s v="High"/>
    <n v="1"/>
    <x v="2"/>
  </r>
  <r>
    <n v="36"/>
    <x v="0"/>
    <s v="Travel_Rarely"/>
    <n v="1396"/>
    <x v="0"/>
    <x v="3"/>
    <n v="2"/>
    <s v="Life Sciences"/>
    <n v="304"/>
    <n v="4"/>
    <s v="Male"/>
    <n v="62"/>
    <n v="3"/>
    <x v="1"/>
    <x v="0"/>
    <n v="2"/>
    <s v="Single"/>
    <n v="5914"/>
    <n v="9945"/>
    <n v="8"/>
    <x v="1"/>
    <n v="16"/>
    <n v="3"/>
    <n v="4"/>
    <n v="0"/>
    <n v="16"/>
    <n v="3"/>
    <n v="4"/>
    <n v="13"/>
    <n v="11"/>
    <n v="3"/>
    <n v="7"/>
    <n v="0"/>
    <s v="35 to 44"/>
    <s v="Over 10 years"/>
    <s v="Upper-Mid (Q3)"/>
    <s v="Medium"/>
    <s v="Very High"/>
    <n v="2"/>
    <x v="2"/>
  </r>
  <r>
    <n v="38"/>
    <x v="0"/>
    <s v="Travel_Rarely"/>
    <n v="119"/>
    <x v="1"/>
    <x v="0"/>
    <n v="3"/>
    <s v="Life Sciences"/>
    <n v="307"/>
    <n v="1"/>
    <s v="Male"/>
    <n v="76"/>
    <n v="3"/>
    <x v="2"/>
    <x v="6"/>
    <n v="3"/>
    <s v="Divorced"/>
    <n v="10609"/>
    <n v="9647"/>
    <n v="0"/>
    <x v="1"/>
    <n v="12"/>
    <n v="3"/>
    <n v="3"/>
    <n v="2"/>
    <n v="17"/>
    <n v="6"/>
    <n v="2"/>
    <n v="16"/>
    <n v="10"/>
    <n v="5"/>
    <n v="13"/>
    <n v="0"/>
    <s v="35 to 44"/>
    <s v="Over 10 years"/>
    <s v="High (Q4)"/>
    <s v="High"/>
    <s v="Medium"/>
    <n v="1"/>
    <x v="2"/>
  </r>
  <r>
    <n v="40"/>
    <x v="0"/>
    <s v="Travel_Rarely"/>
    <n v="1416"/>
    <x v="0"/>
    <x v="5"/>
    <n v="2"/>
    <s v="Medical"/>
    <n v="352"/>
    <n v="1"/>
    <s v="Male"/>
    <n v="49"/>
    <n v="3"/>
    <x v="4"/>
    <x v="7"/>
    <n v="3"/>
    <s v="Divorced"/>
    <n v="19436"/>
    <n v="5949"/>
    <n v="0"/>
    <x v="1"/>
    <n v="19"/>
    <n v="3"/>
    <n v="4"/>
    <n v="1"/>
    <n v="22"/>
    <n v="5"/>
    <n v="3"/>
    <n v="21"/>
    <n v="7"/>
    <n v="3"/>
    <n v="9"/>
    <n v="0"/>
    <s v="35 to 44"/>
    <s v="Over 10 years"/>
    <s v="High (Q4)"/>
    <s v="High"/>
    <s v="High"/>
    <n v="0"/>
    <x v="2"/>
  </r>
  <r>
    <n v="45"/>
    <x v="0"/>
    <s v="Travel_Rarely"/>
    <n v="1385"/>
    <x v="0"/>
    <x v="17"/>
    <n v="2"/>
    <s v="Medical"/>
    <n v="372"/>
    <n v="3"/>
    <s v="Male"/>
    <n v="79"/>
    <n v="3"/>
    <x v="3"/>
    <x v="3"/>
    <n v="4"/>
    <s v="Married"/>
    <n v="13496"/>
    <n v="7501"/>
    <n v="0"/>
    <x v="0"/>
    <n v="14"/>
    <n v="3"/>
    <n v="2"/>
    <n v="0"/>
    <n v="21"/>
    <n v="2"/>
    <n v="3"/>
    <n v="20"/>
    <n v="7"/>
    <n v="4"/>
    <n v="10"/>
    <n v="0"/>
    <s v="45 to 54"/>
    <s v="Over 10 years"/>
    <s v="High (Q4)"/>
    <s v="Very High"/>
    <s v="High"/>
    <n v="5"/>
    <x v="0"/>
  </r>
  <r>
    <n v="36"/>
    <x v="0"/>
    <s v="Travel_Rarely"/>
    <n v="1403"/>
    <x v="0"/>
    <x v="10"/>
    <n v="3"/>
    <s v="Life Sciences"/>
    <n v="373"/>
    <n v="4"/>
    <s v="Male"/>
    <n v="47"/>
    <n v="3"/>
    <x v="0"/>
    <x v="0"/>
    <n v="4"/>
    <s v="Married"/>
    <n v="3210"/>
    <n v="20251"/>
    <n v="0"/>
    <x v="1"/>
    <n v="11"/>
    <n v="3"/>
    <n v="3"/>
    <n v="1"/>
    <n v="16"/>
    <n v="4"/>
    <n v="3"/>
    <n v="15"/>
    <n v="13"/>
    <n v="10"/>
    <n v="11"/>
    <n v="0"/>
    <s v="35 to 44"/>
    <s v="Over 10 years"/>
    <s v="Lower-Mid (Q2)"/>
    <s v="Very High"/>
    <s v="High"/>
    <n v="3"/>
    <x v="1"/>
  </r>
  <r>
    <n v="55"/>
    <x v="0"/>
    <s v="Travel_Rarely"/>
    <n v="452"/>
    <x v="0"/>
    <x v="7"/>
    <n v="3"/>
    <s v="Medical"/>
    <n v="374"/>
    <n v="4"/>
    <s v="Male"/>
    <n v="81"/>
    <n v="3"/>
    <x v="4"/>
    <x v="5"/>
    <n v="1"/>
    <s v="Single"/>
    <n v="19045"/>
    <n v="18938"/>
    <n v="0"/>
    <x v="0"/>
    <n v="14"/>
    <n v="3"/>
    <n v="3"/>
    <n v="0"/>
    <n v="37"/>
    <n v="2"/>
    <n v="3"/>
    <n v="36"/>
    <n v="10"/>
    <n v="4"/>
    <n v="13"/>
    <n v="0"/>
    <s v="55 and over"/>
    <s v="Over 10 years"/>
    <s v="High (Q4)"/>
    <s v="Low"/>
    <s v="High"/>
    <n v="6"/>
    <x v="0"/>
  </r>
  <r>
    <n v="36"/>
    <x v="0"/>
    <s v="Travel_Rarely"/>
    <n v="506"/>
    <x v="0"/>
    <x v="0"/>
    <n v="3"/>
    <s v="Technical Degree"/>
    <n v="397"/>
    <n v="3"/>
    <s v="Male"/>
    <n v="30"/>
    <n v="3"/>
    <x v="1"/>
    <x v="2"/>
    <n v="2"/>
    <s v="Single"/>
    <n v="4485"/>
    <n v="26285"/>
    <n v="4"/>
    <x v="1"/>
    <n v="12"/>
    <n v="3"/>
    <n v="4"/>
    <n v="0"/>
    <n v="10"/>
    <n v="2"/>
    <n v="3"/>
    <n v="8"/>
    <n v="0"/>
    <n v="7"/>
    <n v="7"/>
    <n v="0"/>
    <s v="35 to 44"/>
    <s v="6 to 10 years"/>
    <s v="Lower-Mid (Q2)"/>
    <s v="Medium"/>
    <s v="High"/>
    <n v="3"/>
    <x v="1"/>
  </r>
  <r>
    <n v="35"/>
    <x v="0"/>
    <s v="Travel_Rarely"/>
    <n v="1232"/>
    <x v="1"/>
    <x v="2"/>
    <n v="3"/>
    <s v="Marketing"/>
    <n v="406"/>
    <n v="3"/>
    <s v="Male"/>
    <n v="96"/>
    <n v="3"/>
    <x v="2"/>
    <x v="6"/>
    <n v="2"/>
    <s v="Married"/>
    <n v="8020"/>
    <n v="5100"/>
    <n v="0"/>
    <x v="1"/>
    <n v="15"/>
    <n v="3"/>
    <n v="3"/>
    <n v="2"/>
    <n v="12"/>
    <n v="3"/>
    <n v="2"/>
    <n v="11"/>
    <n v="9"/>
    <n v="6"/>
    <n v="9"/>
    <n v="0"/>
    <s v="35 to 44"/>
    <s v="Over 10 years"/>
    <s v="Upper-Mid (Q3)"/>
    <s v="Medium"/>
    <s v="Medium"/>
    <n v="4"/>
    <x v="1"/>
  </r>
  <r>
    <n v="45"/>
    <x v="0"/>
    <s v="Travel_Rarely"/>
    <n v="549"/>
    <x v="0"/>
    <x v="16"/>
    <n v="4"/>
    <s v="Other"/>
    <n v="452"/>
    <n v="4"/>
    <s v="Male"/>
    <n v="75"/>
    <n v="3"/>
    <x v="1"/>
    <x v="2"/>
    <n v="4"/>
    <s v="Married"/>
    <n v="3697"/>
    <n v="9278"/>
    <n v="9"/>
    <x v="1"/>
    <n v="14"/>
    <n v="3"/>
    <n v="1"/>
    <n v="2"/>
    <n v="12"/>
    <n v="3"/>
    <n v="3"/>
    <n v="10"/>
    <n v="9"/>
    <n v="9"/>
    <n v="8"/>
    <n v="0"/>
    <s v="45 to 54"/>
    <s v="6 to 10 years"/>
    <s v="Lower-Mid (Q2)"/>
    <s v="Very High"/>
    <s v="High"/>
    <n v="1"/>
    <x v="2"/>
  </r>
  <r>
    <n v="30"/>
    <x v="0"/>
    <s v="Travel_Rarely"/>
    <n v="1082"/>
    <x v="1"/>
    <x v="15"/>
    <n v="3"/>
    <s v="Technical Degree"/>
    <n v="533"/>
    <n v="2"/>
    <s v="Female"/>
    <n v="83"/>
    <n v="3"/>
    <x v="1"/>
    <x v="6"/>
    <n v="3"/>
    <s v="Single"/>
    <n v="6577"/>
    <n v="19558"/>
    <n v="0"/>
    <x v="1"/>
    <n v="11"/>
    <n v="3"/>
    <n v="2"/>
    <n v="0"/>
    <n v="6"/>
    <n v="6"/>
    <n v="3"/>
    <n v="5"/>
    <n v="4"/>
    <n v="4"/>
    <n v="4"/>
    <n v="0"/>
    <s v="25 to 34"/>
    <s v="2 to 5 years"/>
    <s v="Upper-Mid (Q3)"/>
    <s v="High"/>
    <s v="High"/>
    <n v="1"/>
    <x v="2"/>
  </r>
  <r>
    <n v="60"/>
    <x v="0"/>
    <s v="Travel_Rarely"/>
    <n v="422"/>
    <x v="0"/>
    <x v="8"/>
    <n v="3"/>
    <s v="Life Sciences"/>
    <n v="549"/>
    <n v="1"/>
    <s v="Female"/>
    <n v="41"/>
    <n v="3"/>
    <x v="4"/>
    <x v="5"/>
    <n v="1"/>
    <s v="Married"/>
    <n v="19566"/>
    <n v="3854"/>
    <n v="5"/>
    <x v="1"/>
    <n v="11"/>
    <n v="3"/>
    <n v="4"/>
    <n v="0"/>
    <n v="33"/>
    <n v="5"/>
    <n v="1"/>
    <n v="29"/>
    <n v="8"/>
    <n v="11"/>
    <n v="10"/>
    <n v="0"/>
    <s v="55 and over"/>
    <s v="Over 10 years"/>
    <s v="High (Q4)"/>
    <s v="Low"/>
    <s v="Low"/>
    <n v="4"/>
    <x v="1"/>
  </r>
  <r>
    <n v="48"/>
    <x v="0"/>
    <s v="Travel_Rarely"/>
    <n v="163"/>
    <x v="1"/>
    <x v="5"/>
    <n v="5"/>
    <s v="Marketing"/>
    <n v="595"/>
    <n v="2"/>
    <s v="Female"/>
    <n v="37"/>
    <n v="3"/>
    <x v="1"/>
    <x v="6"/>
    <n v="4"/>
    <s v="Married"/>
    <n v="4051"/>
    <n v="19658"/>
    <n v="2"/>
    <x v="1"/>
    <n v="14"/>
    <n v="3"/>
    <n v="1"/>
    <n v="1"/>
    <n v="14"/>
    <n v="2"/>
    <n v="3"/>
    <n v="9"/>
    <n v="7"/>
    <n v="6"/>
    <n v="7"/>
    <n v="0"/>
    <s v="45 to 54"/>
    <s v="6 to 10 years"/>
    <s v="Lower-Mid (Q2)"/>
    <s v="Very High"/>
    <s v="High"/>
    <n v="1"/>
    <x v="2"/>
  </r>
  <r>
    <n v="55"/>
    <x v="0"/>
    <s v="Travel_Rarely"/>
    <n v="1117"/>
    <x v="1"/>
    <x v="13"/>
    <n v="5"/>
    <s v="Life Sciences"/>
    <n v="597"/>
    <n v="1"/>
    <s v="Female"/>
    <n v="83"/>
    <n v="3"/>
    <x v="3"/>
    <x v="5"/>
    <n v="2"/>
    <s v="Single"/>
    <n v="16835"/>
    <n v="9873"/>
    <n v="3"/>
    <x v="1"/>
    <n v="23"/>
    <n v="4"/>
    <n v="4"/>
    <n v="0"/>
    <n v="37"/>
    <n v="2"/>
    <n v="3"/>
    <n v="10"/>
    <n v="9"/>
    <n v="7"/>
    <n v="7"/>
    <n v="0"/>
    <s v="55 and over"/>
    <s v="6 to 10 years"/>
    <s v="High (Q4)"/>
    <s v="Medium"/>
    <s v="High"/>
    <n v="4"/>
    <x v="1"/>
  </r>
  <r>
    <n v="35"/>
    <x v="0"/>
    <s v="Travel_Rarely"/>
    <n v="619"/>
    <x v="1"/>
    <x v="7"/>
    <n v="3"/>
    <s v="Marketing"/>
    <n v="600"/>
    <n v="2"/>
    <s v="Male"/>
    <n v="85"/>
    <n v="3"/>
    <x v="1"/>
    <x v="6"/>
    <n v="3"/>
    <s v="Married"/>
    <n v="4717"/>
    <n v="18659"/>
    <n v="9"/>
    <x v="1"/>
    <n v="11"/>
    <n v="3"/>
    <n v="3"/>
    <n v="0"/>
    <n v="15"/>
    <n v="2"/>
    <n v="3"/>
    <n v="11"/>
    <n v="9"/>
    <n v="6"/>
    <n v="9"/>
    <n v="0"/>
    <s v="35 to 44"/>
    <s v="Over 10 years"/>
    <s v="Lower-Mid (Q2)"/>
    <s v="High"/>
    <s v="High"/>
    <n v="1"/>
    <x v="2"/>
  </r>
  <r>
    <n v="40"/>
    <x v="0"/>
    <s v="Travel_Rarely"/>
    <n v="302"/>
    <x v="0"/>
    <x v="10"/>
    <n v="3"/>
    <s v="Life Sciences"/>
    <n v="601"/>
    <n v="2"/>
    <s v="Female"/>
    <n v="75"/>
    <n v="3"/>
    <x v="3"/>
    <x v="4"/>
    <n v="3"/>
    <s v="Single"/>
    <n v="13237"/>
    <n v="20364"/>
    <n v="7"/>
    <x v="1"/>
    <n v="15"/>
    <n v="3"/>
    <n v="3"/>
    <n v="0"/>
    <n v="22"/>
    <n v="3"/>
    <n v="3"/>
    <n v="20"/>
    <n v="6"/>
    <n v="5"/>
    <n v="13"/>
    <n v="0"/>
    <s v="35 to 44"/>
    <s v="Over 10 years"/>
    <s v="High (Q4)"/>
    <s v="High"/>
    <s v="High"/>
    <n v="1"/>
    <x v="2"/>
  </r>
  <r>
    <n v="45"/>
    <x v="0"/>
    <s v="Travel_Rarely"/>
    <n v="561"/>
    <x v="1"/>
    <x v="5"/>
    <n v="3"/>
    <s v="Other"/>
    <n v="606"/>
    <n v="4"/>
    <s v="Male"/>
    <n v="61"/>
    <n v="3"/>
    <x v="1"/>
    <x v="6"/>
    <n v="2"/>
    <s v="Married"/>
    <n v="4805"/>
    <n v="16177"/>
    <n v="0"/>
    <x v="1"/>
    <n v="19"/>
    <n v="3"/>
    <n v="2"/>
    <n v="1"/>
    <n v="9"/>
    <n v="3"/>
    <n v="4"/>
    <n v="8"/>
    <n v="7"/>
    <n v="3"/>
    <n v="7"/>
    <n v="0"/>
    <s v="45 to 54"/>
    <s v="6 to 10 years"/>
    <s v="Lower-Mid (Q2)"/>
    <s v="Medium"/>
    <s v="Very High"/>
    <n v="2"/>
    <x v="2"/>
  </r>
  <r>
    <n v="41"/>
    <x v="0"/>
    <s v="Travel_Rarely"/>
    <n v="1276"/>
    <x v="1"/>
    <x v="5"/>
    <n v="5"/>
    <s v="Life Sciences"/>
    <n v="625"/>
    <n v="2"/>
    <s v="Female"/>
    <n v="91"/>
    <n v="3"/>
    <x v="3"/>
    <x v="5"/>
    <n v="1"/>
    <s v="Married"/>
    <n v="16595"/>
    <n v="5626"/>
    <n v="7"/>
    <x v="1"/>
    <n v="16"/>
    <n v="3"/>
    <n v="2"/>
    <n v="1"/>
    <n v="22"/>
    <n v="2"/>
    <n v="3"/>
    <n v="18"/>
    <n v="16"/>
    <n v="11"/>
    <n v="8"/>
    <n v="0"/>
    <s v="35 to 44"/>
    <s v="Over 10 years"/>
    <s v="High (Q4)"/>
    <s v="Low"/>
    <s v="High"/>
    <n v="3"/>
    <x v="1"/>
  </r>
  <r>
    <n v="52"/>
    <x v="0"/>
    <s v="Travel_Rarely"/>
    <n v="956"/>
    <x v="0"/>
    <x v="10"/>
    <n v="2"/>
    <s v="Technical Degree"/>
    <n v="630"/>
    <n v="4"/>
    <s v="Male"/>
    <n v="78"/>
    <n v="3"/>
    <x v="1"/>
    <x v="2"/>
    <n v="1"/>
    <s v="Divorced"/>
    <n v="5577"/>
    <n v="22087"/>
    <n v="3"/>
    <x v="0"/>
    <n v="12"/>
    <n v="3"/>
    <n v="2"/>
    <n v="2"/>
    <n v="18"/>
    <n v="3"/>
    <n v="3"/>
    <n v="10"/>
    <n v="9"/>
    <n v="6"/>
    <n v="9"/>
    <n v="0"/>
    <s v="45 to 54"/>
    <s v="6 to 10 years"/>
    <s v="Upper-Mid (Q3)"/>
    <s v="Low"/>
    <s v="High"/>
    <n v="6"/>
    <x v="0"/>
  </r>
  <r>
    <n v="37"/>
    <x v="0"/>
    <s v="Travel_Rarely"/>
    <n v="446"/>
    <x v="0"/>
    <x v="7"/>
    <n v="4"/>
    <s v="Life Sciences"/>
    <n v="635"/>
    <n v="2"/>
    <s v="Female"/>
    <n v="65"/>
    <n v="3"/>
    <x v="1"/>
    <x v="4"/>
    <n v="2"/>
    <s v="Married"/>
    <n v="6447"/>
    <n v="15701"/>
    <n v="6"/>
    <x v="1"/>
    <n v="12"/>
    <n v="3"/>
    <n v="2"/>
    <n v="1"/>
    <n v="8"/>
    <n v="2"/>
    <n v="2"/>
    <n v="6"/>
    <n v="5"/>
    <n v="4"/>
    <n v="3"/>
    <n v="0"/>
    <s v="35 to 44"/>
    <s v="6 to 10 years"/>
    <s v="Upper-Mid (Q3)"/>
    <s v="Medium"/>
    <s v="Medium"/>
    <n v="3"/>
    <x v="1"/>
  </r>
  <r>
    <n v="53"/>
    <x v="0"/>
    <s v="Travel_Rarely"/>
    <n v="238"/>
    <x v="1"/>
    <x v="7"/>
    <n v="1"/>
    <s v="Medical"/>
    <n v="682"/>
    <n v="4"/>
    <s v="Female"/>
    <n v="34"/>
    <n v="3"/>
    <x v="1"/>
    <x v="6"/>
    <n v="1"/>
    <s v="Single"/>
    <n v="8381"/>
    <n v="7507"/>
    <n v="7"/>
    <x v="1"/>
    <n v="20"/>
    <n v="4"/>
    <n v="4"/>
    <n v="0"/>
    <n v="18"/>
    <n v="2"/>
    <n v="4"/>
    <n v="14"/>
    <n v="7"/>
    <n v="8"/>
    <n v="10"/>
    <n v="0"/>
    <s v="45 to 54"/>
    <s v="Over 10 years"/>
    <s v="High (Q4)"/>
    <s v="Low"/>
    <s v="Very High"/>
    <n v="3"/>
    <x v="1"/>
  </r>
  <r>
    <n v="54"/>
    <x v="0"/>
    <s v="Travel_Rarely"/>
    <n v="397"/>
    <x v="2"/>
    <x v="6"/>
    <n v="4"/>
    <s v="Medical"/>
    <n v="698"/>
    <n v="3"/>
    <s v="Male"/>
    <n v="88"/>
    <n v="3"/>
    <x v="2"/>
    <x v="8"/>
    <n v="2"/>
    <s v="Married"/>
    <n v="10725"/>
    <n v="6729"/>
    <n v="2"/>
    <x v="1"/>
    <n v="15"/>
    <n v="3"/>
    <n v="3"/>
    <n v="1"/>
    <n v="16"/>
    <n v="1"/>
    <n v="4"/>
    <n v="9"/>
    <n v="7"/>
    <n v="7"/>
    <n v="1"/>
    <n v="0"/>
    <s v="45 to 54"/>
    <s v="6 to 10 years"/>
    <s v="High (Q4)"/>
    <s v="Medium"/>
    <s v="Very High"/>
    <n v="4"/>
    <x v="1"/>
  </r>
  <r>
    <n v="32"/>
    <x v="0"/>
    <s v="Travel_Rarely"/>
    <n v="1018"/>
    <x v="0"/>
    <x v="0"/>
    <n v="2"/>
    <s v="Life Sciences"/>
    <n v="727"/>
    <n v="3"/>
    <s v="Female"/>
    <n v="39"/>
    <n v="3"/>
    <x v="2"/>
    <x v="7"/>
    <n v="4"/>
    <s v="Single"/>
    <n v="11159"/>
    <n v="19373"/>
    <n v="3"/>
    <x v="1"/>
    <n v="15"/>
    <n v="3"/>
    <n v="4"/>
    <n v="0"/>
    <n v="10"/>
    <n v="6"/>
    <n v="3"/>
    <n v="7"/>
    <n v="7"/>
    <n v="7"/>
    <n v="7"/>
    <n v="0"/>
    <s v="25 to 34"/>
    <s v="6 to 10 years"/>
    <s v="High (Q4)"/>
    <s v="Very High"/>
    <s v="High"/>
    <n v="1"/>
    <x v="2"/>
  </r>
  <r>
    <n v="30"/>
    <x v="0"/>
    <s v="Travel_Rarely"/>
    <n v="501"/>
    <x v="1"/>
    <x v="26"/>
    <n v="5"/>
    <s v="Marketing"/>
    <n v="747"/>
    <n v="3"/>
    <s v="Male"/>
    <n v="99"/>
    <n v="3"/>
    <x v="1"/>
    <x v="6"/>
    <n v="4"/>
    <s v="Divorced"/>
    <n v="5304"/>
    <n v="25275"/>
    <n v="7"/>
    <x v="1"/>
    <n v="23"/>
    <n v="4"/>
    <n v="4"/>
    <n v="1"/>
    <n v="10"/>
    <n v="2"/>
    <n v="2"/>
    <n v="8"/>
    <n v="7"/>
    <n v="7"/>
    <n v="7"/>
    <n v="0"/>
    <s v="25 to 34"/>
    <s v="6 to 10 years"/>
    <s v="Upper-Mid (Q3)"/>
    <s v="Very High"/>
    <s v="Medium"/>
    <n v="2"/>
    <x v="2"/>
  </r>
  <r>
    <n v="34"/>
    <x v="0"/>
    <s v="Travel_Rarely"/>
    <n v="970"/>
    <x v="0"/>
    <x v="16"/>
    <n v="2"/>
    <s v="Medical"/>
    <n v="757"/>
    <n v="2"/>
    <s v="Female"/>
    <n v="96"/>
    <n v="3"/>
    <x v="1"/>
    <x v="3"/>
    <n v="3"/>
    <s v="Single"/>
    <n v="6142"/>
    <n v="7360"/>
    <n v="3"/>
    <x v="1"/>
    <n v="11"/>
    <n v="3"/>
    <n v="4"/>
    <n v="0"/>
    <n v="10"/>
    <n v="2"/>
    <n v="3"/>
    <n v="5"/>
    <n v="1"/>
    <n v="4"/>
    <n v="3"/>
    <n v="0"/>
    <s v="25 to 34"/>
    <s v="2 to 5 years"/>
    <s v="Upper-Mid (Q3)"/>
    <s v="High"/>
    <s v="High"/>
    <n v="1"/>
    <x v="2"/>
  </r>
  <r>
    <n v="37"/>
    <x v="0"/>
    <s v="Travel_Rarely"/>
    <n v="571"/>
    <x v="0"/>
    <x v="12"/>
    <n v="1"/>
    <s v="Life Sciences"/>
    <n v="802"/>
    <n v="4"/>
    <s v="Female"/>
    <n v="82"/>
    <n v="3"/>
    <x v="0"/>
    <x v="2"/>
    <n v="1"/>
    <s v="Divorced"/>
    <n v="2782"/>
    <n v="19905"/>
    <n v="0"/>
    <x v="0"/>
    <n v="13"/>
    <n v="3"/>
    <n v="2"/>
    <n v="2"/>
    <n v="6"/>
    <n v="3"/>
    <n v="2"/>
    <n v="5"/>
    <n v="3"/>
    <n v="4"/>
    <n v="3"/>
    <n v="0"/>
    <s v="35 to 44"/>
    <s v="2 to 5 years"/>
    <s v="Low (Q1)"/>
    <s v="Low"/>
    <s v="Medium"/>
    <n v="8"/>
    <x v="0"/>
  </r>
  <r>
    <n v="33"/>
    <x v="0"/>
    <s v="Travel_Rarely"/>
    <n v="213"/>
    <x v="0"/>
    <x v="8"/>
    <n v="3"/>
    <s v="Medical"/>
    <n v="817"/>
    <n v="3"/>
    <s v="Male"/>
    <n v="49"/>
    <n v="3"/>
    <x v="2"/>
    <x v="7"/>
    <n v="3"/>
    <s v="Married"/>
    <n v="11691"/>
    <n v="25995"/>
    <n v="0"/>
    <x v="1"/>
    <n v="11"/>
    <n v="3"/>
    <n v="4"/>
    <n v="0"/>
    <n v="14"/>
    <n v="3"/>
    <n v="4"/>
    <n v="13"/>
    <n v="9"/>
    <n v="3"/>
    <n v="7"/>
    <n v="0"/>
    <s v="25 to 34"/>
    <s v="Over 10 years"/>
    <s v="High (Q4)"/>
    <s v="High"/>
    <s v="Very High"/>
    <n v="0"/>
    <x v="2"/>
  </r>
  <r>
    <n v="51"/>
    <x v="0"/>
    <s v="Travel_Rarely"/>
    <n v="1318"/>
    <x v="1"/>
    <x v="23"/>
    <n v="4"/>
    <s v="Marketing"/>
    <n v="851"/>
    <n v="1"/>
    <s v="Female"/>
    <n v="66"/>
    <n v="3"/>
    <x v="3"/>
    <x v="5"/>
    <n v="3"/>
    <s v="Married"/>
    <n v="16307"/>
    <n v="5594"/>
    <n v="2"/>
    <x v="1"/>
    <n v="14"/>
    <n v="3"/>
    <n v="3"/>
    <n v="1"/>
    <n v="29"/>
    <n v="2"/>
    <n v="2"/>
    <n v="20"/>
    <n v="6"/>
    <n v="4"/>
    <n v="17"/>
    <n v="0"/>
    <s v="45 to 54"/>
    <s v="Over 10 years"/>
    <s v="High (Q4)"/>
    <s v="High"/>
    <s v="Medium"/>
    <n v="2"/>
    <x v="2"/>
  </r>
  <r>
    <n v="53"/>
    <x v="0"/>
    <s v="Travel_Rarely"/>
    <n v="868"/>
    <x v="1"/>
    <x v="16"/>
    <n v="3"/>
    <s v="Marketing"/>
    <n v="897"/>
    <n v="1"/>
    <s v="Male"/>
    <n v="73"/>
    <n v="3"/>
    <x v="3"/>
    <x v="6"/>
    <n v="4"/>
    <s v="Married"/>
    <n v="11836"/>
    <n v="22789"/>
    <n v="5"/>
    <x v="1"/>
    <n v="14"/>
    <n v="3"/>
    <n v="3"/>
    <n v="1"/>
    <n v="28"/>
    <n v="3"/>
    <n v="3"/>
    <n v="2"/>
    <n v="0"/>
    <n v="2"/>
    <n v="2"/>
    <n v="0"/>
    <s v="45 to 54"/>
    <s v="2 to 5 years"/>
    <s v="High (Q4)"/>
    <s v="Very High"/>
    <s v="High"/>
    <n v="0"/>
    <x v="2"/>
  </r>
  <r>
    <n v="53"/>
    <x v="0"/>
    <s v="Travel_Rarely"/>
    <n v="102"/>
    <x v="0"/>
    <x v="14"/>
    <n v="4"/>
    <s v="Life Sciences"/>
    <n v="901"/>
    <n v="4"/>
    <s v="Female"/>
    <n v="72"/>
    <n v="3"/>
    <x v="3"/>
    <x v="7"/>
    <n v="4"/>
    <s v="Single"/>
    <n v="14275"/>
    <n v="20206"/>
    <n v="6"/>
    <x v="1"/>
    <n v="18"/>
    <n v="3"/>
    <n v="3"/>
    <n v="0"/>
    <n v="33"/>
    <n v="0"/>
    <n v="3"/>
    <n v="12"/>
    <n v="9"/>
    <n v="3"/>
    <n v="8"/>
    <n v="0"/>
    <s v="45 to 54"/>
    <s v="Over 10 years"/>
    <s v="High (Q4)"/>
    <s v="Very High"/>
    <s v="High"/>
    <n v="1"/>
    <x v="2"/>
  </r>
  <r>
    <n v="47"/>
    <x v="0"/>
    <s v="Travel_Rarely"/>
    <n v="249"/>
    <x v="1"/>
    <x v="5"/>
    <n v="2"/>
    <s v="Marketing"/>
    <n v="903"/>
    <n v="3"/>
    <s v="Female"/>
    <n v="35"/>
    <n v="3"/>
    <x v="1"/>
    <x v="6"/>
    <n v="4"/>
    <s v="Married"/>
    <n v="4537"/>
    <n v="17783"/>
    <n v="0"/>
    <x v="0"/>
    <n v="22"/>
    <n v="4"/>
    <n v="1"/>
    <n v="1"/>
    <n v="8"/>
    <n v="2"/>
    <n v="3"/>
    <n v="7"/>
    <n v="6"/>
    <n v="7"/>
    <n v="7"/>
    <n v="0"/>
    <s v="45 to 54"/>
    <s v="6 to 10 years"/>
    <s v="Lower-Mid (Q2)"/>
    <s v="Very High"/>
    <s v="High"/>
    <n v="4"/>
    <x v="1"/>
  </r>
  <r>
    <n v="36"/>
    <x v="0"/>
    <s v="Travel_Rarely"/>
    <n v="1425"/>
    <x v="0"/>
    <x v="27"/>
    <n v="1"/>
    <s v="Life Sciences"/>
    <n v="924"/>
    <n v="3"/>
    <s v="Male"/>
    <n v="68"/>
    <n v="3"/>
    <x v="1"/>
    <x v="3"/>
    <n v="4"/>
    <s v="Married"/>
    <n v="6586"/>
    <n v="4821"/>
    <n v="0"/>
    <x v="0"/>
    <n v="17"/>
    <n v="3"/>
    <n v="1"/>
    <n v="1"/>
    <n v="17"/>
    <n v="2"/>
    <n v="2"/>
    <n v="16"/>
    <n v="8"/>
    <n v="4"/>
    <n v="11"/>
    <n v="0"/>
    <s v="35 to 44"/>
    <s v="Over 10 years"/>
    <s v="Upper-Mid (Q3)"/>
    <s v="Very High"/>
    <s v="Medium"/>
    <n v="4"/>
    <x v="1"/>
  </r>
  <r>
    <n v="41"/>
    <x v="0"/>
    <s v="Travel_Rarely"/>
    <n v="263"/>
    <x v="0"/>
    <x v="10"/>
    <n v="3"/>
    <s v="Medical"/>
    <n v="957"/>
    <n v="4"/>
    <s v="Male"/>
    <n v="59"/>
    <n v="3"/>
    <x v="0"/>
    <x v="0"/>
    <n v="1"/>
    <s v="Single"/>
    <n v="4721"/>
    <n v="3119"/>
    <n v="2"/>
    <x v="0"/>
    <n v="13"/>
    <n v="3"/>
    <n v="3"/>
    <n v="0"/>
    <n v="20"/>
    <n v="3"/>
    <n v="3"/>
    <n v="18"/>
    <n v="13"/>
    <n v="2"/>
    <n v="17"/>
    <n v="0"/>
    <s v="35 to 44"/>
    <s v="Over 10 years"/>
    <s v="Lower-Mid (Q2)"/>
    <s v="Low"/>
    <s v="High"/>
    <n v="5"/>
    <x v="0"/>
  </r>
  <r>
    <n v="36"/>
    <x v="0"/>
    <s v="Travel_Rarely"/>
    <n v="938"/>
    <x v="0"/>
    <x v="5"/>
    <n v="4"/>
    <s v="Medical"/>
    <n v="958"/>
    <n v="3"/>
    <s v="Male"/>
    <n v="79"/>
    <n v="3"/>
    <x v="0"/>
    <x v="0"/>
    <n v="3"/>
    <s v="Single"/>
    <n v="2519"/>
    <n v="12287"/>
    <n v="4"/>
    <x v="1"/>
    <n v="21"/>
    <n v="4"/>
    <n v="3"/>
    <n v="0"/>
    <n v="16"/>
    <n v="6"/>
    <n v="3"/>
    <n v="11"/>
    <n v="8"/>
    <n v="3"/>
    <n v="9"/>
    <n v="0"/>
    <s v="35 to 44"/>
    <s v="Over 10 years"/>
    <s v="Low (Q1)"/>
    <s v="High"/>
    <s v="High"/>
    <n v="2"/>
    <x v="2"/>
  </r>
  <r>
    <n v="31"/>
    <x v="0"/>
    <s v="Travel_Rarely"/>
    <n v="616"/>
    <x v="0"/>
    <x v="15"/>
    <n v="3"/>
    <s v="Medical"/>
    <n v="961"/>
    <n v="4"/>
    <s v="Female"/>
    <n v="41"/>
    <n v="3"/>
    <x v="1"/>
    <x v="3"/>
    <n v="4"/>
    <s v="Married"/>
    <n v="5855"/>
    <n v="17369"/>
    <n v="0"/>
    <x v="0"/>
    <n v="11"/>
    <n v="3"/>
    <n v="3"/>
    <n v="2"/>
    <n v="10"/>
    <n v="2"/>
    <n v="1"/>
    <n v="9"/>
    <n v="7"/>
    <n v="8"/>
    <n v="5"/>
    <n v="0"/>
    <s v="25 to 34"/>
    <s v="6 to 10 years"/>
    <s v="Upper-Mid (Q3)"/>
    <s v="Very High"/>
    <s v="Low"/>
    <n v="5"/>
    <x v="0"/>
  </r>
  <r>
    <n v="52"/>
    <x v="0"/>
    <s v="Travel_Rarely"/>
    <n v="1053"/>
    <x v="0"/>
    <x v="7"/>
    <n v="2"/>
    <s v="Life Sciences"/>
    <n v="976"/>
    <n v="4"/>
    <s v="Male"/>
    <n v="70"/>
    <n v="3"/>
    <x v="3"/>
    <x v="5"/>
    <n v="4"/>
    <s v="Married"/>
    <n v="17099"/>
    <n v="13829"/>
    <n v="2"/>
    <x v="1"/>
    <n v="15"/>
    <n v="3"/>
    <n v="2"/>
    <n v="1"/>
    <n v="26"/>
    <n v="2"/>
    <n v="2"/>
    <n v="9"/>
    <n v="8"/>
    <n v="7"/>
    <n v="8"/>
    <n v="0"/>
    <s v="45 to 54"/>
    <s v="6 to 10 years"/>
    <s v="High (Q4)"/>
    <s v="Very High"/>
    <s v="Medium"/>
    <n v="1"/>
    <x v="2"/>
  </r>
  <r>
    <n v="53"/>
    <x v="0"/>
    <s v="Travel_Rarely"/>
    <n v="1376"/>
    <x v="1"/>
    <x v="5"/>
    <n v="2"/>
    <s v="Medical"/>
    <n v="981"/>
    <n v="3"/>
    <s v="Male"/>
    <n v="45"/>
    <n v="3"/>
    <x v="3"/>
    <x v="5"/>
    <n v="3"/>
    <s v="Divorced"/>
    <n v="14852"/>
    <n v="13938"/>
    <n v="6"/>
    <x v="1"/>
    <n v="13"/>
    <n v="3"/>
    <n v="3"/>
    <n v="1"/>
    <n v="22"/>
    <n v="3"/>
    <n v="4"/>
    <n v="17"/>
    <n v="13"/>
    <n v="15"/>
    <n v="2"/>
    <n v="0"/>
    <s v="45 to 54"/>
    <s v="Over 10 years"/>
    <s v="High (Q4)"/>
    <s v="High"/>
    <s v="Very High"/>
    <n v="1"/>
    <x v="2"/>
  </r>
  <r>
    <n v="30"/>
    <x v="0"/>
    <s v="Travel_Rarely"/>
    <n v="231"/>
    <x v="1"/>
    <x v="16"/>
    <n v="2"/>
    <s v="Other"/>
    <n v="982"/>
    <n v="3"/>
    <s v="Male"/>
    <n v="62"/>
    <n v="3"/>
    <x v="2"/>
    <x v="6"/>
    <n v="3"/>
    <s v="Divorced"/>
    <n v="7264"/>
    <n v="9977"/>
    <n v="5"/>
    <x v="1"/>
    <n v="11"/>
    <n v="3"/>
    <n v="1"/>
    <n v="1"/>
    <n v="10"/>
    <n v="2"/>
    <n v="4"/>
    <n v="8"/>
    <n v="4"/>
    <n v="7"/>
    <n v="7"/>
    <n v="0"/>
    <s v="25 to 34"/>
    <s v="6 to 10 years"/>
    <s v="Upper-Mid (Q3)"/>
    <s v="High"/>
    <s v="Very High"/>
    <n v="1"/>
    <x v="2"/>
  </r>
  <r>
    <n v="50"/>
    <x v="0"/>
    <s v="Travel_Rarely"/>
    <n v="1464"/>
    <x v="0"/>
    <x v="5"/>
    <n v="4"/>
    <s v="Medical"/>
    <n v="1061"/>
    <n v="2"/>
    <s v="Male"/>
    <n v="62"/>
    <n v="3"/>
    <x v="4"/>
    <x v="7"/>
    <n v="3"/>
    <s v="Married"/>
    <n v="19237"/>
    <n v="12853"/>
    <n v="2"/>
    <x v="0"/>
    <n v="11"/>
    <n v="3"/>
    <n v="4"/>
    <n v="1"/>
    <n v="29"/>
    <n v="2"/>
    <n v="2"/>
    <n v="8"/>
    <n v="1"/>
    <n v="7"/>
    <n v="7"/>
    <n v="0"/>
    <s v="45 to 54"/>
    <s v="6 to 10 years"/>
    <s v="High (Q4)"/>
    <s v="High"/>
    <s v="Medium"/>
    <n v="4"/>
    <x v="1"/>
  </r>
  <r>
    <n v="40"/>
    <x v="0"/>
    <s v="Travel_Rarely"/>
    <n v="1492"/>
    <x v="0"/>
    <x v="17"/>
    <n v="4"/>
    <s v="Technical Degree"/>
    <n v="1092"/>
    <n v="1"/>
    <s v="Male"/>
    <n v="61"/>
    <n v="3"/>
    <x v="2"/>
    <x v="3"/>
    <n v="4"/>
    <s v="Married"/>
    <n v="10322"/>
    <n v="26542"/>
    <n v="4"/>
    <x v="1"/>
    <n v="20"/>
    <n v="4"/>
    <n v="4"/>
    <n v="1"/>
    <n v="14"/>
    <n v="6"/>
    <n v="3"/>
    <n v="11"/>
    <n v="10"/>
    <n v="11"/>
    <n v="1"/>
    <n v="0"/>
    <s v="35 to 44"/>
    <s v="Over 10 years"/>
    <s v="High (Q4)"/>
    <s v="Very High"/>
    <s v="High"/>
    <n v="2"/>
    <x v="2"/>
  </r>
  <r>
    <n v="42"/>
    <x v="0"/>
    <s v="Travel_Rarely"/>
    <n v="469"/>
    <x v="0"/>
    <x v="5"/>
    <n v="2"/>
    <s v="Medical"/>
    <n v="1109"/>
    <n v="4"/>
    <s v="Male"/>
    <n v="35"/>
    <n v="3"/>
    <x v="3"/>
    <x v="5"/>
    <n v="1"/>
    <s v="Married"/>
    <n v="17665"/>
    <n v="14399"/>
    <n v="0"/>
    <x v="1"/>
    <n v="17"/>
    <n v="3"/>
    <n v="4"/>
    <n v="1"/>
    <n v="23"/>
    <n v="3"/>
    <n v="3"/>
    <n v="22"/>
    <n v="6"/>
    <n v="13"/>
    <n v="7"/>
    <n v="0"/>
    <s v="35 to 44"/>
    <s v="Over 10 years"/>
    <s v="High (Q4)"/>
    <s v="Low"/>
    <s v="High"/>
    <n v="3"/>
    <x v="1"/>
  </r>
  <r>
    <n v="52"/>
    <x v="0"/>
    <s v="Travel_Rarely"/>
    <n v="994"/>
    <x v="0"/>
    <x v="8"/>
    <n v="4"/>
    <s v="Life Sciences"/>
    <n v="1118"/>
    <n v="2"/>
    <s v="Male"/>
    <n v="87"/>
    <n v="3"/>
    <x v="2"/>
    <x v="3"/>
    <n v="2"/>
    <s v="Single"/>
    <n v="10445"/>
    <n v="15322"/>
    <n v="7"/>
    <x v="1"/>
    <n v="19"/>
    <n v="3"/>
    <n v="4"/>
    <n v="0"/>
    <n v="18"/>
    <n v="4"/>
    <n v="3"/>
    <n v="8"/>
    <n v="6"/>
    <n v="4"/>
    <n v="0"/>
    <n v="0"/>
    <s v="45 to 54"/>
    <s v="6 to 10 years"/>
    <s v="High (Q4)"/>
    <s v="Medium"/>
    <s v="High"/>
    <n v="3"/>
    <x v="1"/>
  </r>
  <r>
    <n v="46"/>
    <x v="0"/>
    <s v="Travel_Rarely"/>
    <n v="406"/>
    <x v="1"/>
    <x v="0"/>
    <n v="1"/>
    <s v="Marketing"/>
    <n v="1124"/>
    <n v="1"/>
    <s v="Male"/>
    <n v="52"/>
    <n v="3"/>
    <x v="3"/>
    <x v="5"/>
    <n v="3"/>
    <s v="Married"/>
    <n v="17465"/>
    <n v="15596"/>
    <n v="3"/>
    <x v="1"/>
    <n v="12"/>
    <n v="3"/>
    <n v="4"/>
    <n v="1"/>
    <n v="23"/>
    <n v="3"/>
    <n v="3"/>
    <n v="12"/>
    <n v="9"/>
    <n v="4"/>
    <n v="9"/>
    <n v="0"/>
    <s v="45 to 54"/>
    <s v="Over 10 years"/>
    <s v="High (Q4)"/>
    <s v="High"/>
    <s v="High"/>
    <n v="1"/>
    <x v="2"/>
  </r>
  <r>
    <n v="53"/>
    <x v="0"/>
    <s v="Travel_Rarely"/>
    <n v="1223"/>
    <x v="0"/>
    <x v="8"/>
    <n v="2"/>
    <s v="Medical"/>
    <n v="1201"/>
    <n v="4"/>
    <s v="Female"/>
    <n v="50"/>
    <n v="3"/>
    <x v="4"/>
    <x v="5"/>
    <n v="3"/>
    <s v="Divorced"/>
    <n v="18606"/>
    <n v="18640"/>
    <n v="3"/>
    <x v="1"/>
    <n v="18"/>
    <n v="3"/>
    <n v="2"/>
    <n v="1"/>
    <n v="26"/>
    <n v="6"/>
    <n v="3"/>
    <n v="7"/>
    <n v="7"/>
    <n v="4"/>
    <n v="7"/>
    <n v="0"/>
    <s v="45 to 54"/>
    <s v="6 to 10 years"/>
    <s v="High (Q4)"/>
    <s v="High"/>
    <s v="High"/>
    <n v="1"/>
    <x v="2"/>
  </r>
  <r>
    <n v="46"/>
    <x v="0"/>
    <s v="Travel_Rarely"/>
    <n v="1402"/>
    <x v="1"/>
    <x v="5"/>
    <n v="3"/>
    <s v="Marketing"/>
    <n v="1204"/>
    <n v="3"/>
    <s v="Female"/>
    <n v="69"/>
    <n v="3"/>
    <x v="3"/>
    <x v="5"/>
    <n v="1"/>
    <s v="Married"/>
    <n v="17048"/>
    <n v="24097"/>
    <n v="8"/>
    <x v="1"/>
    <n v="23"/>
    <n v="4"/>
    <n v="1"/>
    <n v="0"/>
    <n v="28"/>
    <n v="2"/>
    <n v="3"/>
    <n v="26"/>
    <n v="15"/>
    <n v="15"/>
    <n v="9"/>
    <n v="0"/>
    <s v="45 to 54"/>
    <s v="Over 10 years"/>
    <s v="High (Q4)"/>
    <s v="Low"/>
    <s v="High"/>
    <n v="3"/>
    <x v="1"/>
  </r>
  <r>
    <n v="33"/>
    <x v="0"/>
    <s v="Travel_Rarely"/>
    <n v="117"/>
    <x v="0"/>
    <x v="9"/>
    <n v="3"/>
    <s v="Medical"/>
    <n v="1238"/>
    <n v="1"/>
    <s v="Male"/>
    <n v="60"/>
    <n v="3"/>
    <x v="0"/>
    <x v="2"/>
    <n v="4"/>
    <s v="Married"/>
    <n v="2781"/>
    <n v="6311"/>
    <n v="0"/>
    <x v="1"/>
    <n v="13"/>
    <n v="3"/>
    <n v="2"/>
    <n v="1"/>
    <n v="15"/>
    <n v="5"/>
    <n v="3"/>
    <n v="14"/>
    <n v="10"/>
    <n v="4"/>
    <n v="10"/>
    <n v="0"/>
    <s v="25 to 34"/>
    <s v="Over 10 years"/>
    <s v="Low (Q1)"/>
    <s v="Very High"/>
    <s v="High"/>
    <n v="3"/>
    <x v="1"/>
  </r>
  <r>
    <n v="30"/>
    <x v="0"/>
    <s v="Travel_Rarely"/>
    <n v="1465"/>
    <x v="0"/>
    <x v="7"/>
    <n v="3"/>
    <s v="Medical"/>
    <n v="1241"/>
    <n v="4"/>
    <s v="Male"/>
    <n v="63"/>
    <n v="3"/>
    <x v="0"/>
    <x v="2"/>
    <n v="2"/>
    <s v="Married"/>
    <n v="3579"/>
    <n v="9369"/>
    <n v="0"/>
    <x v="0"/>
    <n v="21"/>
    <n v="4"/>
    <n v="1"/>
    <n v="1"/>
    <n v="12"/>
    <n v="2"/>
    <n v="3"/>
    <n v="11"/>
    <n v="9"/>
    <n v="5"/>
    <n v="7"/>
    <n v="0"/>
    <s v="25 to 34"/>
    <s v="Over 10 years"/>
    <s v="Lower-Mid (Q2)"/>
    <s v="Medium"/>
    <s v="High"/>
    <n v="6"/>
    <x v="0"/>
  </r>
  <r>
    <n v="44"/>
    <x v="0"/>
    <s v="Travel_Rarely"/>
    <n v="1099"/>
    <x v="1"/>
    <x v="3"/>
    <n v="3"/>
    <s v="Marketing"/>
    <n v="1267"/>
    <n v="2"/>
    <s v="Male"/>
    <n v="88"/>
    <n v="3"/>
    <x v="4"/>
    <x v="5"/>
    <n v="2"/>
    <s v="Married"/>
    <n v="18213"/>
    <n v="8751"/>
    <n v="7"/>
    <x v="1"/>
    <n v="11"/>
    <n v="3"/>
    <n v="3"/>
    <n v="1"/>
    <n v="26"/>
    <n v="5"/>
    <n v="3"/>
    <n v="22"/>
    <n v="9"/>
    <n v="3"/>
    <n v="10"/>
    <n v="0"/>
    <s v="35 to 44"/>
    <s v="Over 10 years"/>
    <s v="High (Q4)"/>
    <s v="Medium"/>
    <s v="High"/>
    <n v="2"/>
    <x v="2"/>
  </r>
  <r>
    <n v="59"/>
    <x v="0"/>
    <s v="Travel_Rarely"/>
    <n v="1429"/>
    <x v="0"/>
    <x v="13"/>
    <n v="4"/>
    <s v="Medical"/>
    <n v="1283"/>
    <n v="4"/>
    <s v="Male"/>
    <n v="67"/>
    <n v="3"/>
    <x v="2"/>
    <x v="4"/>
    <n v="4"/>
    <s v="Single"/>
    <n v="10512"/>
    <n v="20002"/>
    <n v="6"/>
    <x v="1"/>
    <n v="12"/>
    <n v="3"/>
    <n v="4"/>
    <n v="0"/>
    <n v="25"/>
    <n v="6"/>
    <n v="2"/>
    <n v="9"/>
    <n v="7"/>
    <n v="5"/>
    <n v="4"/>
    <n v="0"/>
    <s v="55 and over"/>
    <s v="6 to 10 years"/>
    <s v="High (Q4)"/>
    <s v="Very High"/>
    <s v="Medium"/>
    <n v="2"/>
    <x v="2"/>
  </r>
  <r>
    <n v="36"/>
    <x v="0"/>
    <s v="Travel_Rarely"/>
    <n v="429"/>
    <x v="0"/>
    <x v="5"/>
    <n v="4"/>
    <s v="Life Sciences"/>
    <n v="1294"/>
    <n v="3"/>
    <s v="Female"/>
    <n v="53"/>
    <n v="3"/>
    <x v="1"/>
    <x v="4"/>
    <n v="2"/>
    <s v="Single"/>
    <n v="5410"/>
    <n v="2323"/>
    <n v="9"/>
    <x v="0"/>
    <n v="11"/>
    <n v="3"/>
    <n v="4"/>
    <n v="0"/>
    <n v="18"/>
    <n v="2"/>
    <n v="3"/>
    <n v="16"/>
    <n v="14"/>
    <n v="5"/>
    <n v="12"/>
    <n v="0"/>
    <s v="35 to 44"/>
    <s v="Over 10 years"/>
    <s v="Upper-Mid (Q3)"/>
    <s v="Medium"/>
    <s v="High"/>
    <n v="6"/>
    <x v="0"/>
  </r>
  <r>
    <n v="46"/>
    <x v="0"/>
    <s v="Travel_Rarely"/>
    <n v="991"/>
    <x v="2"/>
    <x v="7"/>
    <n v="2"/>
    <s v="Life Sciences"/>
    <n v="1314"/>
    <n v="4"/>
    <s v="Female"/>
    <n v="44"/>
    <n v="3"/>
    <x v="0"/>
    <x v="8"/>
    <n v="1"/>
    <s v="Single"/>
    <n v="3423"/>
    <n v="22957"/>
    <n v="6"/>
    <x v="1"/>
    <n v="12"/>
    <n v="3"/>
    <n v="3"/>
    <n v="0"/>
    <n v="10"/>
    <n v="3"/>
    <n v="4"/>
    <n v="7"/>
    <n v="6"/>
    <n v="5"/>
    <n v="7"/>
    <n v="0"/>
    <s v="45 to 54"/>
    <s v="6 to 10 years"/>
    <s v="Lower-Mid (Q2)"/>
    <s v="Low"/>
    <s v="Very High"/>
    <n v="5"/>
    <x v="0"/>
  </r>
  <r>
    <n v="56"/>
    <x v="0"/>
    <s v="Travel_Rarely"/>
    <n v="206"/>
    <x v="2"/>
    <x v="16"/>
    <n v="4"/>
    <s v="Life Sciences"/>
    <n v="1338"/>
    <n v="4"/>
    <s v="Male"/>
    <n v="99"/>
    <n v="3"/>
    <x v="4"/>
    <x v="5"/>
    <n v="2"/>
    <s v="Single"/>
    <n v="19717"/>
    <n v="4022"/>
    <n v="6"/>
    <x v="1"/>
    <n v="14"/>
    <n v="3"/>
    <n v="1"/>
    <n v="0"/>
    <n v="36"/>
    <n v="4"/>
    <n v="3"/>
    <n v="7"/>
    <n v="3"/>
    <n v="7"/>
    <n v="7"/>
    <n v="0"/>
    <s v="55 and over"/>
    <s v="6 to 10 years"/>
    <s v="High (Q4)"/>
    <s v="Medium"/>
    <s v="High"/>
    <n v="3"/>
    <x v="1"/>
  </r>
  <r>
    <n v="56"/>
    <x v="0"/>
    <s v="Travel_Rarely"/>
    <n v="1369"/>
    <x v="0"/>
    <x v="14"/>
    <n v="3"/>
    <s v="Life Sciences"/>
    <n v="1373"/>
    <n v="4"/>
    <s v="Male"/>
    <n v="68"/>
    <n v="3"/>
    <x v="3"/>
    <x v="4"/>
    <n v="2"/>
    <s v="Married"/>
    <n v="13402"/>
    <n v="18235"/>
    <n v="4"/>
    <x v="0"/>
    <n v="12"/>
    <n v="3"/>
    <n v="1"/>
    <n v="1"/>
    <n v="33"/>
    <n v="0"/>
    <n v="3"/>
    <n v="19"/>
    <n v="16"/>
    <n v="15"/>
    <n v="9"/>
    <n v="0"/>
    <s v="55 and over"/>
    <s v="Over 10 years"/>
    <s v="High (Q4)"/>
    <s v="Medium"/>
    <s v="High"/>
    <n v="7"/>
    <x v="0"/>
  </r>
  <r>
    <n v="34"/>
    <x v="0"/>
    <s v="Travel_Rarely"/>
    <n v="285"/>
    <x v="0"/>
    <x v="11"/>
    <n v="3"/>
    <s v="Medical"/>
    <n v="1377"/>
    <n v="2"/>
    <s v="Male"/>
    <n v="86"/>
    <n v="3"/>
    <x v="1"/>
    <x v="0"/>
    <n v="3"/>
    <s v="Married"/>
    <n v="5429"/>
    <n v="17491"/>
    <n v="4"/>
    <x v="1"/>
    <n v="13"/>
    <n v="3"/>
    <n v="1"/>
    <n v="2"/>
    <n v="10"/>
    <n v="1"/>
    <n v="3"/>
    <n v="8"/>
    <n v="7"/>
    <n v="7"/>
    <n v="7"/>
    <n v="0"/>
    <s v="25 to 34"/>
    <s v="6 to 10 years"/>
    <s v="Upper-Mid (Q3)"/>
    <s v="High"/>
    <s v="High"/>
    <n v="2"/>
    <x v="2"/>
  </r>
  <r>
    <n v="54"/>
    <x v="0"/>
    <s v="Travel_Rarely"/>
    <n v="971"/>
    <x v="0"/>
    <x v="7"/>
    <n v="3"/>
    <s v="Medical"/>
    <n v="1422"/>
    <n v="4"/>
    <s v="Female"/>
    <n v="54"/>
    <n v="3"/>
    <x v="3"/>
    <x v="7"/>
    <n v="4"/>
    <s v="Single"/>
    <n v="17328"/>
    <n v="5652"/>
    <n v="6"/>
    <x v="1"/>
    <n v="19"/>
    <n v="3"/>
    <n v="4"/>
    <n v="0"/>
    <n v="29"/>
    <n v="3"/>
    <n v="2"/>
    <n v="20"/>
    <n v="7"/>
    <n v="12"/>
    <n v="7"/>
    <n v="0"/>
    <s v="45 to 54"/>
    <s v="Over 10 years"/>
    <s v="High (Q4)"/>
    <s v="Very High"/>
    <s v="Medium"/>
    <n v="1"/>
    <x v="2"/>
  </r>
  <r>
    <n v="47"/>
    <x v="0"/>
    <s v="Travel_Rarely"/>
    <n v="359"/>
    <x v="0"/>
    <x v="5"/>
    <n v="4"/>
    <s v="Medical"/>
    <n v="1443"/>
    <n v="1"/>
    <s v="Female"/>
    <n v="82"/>
    <n v="3"/>
    <x v="3"/>
    <x v="7"/>
    <n v="3"/>
    <s v="Married"/>
    <n v="17169"/>
    <n v="26703"/>
    <n v="3"/>
    <x v="1"/>
    <n v="19"/>
    <n v="3"/>
    <n v="2"/>
    <n v="2"/>
    <n v="26"/>
    <n v="2"/>
    <n v="4"/>
    <n v="20"/>
    <n v="17"/>
    <n v="5"/>
    <n v="6"/>
    <n v="0"/>
    <s v="45 to 54"/>
    <s v="Over 10 years"/>
    <s v="High (Q4)"/>
    <s v="High"/>
    <s v="Very High"/>
    <n v="1"/>
    <x v="2"/>
  </r>
  <r>
    <n v="30"/>
    <x v="0"/>
    <s v="Travel_Rarely"/>
    <n v="1358"/>
    <x v="1"/>
    <x v="2"/>
    <n v="1"/>
    <s v="Life Sciences"/>
    <n v="1479"/>
    <n v="4"/>
    <s v="Male"/>
    <n v="96"/>
    <n v="3"/>
    <x v="1"/>
    <x v="6"/>
    <n v="3"/>
    <s v="Married"/>
    <n v="5301"/>
    <n v="2939"/>
    <n v="8"/>
    <x v="1"/>
    <n v="15"/>
    <n v="3"/>
    <n v="3"/>
    <n v="2"/>
    <n v="4"/>
    <n v="2"/>
    <n v="2"/>
    <n v="2"/>
    <n v="1"/>
    <n v="2"/>
    <n v="2"/>
    <n v="0"/>
    <s v="25 to 34"/>
    <s v="2 to 5 years"/>
    <s v="Upper-Mid (Q3)"/>
    <s v="High"/>
    <s v="Medium"/>
    <n v="1"/>
    <x v="2"/>
  </r>
  <r>
    <n v="44"/>
    <x v="0"/>
    <s v="Travel_Rarely"/>
    <n v="136"/>
    <x v="0"/>
    <x v="28"/>
    <n v="3"/>
    <s v="Life Sciences"/>
    <n v="1523"/>
    <n v="4"/>
    <s v="Male"/>
    <n v="32"/>
    <n v="3"/>
    <x v="3"/>
    <x v="7"/>
    <n v="1"/>
    <s v="Married"/>
    <n v="16328"/>
    <n v="22074"/>
    <n v="3"/>
    <x v="1"/>
    <n v="13"/>
    <n v="3"/>
    <n v="3"/>
    <n v="1"/>
    <n v="24"/>
    <n v="1"/>
    <n v="4"/>
    <n v="20"/>
    <n v="6"/>
    <n v="14"/>
    <n v="17"/>
    <n v="0"/>
    <s v="35 to 44"/>
    <s v="Over 10 years"/>
    <s v="High (Q4)"/>
    <s v="Low"/>
    <s v="Very High"/>
    <n v="4"/>
    <x v="1"/>
  </r>
  <r>
    <n v="39"/>
    <x v="0"/>
    <s v="Travel_Rarely"/>
    <n v="1089"/>
    <x v="0"/>
    <x v="10"/>
    <n v="3"/>
    <s v="Life Sciences"/>
    <n v="1525"/>
    <n v="2"/>
    <s v="Female"/>
    <n v="32"/>
    <n v="3"/>
    <x v="2"/>
    <x v="4"/>
    <n v="2"/>
    <s v="Single"/>
    <n v="8376"/>
    <n v="9150"/>
    <n v="4"/>
    <x v="1"/>
    <n v="18"/>
    <n v="3"/>
    <n v="4"/>
    <n v="0"/>
    <n v="9"/>
    <n v="3"/>
    <n v="3"/>
    <n v="2"/>
    <n v="0"/>
    <n v="2"/>
    <n v="2"/>
    <n v="0"/>
    <s v="35 to 44"/>
    <s v="2 to 5 years"/>
    <s v="Upper-Mid (Q3)"/>
    <s v="Medium"/>
    <s v="High"/>
    <n v="2"/>
    <x v="2"/>
  </r>
  <r>
    <n v="46"/>
    <x v="0"/>
    <s v="Travel_Rarely"/>
    <n v="228"/>
    <x v="1"/>
    <x v="0"/>
    <n v="3"/>
    <s v="Life Sciences"/>
    <n v="1527"/>
    <n v="3"/>
    <s v="Female"/>
    <n v="51"/>
    <n v="3"/>
    <x v="3"/>
    <x v="5"/>
    <n v="2"/>
    <s v="Married"/>
    <n v="16606"/>
    <n v="11380"/>
    <n v="8"/>
    <x v="1"/>
    <n v="12"/>
    <n v="3"/>
    <n v="4"/>
    <n v="1"/>
    <n v="23"/>
    <n v="2"/>
    <n v="4"/>
    <n v="13"/>
    <n v="12"/>
    <n v="5"/>
    <n v="1"/>
    <n v="0"/>
    <s v="45 to 54"/>
    <s v="Over 10 years"/>
    <s v="High (Q4)"/>
    <s v="Medium"/>
    <s v="Very High"/>
    <n v="3"/>
    <x v="1"/>
  </r>
  <r>
    <n v="34"/>
    <x v="0"/>
    <s v="Travel_Rarely"/>
    <n v="1440"/>
    <x v="1"/>
    <x v="8"/>
    <n v="2"/>
    <s v="Technical Degree"/>
    <n v="1541"/>
    <n v="2"/>
    <s v="Male"/>
    <n v="55"/>
    <n v="3"/>
    <x v="0"/>
    <x v="1"/>
    <n v="3"/>
    <s v="Married"/>
    <n v="2308"/>
    <n v="4944"/>
    <n v="0"/>
    <x v="0"/>
    <n v="25"/>
    <n v="4"/>
    <n v="2"/>
    <n v="1"/>
    <n v="12"/>
    <n v="4"/>
    <n v="3"/>
    <n v="11"/>
    <n v="10"/>
    <n v="5"/>
    <n v="7"/>
    <n v="0"/>
    <s v="25 to 34"/>
    <s v="Over 10 years"/>
    <s v="Low (Q1)"/>
    <s v="High"/>
    <s v="High"/>
    <n v="6"/>
    <x v="0"/>
  </r>
  <r>
    <n v="40"/>
    <x v="0"/>
    <s v="Travel_Rarely"/>
    <n v="1342"/>
    <x v="1"/>
    <x v="9"/>
    <n v="2"/>
    <s v="Medical"/>
    <n v="1548"/>
    <n v="1"/>
    <s v="Male"/>
    <n v="47"/>
    <n v="3"/>
    <x v="1"/>
    <x v="6"/>
    <n v="1"/>
    <s v="Married"/>
    <n v="5473"/>
    <n v="19345"/>
    <n v="0"/>
    <x v="1"/>
    <n v="12"/>
    <n v="3"/>
    <n v="4"/>
    <n v="0"/>
    <n v="9"/>
    <n v="5"/>
    <n v="4"/>
    <n v="8"/>
    <n v="4"/>
    <n v="7"/>
    <n v="1"/>
    <n v="0"/>
    <s v="35 to 44"/>
    <s v="6 to 10 years"/>
    <s v="Upper-Mid (Q3)"/>
    <s v="Low"/>
    <s v="Very High"/>
    <n v="3"/>
    <x v="1"/>
  </r>
  <r>
    <n v="48"/>
    <x v="0"/>
    <s v="Travel_Rarely"/>
    <n v="492"/>
    <x v="1"/>
    <x v="2"/>
    <n v="4"/>
    <s v="Life Sciences"/>
    <n v="1557"/>
    <n v="3"/>
    <s v="Female"/>
    <n v="96"/>
    <n v="3"/>
    <x v="1"/>
    <x v="6"/>
    <n v="3"/>
    <s v="Divorced"/>
    <n v="6439"/>
    <n v="13693"/>
    <n v="8"/>
    <x v="1"/>
    <n v="14"/>
    <n v="3"/>
    <n v="3"/>
    <n v="1"/>
    <n v="18"/>
    <n v="2"/>
    <n v="3"/>
    <n v="8"/>
    <n v="7"/>
    <n v="7"/>
    <n v="7"/>
    <n v="0"/>
    <s v="45 to 54"/>
    <s v="6 to 10 years"/>
    <s v="Upper-Mid (Q3)"/>
    <s v="High"/>
    <s v="High"/>
    <n v="2"/>
    <x v="2"/>
  </r>
  <r>
    <n v="38"/>
    <x v="0"/>
    <s v="Travel_Rarely"/>
    <n v="1245"/>
    <x v="1"/>
    <x v="27"/>
    <n v="3"/>
    <s v="Life Sciences"/>
    <n v="1582"/>
    <n v="3"/>
    <s v="Male"/>
    <n v="80"/>
    <n v="3"/>
    <x v="1"/>
    <x v="6"/>
    <n v="2"/>
    <s v="Married"/>
    <n v="9924"/>
    <n v="12355"/>
    <n v="0"/>
    <x v="1"/>
    <n v="11"/>
    <n v="3"/>
    <n v="4"/>
    <n v="1"/>
    <n v="10"/>
    <n v="3"/>
    <n v="3"/>
    <n v="9"/>
    <n v="8"/>
    <n v="7"/>
    <n v="7"/>
    <n v="0"/>
    <s v="35 to 44"/>
    <s v="6 to 10 years"/>
    <s v="High (Q4)"/>
    <s v="Medium"/>
    <s v="High"/>
    <n v="3"/>
    <x v="1"/>
  </r>
  <r>
    <n v="39"/>
    <x v="0"/>
    <s v="Travel_Rarely"/>
    <n v="1387"/>
    <x v="0"/>
    <x v="12"/>
    <n v="5"/>
    <s v="Medical"/>
    <n v="1618"/>
    <n v="2"/>
    <s v="Male"/>
    <n v="76"/>
    <n v="3"/>
    <x v="1"/>
    <x v="4"/>
    <n v="1"/>
    <s v="Married"/>
    <n v="5377"/>
    <n v="3835"/>
    <n v="2"/>
    <x v="1"/>
    <n v="13"/>
    <n v="3"/>
    <n v="4"/>
    <n v="3"/>
    <n v="10"/>
    <n v="3"/>
    <n v="3"/>
    <n v="7"/>
    <n v="7"/>
    <n v="7"/>
    <n v="7"/>
    <n v="0"/>
    <s v="35 to 44"/>
    <s v="6 to 10 years"/>
    <s v="Upper-Mid (Q3)"/>
    <s v="Low"/>
    <s v="High"/>
    <n v="3"/>
    <x v="1"/>
  </r>
  <r>
    <n v="54"/>
    <x v="0"/>
    <s v="Travel_Rarely"/>
    <n v="584"/>
    <x v="0"/>
    <x v="25"/>
    <n v="5"/>
    <s v="Medical"/>
    <n v="1665"/>
    <n v="2"/>
    <s v="Female"/>
    <n v="91"/>
    <n v="3"/>
    <x v="3"/>
    <x v="5"/>
    <n v="3"/>
    <s v="Married"/>
    <n v="17426"/>
    <n v="18685"/>
    <n v="3"/>
    <x v="1"/>
    <n v="25"/>
    <n v="4"/>
    <n v="3"/>
    <n v="1"/>
    <n v="36"/>
    <n v="6"/>
    <n v="3"/>
    <n v="10"/>
    <n v="8"/>
    <n v="4"/>
    <n v="7"/>
    <n v="0"/>
    <s v="45 to 54"/>
    <s v="6 to 10 years"/>
    <s v="High (Q4)"/>
    <s v="High"/>
    <s v="High"/>
    <n v="2"/>
    <x v="2"/>
  </r>
  <r>
    <n v="36"/>
    <x v="0"/>
    <s v="Travel_Rarely"/>
    <n v="530"/>
    <x v="1"/>
    <x v="5"/>
    <n v="4"/>
    <s v="Life Sciences"/>
    <n v="1710"/>
    <n v="3"/>
    <s v="Female"/>
    <n v="51"/>
    <n v="3"/>
    <x v="1"/>
    <x v="1"/>
    <n v="4"/>
    <s v="Single"/>
    <n v="4502"/>
    <n v="7439"/>
    <n v="3"/>
    <x v="1"/>
    <n v="15"/>
    <n v="3"/>
    <n v="3"/>
    <n v="0"/>
    <n v="17"/>
    <n v="2"/>
    <n v="2"/>
    <n v="13"/>
    <n v="7"/>
    <n v="6"/>
    <n v="7"/>
    <n v="0"/>
    <s v="35 to 44"/>
    <s v="Over 10 years"/>
    <s v="Lower-Mid (Q2)"/>
    <s v="Very High"/>
    <s v="Medium"/>
    <n v="1"/>
    <x v="2"/>
  </r>
  <r>
    <n v="46"/>
    <x v="0"/>
    <s v="Travel_Rarely"/>
    <n v="734"/>
    <x v="0"/>
    <x v="5"/>
    <n v="4"/>
    <s v="Medical"/>
    <n v="1789"/>
    <n v="3"/>
    <s v="Male"/>
    <n v="46"/>
    <n v="3"/>
    <x v="4"/>
    <x v="7"/>
    <n v="4"/>
    <s v="Divorced"/>
    <n v="19328"/>
    <n v="14218"/>
    <n v="7"/>
    <x v="0"/>
    <n v="17"/>
    <n v="3"/>
    <n v="3"/>
    <n v="1"/>
    <n v="24"/>
    <n v="3"/>
    <n v="3"/>
    <n v="2"/>
    <n v="1"/>
    <n v="2"/>
    <n v="2"/>
    <n v="0"/>
    <s v="45 to 54"/>
    <s v="2 to 5 years"/>
    <s v="High (Q4)"/>
    <s v="Very High"/>
    <s v="High"/>
    <n v="3"/>
    <x v="1"/>
  </r>
  <r>
    <n v="36"/>
    <x v="0"/>
    <s v="Travel_Rarely"/>
    <n v="1383"/>
    <x v="0"/>
    <x v="12"/>
    <n v="3"/>
    <s v="Life Sciences"/>
    <n v="1790"/>
    <n v="4"/>
    <s v="Male"/>
    <n v="90"/>
    <n v="3"/>
    <x v="2"/>
    <x v="3"/>
    <n v="1"/>
    <s v="Married"/>
    <n v="8321"/>
    <n v="25949"/>
    <n v="7"/>
    <x v="0"/>
    <n v="13"/>
    <n v="3"/>
    <n v="4"/>
    <n v="1"/>
    <n v="15"/>
    <n v="1"/>
    <n v="3"/>
    <n v="12"/>
    <n v="8"/>
    <n v="5"/>
    <n v="7"/>
    <n v="0"/>
    <s v="35 to 44"/>
    <s v="Over 10 years"/>
    <s v="Upper-Mid (Q3)"/>
    <s v="Low"/>
    <s v="High"/>
    <n v="6"/>
    <x v="0"/>
  </r>
  <r>
    <n v="37"/>
    <x v="0"/>
    <s v="Travel_Rarely"/>
    <n v="1239"/>
    <x v="2"/>
    <x v="16"/>
    <n v="2"/>
    <s v="Other"/>
    <n v="1794"/>
    <n v="3"/>
    <s v="Male"/>
    <n v="89"/>
    <n v="3"/>
    <x v="1"/>
    <x v="8"/>
    <n v="2"/>
    <s v="Divorced"/>
    <n v="4071"/>
    <n v="12832"/>
    <n v="2"/>
    <x v="1"/>
    <n v="13"/>
    <n v="3"/>
    <n v="3"/>
    <n v="0"/>
    <n v="19"/>
    <n v="4"/>
    <n v="2"/>
    <n v="10"/>
    <n v="0"/>
    <n v="4"/>
    <n v="7"/>
    <n v="0"/>
    <s v="35 to 44"/>
    <s v="6 to 10 years"/>
    <s v="Lower-Mid (Q2)"/>
    <s v="Medium"/>
    <s v="Medium"/>
    <n v="3"/>
    <x v="1"/>
  </r>
  <r>
    <n v="39"/>
    <x v="0"/>
    <s v="Travel_Rarely"/>
    <n v="1253"/>
    <x v="0"/>
    <x v="12"/>
    <n v="1"/>
    <s v="Medical"/>
    <n v="1800"/>
    <n v="3"/>
    <s v="Male"/>
    <n v="65"/>
    <n v="3"/>
    <x v="2"/>
    <x v="7"/>
    <n v="3"/>
    <s v="Single"/>
    <n v="13464"/>
    <n v="7914"/>
    <n v="7"/>
    <x v="1"/>
    <n v="21"/>
    <n v="4"/>
    <n v="3"/>
    <n v="0"/>
    <n v="9"/>
    <n v="3"/>
    <n v="3"/>
    <n v="4"/>
    <n v="3"/>
    <n v="2"/>
    <n v="2"/>
    <n v="0"/>
    <s v="35 to 44"/>
    <s v="2 to 5 years"/>
    <s v="High (Q4)"/>
    <s v="High"/>
    <s v="High"/>
    <n v="0"/>
    <x v="2"/>
  </r>
  <r>
    <n v="41"/>
    <x v="0"/>
    <s v="Travel_Rarely"/>
    <n v="796"/>
    <x v="1"/>
    <x v="4"/>
    <n v="1"/>
    <s v="Marketing"/>
    <n v="1815"/>
    <n v="3"/>
    <s v="Female"/>
    <n v="81"/>
    <n v="3"/>
    <x v="2"/>
    <x v="6"/>
    <n v="3"/>
    <s v="Divorced"/>
    <n v="10447"/>
    <n v="26458"/>
    <n v="0"/>
    <x v="0"/>
    <n v="13"/>
    <n v="3"/>
    <n v="4"/>
    <n v="1"/>
    <n v="23"/>
    <n v="3"/>
    <n v="4"/>
    <n v="22"/>
    <n v="14"/>
    <n v="13"/>
    <n v="5"/>
    <n v="0"/>
    <s v="35 to 44"/>
    <s v="Over 10 years"/>
    <s v="High (Q4)"/>
    <s v="High"/>
    <s v="Very High"/>
    <n v="4"/>
    <x v="1"/>
  </r>
  <r>
    <n v="40"/>
    <x v="0"/>
    <s v="Travel_Rarely"/>
    <n v="750"/>
    <x v="0"/>
    <x v="15"/>
    <n v="3"/>
    <s v="Life Sciences"/>
    <n v="1829"/>
    <n v="2"/>
    <s v="Female"/>
    <n v="47"/>
    <n v="3"/>
    <x v="1"/>
    <x v="3"/>
    <n v="1"/>
    <s v="Divorced"/>
    <n v="4448"/>
    <n v="10748"/>
    <n v="2"/>
    <x v="1"/>
    <n v="12"/>
    <n v="3"/>
    <n v="2"/>
    <n v="1"/>
    <n v="15"/>
    <n v="3"/>
    <n v="3"/>
    <n v="7"/>
    <n v="4"/>
    <n v="7"/>
    <n v="7"/>
    <n v="0"/>
    <s v="35 to 44"/>
    <s v="6 to 10 years"/>
    <s v="Lower-Mid (Q2)"/>
    <s v="Low"/>
    <s v="High"/>
    <n v="3"/>
    <x v="1"/>
  </r>
  <r>
    <n v="46"/>
    <x v="0"/>
    <s v="Travel_Rarely"/>
    <n v="706"/>
    <x v="0"/>
    <x v="5"/>
    <n v="2"/>
    <s v="Life Sciences"/>
    <n v="1857"/>
    <n v="4"/>
    <s v="Male"/>
    <n v="82"/>
    <n v="3"/>
    <x v="2"/>
    <x v="4"/>
    <n v="4"/>
    <s v="Divorced"/>
    <n v="8578"/>
    <n v="19989"/>
    <n v="3"/>
    <x v="1"/>
    <n v="14"/>
    <n v="3"/>
    <n v="3"/>
    <n v="1"/>
    <n v="12"/>
    <n v="4"/>
    <n v="2"/>
    <n v="9"/>
    <n v="8"/>
    <n v="4"/>
    <n v="7"/>
    <n v="0"/>
    <s v="45 to 54"/>
    <s v="6 to 10 years"/>
    <s v="High (Q4)"/>
    <s v="Very High"/>
    <s v="Medium"/>
    <n v="1"/>
    <x v="2"/>
  </r>
  <r>
    <n v="40"/>
    <x v="0"/>
    <s v="Travel_Rarely"/>
    <n v="1137"/>
    <x v="0"/>
    <x v="7"/>
    <n v="4"/>
    <s v="Life Sciences"/>
    <n v="1892"/>
    <n v="1"/>
    <s v="Male"/>
    <n v="98"/>
    <n v="3"/>
    <x v="3"/>
    <x v="5"/>
    <n v="1"/>
    <s v="Divorced"/>
    <n v="16823"/>
    <n v="18991"/>
    <n v="2"/>
    <x v="1"/>
    <n v="11"/>
    <n v="3"/>
    <n v="1"/>
    <n v="1"/>
    <n v="22"/>
    <n v="3"/>
    <n v="3"/>
    <n v="19"/>
    <n v="7"/>
    <n v="11"/>
    <n v="16"/>
    <n v="0"/>
    <s v="35 to 44"/>
    <s v="Over 10 years"/>
    <s v="High (Q4)"/>
    <s v="Low"/>
    <s v="High"/>
    <n v="3"/>
    <x v="1"/>
  </r>
  <r>
    <n v="42"/>
    <x v="0"/>
    <s v="Travel_Rarely"/>
    <n v="1396"/>
    <x v="0"/>
    <x v="10"/>
    <n v="3"/>
    <s v="Medical"/>
    <n v="1911"/>
    <n v="3"/>
    <s v="Male"/>
    <n v="83"/>
    <n v="3"/>
    <x v="2"/>
    <x v="7"/>
    <n v="1"/>
    <s v="Married"/>
    <n v="13348"/>
    <n v="14842"/>
    <n v="9"/>
    <x v="1"/>
    <n v="13"/>
    <n v="3"/>
    <n v="2"/>
    <n v="1"/>
    <n v="18"/>
    <n v="3"/>
    <n v="4"/>
    <n v="13"/>
    <n v="7"/>
    <n v="5"/>
    <n v="7"/>
    <n v="0"/>
    <s v="35 to 44"/>
    <s v="Over 10 years"/>
    <s v="High (Q4)"/>
    <s v="Low"/>
    <s v="Very High"/>
    <n v="3"/>
    <x v="1"/>
  </r>
  <r>
    <n v="26"/>
    <x v="0"/>
    <s v="Travel_Rarely"/>
    <n v="157"/>
    <x v="0"/>
    <x v="7"/>
    <n v="3"/>
    <s v="Medical"/>
    <n v="1952"/>
    <n v="3"/>
    <s v="Male"/>
    <n v="95"/>
    <n v="3"/>
    <x v="0"/>
    <x v="0"/>
    <n v="1"/>
    <s v="Single"/>
    <n v="2867"/>
    <n v="20006"/>
    <n v="0"/>
    <x v="1"/>
    <n v="13"/>
    <n v="3"/>
    <n v="4"/>
    <n v="0"/>
    <n v="8"/>
    <n v="6"/>
    <n v="2"/>
    <n v="7"/>
    <n v="7"/>
    <n v="7"/>
    <n v="6"/>
    <n v="0"/>
    <s v="25 to 34"/>
    <s v="6 to 10 years"/>
    <s v="Low (Q1)"/>
    <s v="Low"/>
    <s v="Medium"/>
    <n v="5"/>
    <x v="0"/>
  </r>
  <r>
    <n v="54"/>
    <x v="0"/>
    <s v="Travel_Rarely"/>
    <n v="155"/>
    <x v="0"/>
    <x v="9"/>
    <n v="2"/>
    <s v="Life Sciences"/>
    <n v="1969"/>
    <n v="1"/>
    <s v="Female"/>
    <n v="67"/>
    <n v="3"/>
    <x v="1"/>
    <x v="2"/>
    <n v="3"/>
    <s v="Married"/>
    <n v="2897"/>
    <n v="22474"/>
    <n v="3"/>
    <x v="1"/>
    <n v="11"/>
    <n v="3"/>
    <n v="3"/>
    <n v="2"/>
    <n v="9"/>
    <n v="6"/>
    <n v="2"/>
    <n v="4"/>
    <n v="3"/>
    <n v="2"/>
    <n v="3"/>
    <n v="0"/>
    <s v="45 to 54"/>
    <s v="2 to 5 years"/>
    <s v="Low (Q1)"/>
    <s v="High"/>
    <s v="Medium"/>
    <n v="0"/>
    <x v="2"/>
  </r>
  <r>
    <n v="39"/>
    <x v="0"/>
    <s v="Travel_Rarely"/>
    <n v="119"/>
    <x v="1"/>
    <x v="21"/>
    <n v="4"/>
    <s v="Marketing"/>
    <n v="1975"/>
    <n v="2"/>
    <s v="Male"/>
    <n v="77"/>
    <n v="3"/>
    <x v="3"/>
    <x v="6"/>
    <n v="1"/>
    <s v="Single"/>
    <n v="13341"/>
    <n v="25098"/>
    <n v="0"/>
    <x v="1"/>
    <n v="12"/>
    <n v="3"/>
    <n v="1"/>
    <n v="0"/>
    <n v="21"/>
    <n v="3"/>
    <n v="3"/>
    <n v="20"/>
    <n v="8"/>
    <n v="11"/>
    <n v="10"/>
    <n v="0"/>
    <s v="35 to 44"/>
    <s v="Over 10 years"/>
    <s v="High (Q4)"/>
    <s v="Low"/>
    <s v="High"/>
    <n v="4"/>
    <x v="1"/>
  </r>
  <r>
    <n v="40"/>
    <x v="0"/>
    <s v="Travel_Rarely"/>
    <n v="444"/>
    <x v="1"/>
    <x v="5"/>
    <n v="2"/>
    <s v="Marketing"/>
    <n v="1986"/>
    <n v="2"/>
    <s v="Female"/>
    <n v="92"/>
    <n v="3"/>
    <x v="1"/>
    <x v="6"/>
    <n v="2"/>
    <s v="Married"/>
    <n v="5677"/>
    <n v="4258"/>
    <n v="3"/>
    <x v="1"/>
    <n v="14"/>
    <n v="3"/>
    <n v="3"/>
    <n v="1"/>
    <n v="15"/>
    <n v="4"/>
    <n v="3"/>
    <n v="11"/>
    <n v="8"/>
    <n v="5"/>
    <n v="10"/>
    <n v="0"/>
    <s v="35 to 44"/>
    <s v="Over 10 years"/>
    <s v="Upper-Mid (Q3)"/>
    <s v="Medium"/>
    <s v="High"/>
    <n v="3"/>
    <x v="1"/>
  </r>
  <r>
    <n v="47"/>
    <x v="0"/>
    <s v="Travel_Rarely"/>
    <n v="1180"/>
    <x v="0"/>
    <x v="22"/>
    <n v="3"/>
    <s v="Medical"/>
    <n v="1993"/>
    <n v="1"/>
    <s v="Male"/>
    <n v="84"/>
    <n v="3"/>
    <x v="2"/>
    <x v="3"/>
    <n v="3"/>
    <s v="Single"/>
    <n v="8633"/>
    <n v="13084"/>
    <n v="2"/>
    <x v="1"/>
    <n v="23"/>
    <n v="4"/>
    <n v="2"/>
    <n v="0"/>
    <n v="25"/>
    <n v="3"/>
    <n v="3"/>
    <n v="17"/>
    <n v="14"/>
    <n v="12"/>
    <n v="11"/>
    <n v="0"/>
    <s v="45 to 54"/>
    <s v="Over 10 years"/>
    <s v="High (Q4)"/>
    <s v="High"/>
    <s v="High"/>
    <n v="2"/>
    <x v="2"/>
  </r>
  <r>
    <n v="38"/>
    <x v="0"/>
    <s v="Travel_Rarely"/>
    <n v="1321"/>
    <x v="1"/>
    <x v="7"/>
    <n v="4"/>
    <s v="Life Sciences"/>
    <n v="1995"/>
    <n v="4"/>
    <s v="Male"/>
    <n v="86"/>
    <n v="3"/>
    <x v="1"/>
    <x v="6"/>
    <n v="2"/>
    <s v="Married"/>
    <n v="4440"/>
    <n v="7636"/>
    <n v="0"/>
    <x v="1"/>
    <n v="15"/>
    <n v="3"/>
    <n v="1"/>
    <n v="2"/>
    <n v="16"/>
    <n v="3"/>
    <n v="3"/>
    <n v="15"/>
    <n v="13"/>
    <n v="5"/>
    <n v="8"/>
    <n v="0"/>
    <s v="35 to 44"/>
    <s v="Over 10 years"/>
    <s v="Lower-Mid (Q2)"/>
    <s v="Medium"/>
    <s v="High"/>
    <n v="3"/>
    <x v="1"/>
  </r>
  <r>
    <n v="33"/>
    <x v="0"/>
    <s v="Travel_Rarely"/>
    <n v="501"/>
    <x v="0"/>
    <x v="21"/>
    <n v="2"/>
    <s v="Medical"/>
    <n v="2009"/>
    <n v="2"/>
    <s v="Female"/>
    <n v="95"/>
    <n v="3"/>
    <x v="1"/>
    <x v="3"/>
    <n v="4"/>
    <s v="Married"/>
    <n v="4878"/>
    <n v="21653"/>
    <n v="0"/>
    <x v="0"/>
    <n v="13"/>
    <n v="3"/>
    <n v="1"/>
    <n v="1"/>
    <n v="10"/>
    <n v="6"/>
    <n v="3"/>
    <n v="9"/>
    <n v="7"/>
    <n v="8"/>
    <n v="1"/>
    <n v="0"/>
    <s v="25 to 34"/>
    <s v="6 to 10 years"/>
    <s v="Lower-Mid (Q2)"/>
    <s v="Very High"/>
    <s v="High"/>
    <n v="5"/>
    <x v="0"/>
  </r>
  <r>
    <n v="42"/>
    <x v="0"/>
    <s v="Travel_Rarely"/>
    <n v="300"/>
    <x v="0"/>
    <x v="5"/>
    <n v="3"/>
    <s v="Life Sciences"/>
    <n v="2031"/>
    <n v="1"/>
    <s v="Male"/>
    <n v="56"/>
    <n v="3"/>
    <x v="4"/>
    <x v="5"/>
    <n v="3"/>
    <s v="Married"/>
    <n v="18880"/>
    <n v="17312"/>
    <n v="5"/>
    <x v="1"/>
    <n v="11"/>
    <n v="3"/>
    <n v="1"/>
    <n v="0"/>
    <n v="24"/>
    <n v="2"/>
    <n v="2"/>
    <n v="22"/>
    <n v="6"/>
    <n v="4"/>
    <n v="14"/>
    <n v="0"/>
    <s v="35 to 44"/>
    <s v="Over 10 years"/>
    <s v="High (Q4)"/>
    <s v="High"/>
    <s v="Medium"/>
    <n v="1"/>
    <x v="2"/>
  </r>
  <r>
    <n v="27"/>
    <x v="0"/>
    <s v="Travel_Rarely"/>
    <n v="591"/>
    <x v="0"/>
    <x v="5"/>
    <n v="1"/>
    <s v="Medical"/>
    <n v="7"/>
    <n v="1"/>
    <s v="Male"/>
    <n v="40"/>
    <n v="3"/>
    <x v="0"/>
    <x v="0"/>
    <n v="2"/>
    <s v="Married"/>
    <n v="3468"/>
    <n v="16632"/>
    <n v="9"/>
    <x v="1"/>
    <n v="12"/>
    <n v="3"/>
    <n v="4"/>
    <n v="1"/>
    <n v="6"/>
    <n v="3"/>
    <n v="3"/>
    <n v="2"/>
    <n v="2"/>
    <n v="2"/>
    <n v="2"/>
    <n v="0"/>
    <s v="25 to 34"/>
    <s v="2 to 5 years"/>
    <s v="Lower-Mid (Q2)"/>
    <s v="Medium"/>
    <s v="High"/>
    <n v="4"/>
    <x v="1"/>
  </r>
  <r>
    <n v="46"/>
    <x v="0"/>
    <s v="Travel_Rarely"/>
    <n v="705"/>
    <x v="1"/>
    <x v="5"/>
    <n v="4"/>
    <s v="Marketing"/>
    <n v="38"/>
    <n v="2"/>
    <s v="Female"/>
    <n v="83"/>
    <n v="3"/>
    <x v="4"/>
    <x v="5"/>
    <n v="1"/>
    <s v="Single"/>
    <n v="18947"/>
    <n v="22822"/>
    <n v="3"/>
    <x v="1"/>
    <n v="12"/>
    <n v="3"/>
    <n v="4"/>
    <n v="0"/>
    <n v="22"/>
    <n v="2"/>
    <n v="2"/>
    <n v="2"/>
    <n v="2"/>
    <n v="2"/>
    <n v="1"/>
    <n v="0"/>
    <s v="45 to 54"/>
    <s v="2 to 5 years"/>
    <s v="High (Q4)"/>
    <s v="Low"/>
    <s v="Medium"/>
    <n v="2"/>
    <x v="2"/>
  </r>
  <r>
    <n v="35"/>
    <x v="0"/>
    <s v="Travel_Rarely"/>
    <n v="1142"/>
    <x v="0"/>
    <x v="14"/>
    <n v="4"/>
    <s v="Medical"/>
    <n v="75"/>
    <n v="3"/>
    <s v="Female"/>
    <n v="30"/>
    <n v="3"/>
    <x v="0"/>
    <x v="0"/>
    <n v="1"/>
    <s v="Married"/>
    <n v="4014"/>
    <n v="16002"/>
    <n v="3"/>
    <x v="0"/>
    <n v="15"/>
    <n v="3"/>
    <n v="3"/>
    <n v="1"/>
    <n v="4"/>
    <n v="3"/>
    <n v="3"/>
    <n v="2"/>
    <n v="2"/>
    <n v="2"/>
    <n v="2"/>
    <n v="0"/>
    <s v="35 to 44"/>
    <s v="2 to 5 years"/>
    <s v="Lower-Mid (Q2)"/>
    <s v="Low"/>
    <s v="High"/>
    <n v="6"/>
    <x v="0"/>
  </r>
  <r>
    <n v="59"/>
    <x v="0"/>
    <s v="Non-Travel"/>
    <n v="1420"/>
    <x v="2"/>
    <x v="5"/>
    <n v="4"/>
    <s v="Human Resources"/>
    <n v="140"/>
    <n v="3"/>
    <s v="Female"/>
    <n v="32"/>
    <n v="2"/>
    <x v="4"/>
    <x v="5"/>
    <n v="4"/>
    <s v="Married"/>
    <n v="18844"/>
    <n v="21922"/>
    <n v="9"/>
    <x v="1"/>
    <n v="21"/>
    <n v="4"/>
    <n v="4"/>
    <n v="1"/>
    <n v="30"/>
    <n v="3"/>
    <n v="3"/>
    <n v="3"/>
    <n v="2"/>
    <n v="2"/>
    <n v="2"/>
    <n v="0"/>
    <s v="55 and over"/>
    <s v="2 to 5 years"/>
    <s v="High (Q4)"/>
    <s v="Very High"/>
    <s v="High"/>
    <n v="0"/>
    <x v="2"/>
  </r>
  <r>
    <n v="50"/>
    <x v="0"/>
    <s v="Travel_Frequently"/>
    <n v="809"/>
    <x v="1"/>
    <x v="15"/>
    <n v="3"/>
    <s v="Marketing"/>
    <n v="174"/>
    <n v="3"/>
    <s v="Female"/>
    <n v="77"/>
    <n v="3"/>
    <x v="2"/>
    <x v="6"/>
    <n v="4"/>
    <s v="Single"/>
    <n v="9208"/>
    <n v="6645"/>
    <n v="4"/>
    <x v="1"/>
    <n v="11"/>
    <n v="3"/>
    <n v="4"/>
    <n v="0"/>
    <n v="16"/>
    <n v="3"/>
    <n v="3"/>
    <n v="2"/>
    <n v="2"/>
    <n v="2"/>
    <n v="1"/>
    <n v="0"/>
    <s v="45 to 54"/>
    <s v="2 to 5 years"/>
    <s v="High (Q4)"/>
    <s v="Very High"/>
    <s v="High"/>
    <n v="0"/>
    <x v="2"/>
  </r>
  <r>
    <n v="31"/>
    <x v="1"/>
    <s v="Travel_Rarely"/>
    <n v="542"/>
    <x v="1"/>
    <x v="17"/>
    <n v="3"/>
    <s v="Life Sciences"/>
    <n v="175"/>
    <n v="2"/>
    <s v="Female"/>
    <n v="71"/>
    <n v="1"/>
    <x v="1"/>
    <x v="6"/>
    <n v="3"/>
    <s v="Married"/>
    <n v="4559"/>
    <n v="24788"/>
    <n v="3"/>
    <x v="0"/>
    <n v="11"/>
    <n v="3"/>
    <n v="3"/>
    <n v="1"/>
    <n v="4"/>
    <n v="2"/>
    <n v="3"/>
    <n v="2"/>
    <n v="2"/>
    <n v="2"/>
    <n v="2"/>
    <n v="1"/>
    <s v="25 to 34"/>
    <s v="2 to 5 years"/>
    <s v="Lower-Mid (Q2)"/>
    <s v="High"/>
    <s v="High"/>
    <n v="4"/>
    <x v="1"/>
  </r>
  <r>
    <n v="25"/>
    <x v="0"/>
    <s v="Travel_Rarely"/>
    <n v="959"/>
    <x v="1"/>
    <x v="28"/>
    <n v="3"/>
    <s v="Life Sciences"/>
    <n v="183"/>
    <n v="1"/>
    <s v="Male"/>
    <n v="41"/>
    <n v="2"/>
    <x v="1"/>
    <x v="6"/>
    <n v="3"/>
    <s v="Married"/>
    <n v="8639"/>
    <n v="24835"/>
    <n v="2"/>
    <x v="1"/>
    <n v="18"/>
    <n v="3"/>
    <n v="4"/>
    <n v="0"/>
    <n v="6"/>
    <n v="3"/>
    <n v="3"/>
    <n v="2"/>
    <n v="2"/>
    <n v="2"/>
    <n v="2"/>
    <n v="0"/>
    <s v="25 to 34"/>
    <s v="2 to 5 years"/>
    <s v="High (Q4)"/>
    <s v="High"/>
    <s v="High"/>
    <n v="1"/>
    <x v="2"/>
  </r>
  <r>
    <n v="38"/>
    <x v="0"/>
    <s v="Travel_Rarely"/>
    <n v="364"/>
    <x v="0"/>
    <x v="0"/>
    <n v="5"/>
    <s v="Technical Degree"/>
    <n v="193"/>
    <n v="4"/>
    <s v="Female"/>
    <n v="32"/>
    <n v="3"/>
    <x v="1"/>
    <x v="2"/>
    <n v="3"/>
    <s v="Single"/>
    <n v="4317"/>
    <n v="2302"/>
    <n v="3"/>
    <x v="0"/>
    <n v="20"/>
    <n v="4"/>
    <n v="2"/>
    <n v="0"/>
    <n v="19"/>
    <n v="2"/>
    <n v="3"/>
    <n v="3"/>
    <n v="2"/>
    <n v="2"/>
    <n v="2"/>
    <n v="0"/>
    <s v="35 to 44"/>
    <s v="2 to 5 years"/>
    <s v="Lower-Mid (Q2)"/>
    <s v="High"/>
    <s v="High"/>
    <n v="3"/>
    <x v="1"/>
  </r>
  <r>
    <n v="30"/>
    <x v="0"/>
    <s v="Travel_Rarely"/>
    <n v="201"/>
    <x v="0"/>
    <x v="3"/>
    <n v="3"/>
    <s v="Technical Degree"/>
    <n v="197"/>
    <n v="4"/>
    <s v="Female"/>
    <n v="84"/>
    <n v="3"/>
    <x v="0"/>
    <x v="2"/>
    <n v="1"/>
    <s v="Divorced"/>
    <n v="3204"/>
    <n v="10415"/>
    <n v="5"/>
    <x v="1"/>
    <n v="14"/>
    <n v="3"/>
    <n v="4"/>
    <n v="1"/>
    <n v="8"/>
    <n v="3"/>
    <n v="3"/>
    <n v="3"/>
    <n v="2"/>
    <n v="2"/>
    <n v="2"/>
    <n v="0"/>
    <s v="25 to 34"/>
    <s v="2 to 5 years"/>
    <s v="Lower-Mid (Q2)"/>
    <s v="Low"/>
    <s v="High"/>
    <n v="4"/>
    <x v="1"/>
  </r>
  <r>
    <n v="27"/>
    <x v="0"/>
    <s v="Non-Travel"/>
    <n v="691"/>
    <x v="0"/>
    <x v="9"/>
    <n v="3"/>
    <s v="Medical"/>
    <n v="218"/>
    <n v="4"/>
    <s v="Male"/>
    <n v="57"/>
    <n v="3"/>
    <x v="0"/>
    <x v="2"/>
    <n v="2"/>
    <s v="Divorced"/>
    <n v="2024"/>
    <n v="5970"/>
    <n v="6"/>
    <x v="1"/>
    <n v="18"/>
    <n v="3"/>
    <n v="4"/>
    <n v="1"/>
    <n v="6"/>
    <n v="1"/>
    <n v="1"/>
    <n v="2"/>
    <n v="2"/>
    <n v="2"/>
    <n v="2"/>
    <n v="0"/>
    <s v="25 to 34"/>
    <s v="2 to 5 years"/>
    <s v="Low (Q1)"/>
    <s v="Medium"/>
    <s v="Low"/>
    <n v="5"/>
    <x v="0"/>
  </r>
  <r>
    <n v="56"/>
    <x v="0"/>
    <s v="Travel_Rarely"/>
    <n v="713"/>
    <x v="0"/>
    <x v="16"/>
    <n v="3"/>
    <s v="Life Sciences"/>
    <n v="241"/>
    <n v="3"/>
    <s v="Female"/>
    <n v="67"/>
    <n v="3"/>
    <x v="0"/>
    <x v="2"/>
    <n v="1"/>
    <s v="Divorced"/>
    <n v="4257"/>
    <n v="13939"/>
    <n v="4"/>
    <x v="0"/>
    <n v="18"/>
    <n v="3"/>
    <n v="3"/>
    <n v="1"/>
    <n v="19"/>
    <n v="3"/>
    <n v="3"/>
    <n v="2"/>
    <n v="2"/>
    <n v="2"/>
    <n v="2"/>
    <n v="0"/>
    <s v="55 and over"/>
    <s v="2 to 5 years"/>
    <s v="Lower-Mid (Q2)"/>
    <s v="Low"/>
    <s v="High"/>
    <n v="5"/>
    <x v="0"/>
  </r>
  <r>
    <n v="27"/>
    <x v="0"/>
    <s v="Travel_Frequently"/>
    <n v="472"/>
    <x v="0"/>
    <x v="7"/>
    <n v="1"/>
    <s v="Technical Degree"/>
    <n v="274"/>
    <n v="3"/>
    <s v="Male"/>
    <n v="60"/>
    <n v="2"/>
    <x v="1"/>
    <x v="4"/>
    <n v="1"/>
    <s v="Married"/>
    <n v="4298"/>
    <n v="9679"/>
    <n v="5"/>
    <x v="1"/>
    <n v="19"/>
    <n v="3"/>
    <n v="3"/>
    <n v="1"/>
    <n v="6"/>
    <n v="1"/>
    <n v="3"/>
    <n v="2"/>
    <n v="2"/>
    <n v="2"/>
    <n v="0"/>
    <n v="0"/>
    <s v="25 to 34"/>
    <s v="2 to 5 years"/>
    <s v="Lower-Mid (Q2)"/>
    <s v="Low"/>
    <s v="High"/>
    <n v="2"/>
    <x v="2"/>
  </r>
  <r>
    <n v="40"/>
    <x v="0"/>
    <s v="Travel_Rarely"/>
    <n v="905"/>
    <x v="0"/>
    <x v="6"/>
    <n v="2"/>
    <s v="Medical"/>
    <n v="281"/>
    <n v="3"/>
    <s v="Male"/>
    <n v="99"/>
    <n v="3"/>
    <x v="1"/>
    <x v="0"/>
    <n v="4"/>
    <s v="Married"/>
    <n v="2741"/>
    <n v="16523"/>
    <n v="8"/>
    <x v="0"/>
    <n v="15"/>
    <n v="3"/>
    <n v="3"/>
    <n v="1"/>
    <n v="15"/>
    <n v="2"/>
    <n v="4"/>
    <n v="7"/>
    <n v="2"/>
    <n v="3"/>
    <n v="7"/>
    <n v="0"/>
    <s v="35 to 44"/>
    <s v="6 to 10 years"/>
    <s v="Low (Q1)"/>
    <s v="Very High"/>
    <s v="Very High"/>
    <n v="4"/>
    <x v="1"/>
  </r>
  <r>
    <n v="52"/>
    <x v="0"/>
    <s v="Travel_Rarely"/>
    <n v="1323"/>
    <x v="0"/>
    <x v="5"/>
    <n v="3"/>
    <s v="Life Sciences"/>
    <n v="316"/>
    <n v="3"/>
    <s v="Female"/>
    <n v="89"/>
    <n v="2"/>
    <x v="0"/>
    <x v="0"/>
    <n v="4"/>
    <s v="Single"/>
    <n v="3212"/>
    <n v="3300"/>
    <n v="7"/>
    <x v="1"/>
    <n v="15"/>
    <n v="3"/>
    <n v="2"/>
    <n v="0"/>
    <n v="6"/>
    <n v="3"/>
    <n v="2"/>
    <n v="2"/>
    <n v="2"/>
    <n v="2"/>
    <n v="2"/>
    <n v="0"/>
    <s v="45 to 54"/>
    <s v="2 to 5 years"/>
    <s v="Lower-Mid (Q2)"/>
    <s v="Very High"/>
    <s v="Medium"/>
    <n v="2"/>
    <x v="2"/>
  </r>
  <r>
    <n v="59"/>
    <x v="0"/>
    <s v="Travel_Rarely"/>
    <n v="818"/>
    <x v="2"/>
    <x v="10"/>
    <n v="2"/>
    <s v="Medical"/>
    <n v="321"/>
    <n v="2"/>
    <s v="Male"/>
    <n v="52"/>
    <n v="3"/>
    <x v="0"/>
    <x v="8"/>
    <n v="3"/>
    <s v="Married"/>
    <n v="2267"/>
    <n v="25657"/>
    <n v="8"/>
    <x v="1"/>
    <n v="17"/>
    <n v="3"/>
    <n v="4"/>
    <n v="0"/>
    <n v="7"/>
    <n v="2"/>
    <n v="2"/>
    <n v="2"/>
    <n v="2"/>
    <n v="2"/>
    <n v="2"/>
    <n v="0"/>
    <s v="55 and over"/>
    <s v="2 to 5 years"/>
    <s v="Low (Q1)"/>
    <s v="High"/>
    <s v="Medium"/>
    <n v="2"/>
    <x v="2"/>
  </r>
  <r>
    <n v="32"/>
    <x v="0"/>
    <s v="Non-Travel"/>
    <n v="976"/>
    <x v="1"/>
    <x v="23"/>
    <n v="4"/>
    <s v="Marketing"/>
    <n v="333"/>
    <n v="3"/>
    <s v="Male"/>
    <n v="100"/>
    <n v="3"/>
    <x v="1"/>
    <x v="6"/>
    <n v="4"/>
    <s v="Married"/>
    <n v="4465"/>
    <n v="12069"/>
    <n v="0"/>
    <x v="1"/>
    <n v="18"/>
    <n v="3"/>
    <n v="1"/>
    <n v="0"/>
    <n v="4"/>
    <n v="2"/>
    <n v="3"/>
    <n v="3"/>
    <n v="2"/>
    <n v="2"/>
    <n v="2"/>
    <n v="0"/>
    <s v="25 to 34"/>
    <s v="2 to 5 years"/>
    <s v="Lower-Mid (Q2)"/>
    <s v="Very High"/>
    <s v="High"/>
    <n v="1"/>
    <x v="2"/>
  </r>
  <r>
    <n v="31"/>
    <x v="0"/>
    <s v="Travel_Frequently"/>
    <n v="1327"/>
    <x v="0"/>
    <x v="0"/>
    <n v="4"/>
    <s v="Medical"/>
    <n v="337"/>
    <n v="2"/>
    <s v="Male"/>
    <n v="73"/>
    <n v="3"/>
    <x v="2"/>
    <x v="7"/>
    <n v="3"/>
    <s v="Divorced"/>
    <n v="13675"/>
    <n v="13523"/>
    <n v="9"/>
    <x v="1"/>
    <n v="12"/>
    <n v="3"/>
    <n v="1"/>
    <n v="1"/>
    <n v="9"/>
    <n v="3"/>
    <n v="3"/>
    <n v="2"/>
    <n v="2"/>
    <n v="2"/>
    <n v="2"/>
    <n v="0"/>
    <s v="25 to 34"/>
    <s v="2 to 5 years"/>
    <s v="High (Q4)"/>
    <s v="High"/>
    <s v="High"/>
    <n v="0"/>
    <x v="2"/>
  </r>
  <r>
    <n v="31"/>
    <x v="0"/>
    <s v="Travel_Rarely"/>
    <n v="192"/>
    <x v="0"/>
    <x v="5"/>
    <n v="4"/>
    <s v="Life Sciences"/>
    <n v="426"/>
    <n v="3"/>
    <s v="Male"/>
    <n v="32"/>
    <n v="3"/>
    <x v="0"/>
    <x v="2"/>
    <n v="4"/>
    <s v="Divorced"/>
    <n v="2695"/>
    <n v="7747"/>
    <n v="0"/>
    <x v="0"/>
    <n v="18"/>
    <n v="3"/>
    <n v="2"/>
    <n v="1"/>
    <n v="3"/>
    <n v="2"/>
    <n v="1"/>
    <n v="2"/>
    <n v="2"/>
    <n v="2"/>
    <n v="2"/>
    <n v="0"/>
    <s v="25 to 34"/>
    <s v="2 to 5 years"/>
    <s v="Low (Q1)"/>
    <s v="Very High"/>
    <s v="Low"/>
    <n v="6"/>
    <x v="0"/>
  </r>
  <r>
    <n v="52"/>
    <x v="1"/>
    <s v="Travel_Rarely"/>
    <n v="723"/>
    <x v="0"/>
    <x v="16"/>
    <n v="4"/>
    <s v="Medical"/>
    <n v="433"/>
    <n v="3"/>
    <s v="Male"/>
    <n v="85"/>
    <n v="2"/>
    <x v="1"/>
    <x v="2"/>
    <n v="2"/>
    <s v="Married"/>
    <n v="4941"/>
    <n v="17747"/>
    <n v="2"/>
    <x v="1"/>
    <n v="15"/>
    <n v="3"/>
    <n v="1"/>
    <n v="0"/>
    <n v="11"/>
    <n v="3"/>
    <n v="2"/>
    <n v="8"/>
    <n v="2"/>
    <n v="7"/>
    <n v="7"/>
    <n v="1"/>
    <s v="45 to 54"/>
    <s v="6 to 10 years"/>
    <s v="Upper-Mid (Q3)"/>
    <s v="Medium"/>
    <s v="Medium"/>
    <n v="3"/>
    <x v="1"/>
  </r>
  <r>
    <n v="28"/>
    <x v="1"/>
    <s v="Travel_Rarely"/>
    <n v="1157"/>
    <x v="0"/>
    <x v="5"/>
    <n v="4"/>
    <s v="Medical"/>
    <n v="440"/>
    <n v="1"/>
    <s v="Male"/>
    <n v="84"/>
    <n v="1"/>
    <x v="0"/>
    <x v="2"/>
    <n v="4"/>
    <s v="Married"/>
    <n v="3464"/>
    <n v="24737"/>
    <n v="5"/>
    <x v="0"/>
    <n v="13"/>
    <n v="3"/>
    <n v="4"/>
    <n v="0"/>
    <n v="5"/>
    <n v="4"/>
    <n v="2"/>
    <n v="3"/>
    <n v="2"/>
    <n v="2"/>
    <n v="2"/>
    <n v="1"/>
    <s v="25 to 34"/>
    <s v="2 to 5 years"/>
    <s v="Lower-Mid (Q2)"/>
    <s v="Very High"/>
    <s v="Medium"/>
    <n v="5"/>
    <x v="0"/>
  </r>
  <r>
    <n v="29"/>
    <x v="0"/>
    <s v="Travel_Rarely"/>
    <n v="738"/>
    <x v="0"/>
    <x v="9"/>
    <n v="5"/>
    <s v="Other"/>
    <n v="455"/>
    <n v="2"/>
    <s v="Male"/>
    <n v="30"/>
    <n v="2"/>
    <x v="0"/>
    <x v="0"/>
    <n v="4"/>
    <s v="Single"/>
    <n v="3983"/>
    <n v="7621"/>
    <n v="0"/>
    <x v="1"/>
    <n v="17"/>
    <n v="3"/>
    <n v="3"/>
    <n v="0"/>
    <n v="4"/>
    <n v="2"/>
    <n v="3"/>
    <n v="3"/>
    <n v="2"/>
    <n v="2"/>
    <n v="2"/>
    <n v="0"/>
    <s v="25 to 34"/>
    <s v="2 to 5 years"/>
    <s v="Lower-Mid (Q2)"/>
    <s v="Very High"/>
    <s v="High"/>
    <n v="0"/>
    <x v="2"/>
  </r>
  <r>
    <n v="30"/>
    <x v="0"/>
    <s v="Non-Travel"/>
    <n v="641"/>
    <x v="1"/>
    <x v="22"/>
    <n v="2"/>
    <s v="Technical Degree"/>
    <n v="475"/>
    <n v="4"/>
    <s v="Female"/>
    <n v="85"/>
    <n v="3"/>
    <x v="1"/>
    <x v="6"/>
    <n v="3"/>
    <s v="Married"/>
    <n v="4736"/>
    <n v="6069"/>
    <n v="7"/>
    <x v="0"/>
    <n v="12"/>
    <n v="3"/>
    <n v="2"/>
    <n v="1"/>
    <n v="4"/>
    <n v="2"/>
    <n v="4"/>
    <n v="2"/>
    <n v="2"/>
    <n v="2"/>
    <n v="2"/>
    <n v="0"/>
    <s v="25 to 34"/>
    <s v="2 to 5 years"/>
    <s v="Lower-Mid (Q2)"/>
    <s v="High"/>
    <s v="Very High"/>
    <n v="4"/>
    <x v="1"/>
  </r>
  <r>
    <n v="31"/>
    <x v="0"/>
    <s v="Travel_Rarely"/>
    <n v="408"/>
    <x v="0"/>
    <x v="9"/>
    <n v="4"/>
    <s v="Life Sciences"/>
    <n v="493"/>
    <n v="3"/>
    <s v="Male"/>
    <n v="42"/>
    <n v="2"/>
    <x v="0"/>
    <x v="2"/>
    <n v="2"/>
    <s v="Single"/>
    <n v="2657"/>
    <n v="7551"/>
    <n v="0"/>
    <x v="0"/>
    <n v="16"/>
    <n v="3"/>
    <n v="4"/>
    <n v="0"/>
    <n v="3"/>
    <n v="5"/>
    <n v="3"/>
    <n v="2"/>
    <n v="2"/>
    <n v="2"/>
    <n v="2"/>
    <n v="0"/>
    <s v="25 to 34"/>
    <s v="2 to 5 years"/>
    <s v="Low (Q1)"/>
    <s v="Medium"/>
    <s v="High"/>
    <n v="7"/>
    <x v="0"/>
  </r>
  <r>
    <n v="36"/>
    <x v="0"/>
    <s v="Travel_Rarely"/>
    <n v="329"/>
    <x v="0"/>
    <x v="5"/>
    <n v="3"/>
    <s v="Life Sciences"/>
    <n v="501"/>
    <n v="4"/>
    <s v="Female"/>
    <n v="96"/>
    <n v="3"/>
    <x v="0"/>
    <x v="2"/>
    <n v="3"/>
    <s v="Married"/>
    <n v="2543"/>
    <n v="11868"/>
    <n v="4"/>
    <x v="1"/>
    <n v="13"/>
    <n v="3"/>
    <n v="2"/>
    <n v="1"/>
    <n v="6"/>
    <n v="3"/>
    <n v="3"/>
    <n v="2"/>
    <n v="2"/>
    <n v="2"/>
    <n v="2"/>
    <n v="0"/>
    <s v="35 to 44"/>
    <s v="2 to 5 years"/>
    <s v="Low (Q1)"/>
    <s v="High"/>
    <s v="High"/>
    <n v="2"/>
    <x v="2"/>
  </r>
  <r>
    <n v="42"/>
    <x v="0"/>
    <s v="Travel_Frequently"/>
    <n v="1474"/>
    <x v="0"/>
    <x v="3"/>
    <n v="2"/>
    <s v="Other"/>
    <n v="591"/>
    <n v="2"/>
    <s v="Male"/>
    <n v="97"/>
    <n v="3"/>
    <x v="0"/>
    <x v="0"/>
    <n v="3"/>
    <s v="Married"/>
    <n v="2093"/>
    <n v="9260"/>
    <n v="4"/>
    <x v="1"/>
    <n v="17"/>
    <n v="3"/>
    <n v="4"/>
    <n v="1"/>
    <n v="8"/>
    <n v="4"/>
    <n v="3"/>
    <n v="2"/>
    <n v="2"/>
    <n v="2"/>
    <n v="0"/>
    <n v="0"/>
    <s v="35 to 44"/>
    <s v="2 to 5 years"/>
    <s v="Low (Q1)"/>
    <s v="High"/>
    <s v="High"/>
    <n v="2"/>
    <x v="2"/>
  </r>
  <r>
    <n v="24"/>
    <x v="0"/>
    <s v="Travel_Frequently"/>
    <n v="535"/>
    <x v="1"/>
    <x v="1"/>
    <n v="3"/>
    <s v="Medical"/>
    <n v="632"/>
    <n v="4"/>
    <s v="Male"/>
    <n v="38"/>
    <n v="3"/>
    <x v="0"/>
    <x v="1"/>
    <n v="4"/>
    <s v="Married"/>
    <n v="2400"/>
    <n v="5530"/>
    <n v="0"/>
    <x v="1"/>
    <n v="13"/>
    <n v="3"/>
    <n v="3"/>
    <n v="2"/>
    <n v="3"/>
    <n v="3"/>
    <n v="3"/>
    <n v="2"/>
    <n v="2"/>
    <n v="2"/>
    <n v="1"/>
    <n v="0"/>
    <s v="Under 25"/>
    <s v="2 to 5 years"/>
    <s v="Low (Q1)"/>
    <s v="Very High"/>
    <s v="High"/>
    <n v="3"/>
    <x v="1"/>
  </r>
  <r>
    <n v="22"/>
    <x v="0"/>
    <s v="Travel_Rarely"/>
    <n v="604"/>
    <x v="0"/>
    <x v="10"/>
    <n v="1"/>
    <s v="Medical"/>
    <n v="675"/>
    <n v="1"/>
    <s v="Male"/>
    <n v="69"/>
    <n v="3"/>
    <x v="0"/>
    <x v="2"/>
    <n v="3"/>
    <s v="Married"/>
    <n v="2773"/>
    <n v="12145"/>
    <n v="0"/>
    <x v="1"/>
    <n v="20"/>
    <n v="4"/>
    <n v="4"/>
    <n v="0"/>
    <n v="3"/>
    <n v="3"/>
    <n v="3"/>
    <n v="2"/>
    <n v="2"/>
    <n v="2"/>
    <n v="2"/>
    <n v="0"/>
    <s v="Under 25"/>
    <s v="2 to 5 years"/>
    <s v="Low (Q1)"/>
    <s v="High"/>
    <s v="High"/>
    <n v="2"/>
    <x v="2"/>
  </r>
  <r>
    <n v="48"/>
    <x v="0"/>
    <s v="Travel_Rarely"/>
    <n v="817"/>
    <x v="1"/>
    <x v="5"/>
    <n v="1"/>
    <s v="Marketing"/>
    <n v="712"/>
    <n v="2"/>
    <s v="Male"/>
    <n v="56"/>
    <n v="4"/>
    <x v="1"/>
    <x v="6"/>
    <n v="2"/>
    <s v="Married"/>
    <n v="8120"/>
    <n v="18597"/>
    <n v="3"/>
    <x v="1"/>
    <n v="12"/>
    <n v="3"/>
    <n v="4"/>
    <n v="0"/>
    <n v="12"/>
    <n v="3"/>
    <n v="3"/>
    <n v="2"/>
    <n v="2"/>
    <n v="2"/>
    <n v="2"/>
    <n v="0"/>
    <s v="45 to 54"/>
    <s v="2 to 5 years"/>
    <s v="Upper-Mid (Q3)"/>
    <s v="Medium"/>
    <s v="High"/>
    <n v="2"/>
    <x v="2"/>
  </r>
  <r>
    <n v="24"/>
    <x v="1"/>
    <s v="Travel_Rarely"/>
    <n v="693"/>
    <x v="1"/>
    <x v="0"/>
    <n v="2"/>
    <s v="Life Sciences"/>
    <n v="720"/>
    <n v="1"/>
    <s v="Female"/>
    <n v="65"/>
    <n v="3"/>
    <x v="1"/>
    <x v="6"/>
    <n v="3"/>
    <s v="Single"/>
    <n v="4577"/>
    <n v="24785"/>
    <n v="9"/>
    <x v="1"/>
    <n v="14"/>
    <n v="3"/>
    <n v="1"/>
    <n v="0"/>
    <n v="4"/>
    <n v="3"/>
    <n v="3"/>
    <n v="2"/>
    <n v="2"/>
    <n v="2"/>
    <n v="0"/>
    <n v="1"/>
    <s v="Under 25"/>
    <s v="2 to 5 years"/>
    <s v="Lower-Mid (Q2)"/>
    <s v="High"/>
    <s v="High"/>
    <n v="0"/>
    <x v="2"/>
  </r>
  <r>
    <n v="60"/>
    <x v="0"/>
    <s v="Travel_Rarely"/>
    <n v="1179"/>
    <x v="1"/>
    <x v="2"/>
    <n v="4"/>
    <s v="Marketing"/>
    <n v="732"/>
    <n v="1"/>
    <s v="Male"/>
    <n v="84"/>
    <n v="3"/>
    <x v="1"/>
    <x v="6"/>
    <n v="1"/>
    <s v="Single"/>
    <n v="5405"/>
    <n v="11924"/>
    <n v="8"/>
    <x v="1"/>
    <n v="14"/>
    <n v="3"/>
    <n v="4"/>
    <n v="0"/>
    <n v="10"/>
    <n v="1"/>
    <n v="3"/>
    <n v="2"/>
    <n v="2"/>
    <n v="2"/>
    <n v="2"/>
    <n v="0"/>
    <s v="55 and over"/>
    <s v="2 to 5 years"/>
    <s v="Upper-Mid (Q3)"/>
    <s v="Low"/>
    <s v="High"/>
    <n v="3"/>
    <x v="1"/>
  </r>
  <r>
    <n v="50"/>
    <x v="0"/>
    <s v="Travel_Rarely"/>
    <n v="316"/>
    <x v="1"/>
    <x v="16"/>
    <n v="4"/>
    <s v="Marketing"/>
    <n v="738"/>
    <n v="4"/>
    <s v="Male"/>
    <n v="54"/>
    <n v="3"/>
    <x v="0"/>
    <x v="1"/>
    <n v="2"/>
    <s v="Married"/>
    <n v="3875"/>
    <n v="9983"/>
    <n v="7"/>
    <x v="1"/>
    <n v="15"/>
    <n v="3"/>
    <n v="4"/>
    <n v="1"/>
    <n v="4"/>
    <n v="2"/>
    <n v="3"/>
    <n v="2"/>
    <n v="2"/>
    <n v="2"/>
    <n v="2"/>
    <n v="0"/>
    <s v="45 to 54"/>
    <s v="2 to 5 years"/>
    <s v="Lower-Mid (Q2)"/>
    <s v="Medium"/>
    <s v="High"/>
    <n v="2"/>
    <x v="2"/>
  </r>
  <r>
    <n v="47"/>
    <x v="0"/>
    <s v="Travel_Frequently"/>
    <n v="217"/>
    <x v="1"/>
    <x v="0"/>
    <n v="3"/>
    <s v="Medical"/>
    <n v="746"/>
    <n v="4"/>
    <s v="Female"/>
    <n v="49"/>
    <n v="3"/>
    <x v="3"/>
    <x v="6"/>
    <n v="3"/>
    <s v="Divorced"/>
    <n v="13770"/>
    <n v="10225"/>
    <n v="9"/>
    <x v="0"/>
    <n v="12"/>
    <n v="3"/>
    <n v="4"/>
    <n v="2"/>
    <n v="28"/>
    <n v="2"/>
    <n v="2"/>
    <n v="22"/>
    <n v="2"/>
    <n v="11"/>
    <n v="13"/>
    <n v="0"/>
    <s v="45 to 54"/>
    <s v="Over 10 years"/>
    <s v="High (Q4)"/>
    <s v="High"/>
    <s v="Medium"/>
    <n v="4"/>
    <x v="1"/>
  </r>
  <r>
    <n v="42"/>
    <x v="1"/>
    <s v="Travel_Frequently"/>
    <n v="933"/>
    <x v="0"/>
    <x v="6"/>
    <n v="3"/>
    <s v="Medical"/>
    <n v="752"/>
    <n v="3"/>
    <s v="Male"/>
    <n v="57"/>
    <n v="4"/>
    <x v="0"/>
    <x v="2"/>
    <n v="3"/>
    <s v="Divorced"/>
    <n v="2759"/>
    <n v="20366"/>
    <n v="6"/>
    <x v="0"/>
    <n v="12"/>
    <n v="3"/>
    <n v="4"/>
    <n v="0"/>
    <n v="7"/>
    <n v="2"/>
    <n v="3"/>
    <n v="2"/>
    <n v="2"/>
    <n v="2"/>
    <n v="2"/>
    <n v="1"/>
    <s v="35 to 44"/>
    <s v="2 to 5 years"/>
    <s v="Low (Q1)"/>
    <s v="High"/>
    <s v="High"/>
    <n v="6"/>
    <x v="0"/>
  </r>
  <r>
    <n v="43"/>
    <x v="0"/>
    <s v="Travel_Frequently"/>
    <n v="775"/>
    <x v="1"/>
    <x v="21"/>
    <n v="3"/>
    <s v="Life Sciences"/>
    <n v="754"/>
    <n v="4"/>
    <s v="Male"/>
    <n v="47"/>
    <n v="2"/>
    <x v="1"/>
    <x v="6"/>
    <n v="4"/>
    <s v="Married"/>
    <n v="6804"/>
    <n v="23683"/>
    <n v="3"/>
    <x v="1"/>
    <n v="18"/>
    <n v="3"/>
    <n v="3"/>
    <n v="1"/>
    <n v="7"/>
    <n v="5"/>
    <n v="3"/>
    <n v="2"/>
    <n v="2"/>
    <n v="2"/>
    <n v="2"/>
    <n v="0"/>
    <s v="35 to 44"/>
    <s v="2 to 5 years"/>
    <s v="Upper-Mid (Q3)"/>
    <s v="Very High"/>
    <s v="High"/>
    <n v="1"/>
    <x v="2"/>
  </r>
  <r>
    <n v="40"/>
    <x v="0"/>
    <s v="Travel_Rarely"/>
    <n v="804"/>
    <x v="0"/>
    <x v="5"/>
    <n v="1"/>
    <s v="Medical"/>
    <n v="763"/>
    <n v="4"/>
    <s v="Female"/>
    <n v="86"/>
    <n v="2"/>
    <x v="0"/>
    <x v="2"/>
    <n v="4"/>
    <s v="Single"/>
    <n v="2342"/>
    <n v="22929"/>
    <n v="0"/>
    <x v="0"/>
    <n v="20"/>
    <n v="4"/>
    <n v="4"/>
    <n v="0"/>
    <n v="5"/>
    <n v="2"/>
    <n v="2"/>
    <n v="4"/>
    <n v="2"/>
    <n v="2"/>
    <n v="3"/>
    <n v="0"/>
    <s v="35 to 44"/>
    <s v="2 to 5 years"/>
    <s v="Low (Q1)"/>
    <s v="Very High"/>
    <s v="Medium"/>
    <n v="5"/>
    <x v="0"/>
  </r>
  <r>
    <n v="53"/>
    <x v="0"/>
    <s v="Travel_Rarely"/>
    <n v="346"/>
    <x v="0"/>
    <x v="10"/>
    <n v="3"/>
    <s v="Life Sciences"/>
    <n v="769"/>
    <n v="4"/>
    <s v="Male"/>
    <n v="86"/>
    <n v="3"/>
    <x v="1"/>
    <x v="0"/>
    <n v="4"/>
    <s v="Single"/>
    <n v="2450"/>
    <n v="10919"/>
    <n v="2"/>
    <x v="1"/>
    <n v="17"/>
    <n v="3"/>
    <n v="4"/>
    <n v="0"/>
    <n v="19"/>
    <n v="4"/>
    <n v="3"/>
    <n v="2"/>
    <n v="2"/>
    <n v="2"/>
    <n v="2"/>
    <n v="0"/>
    <s v="45 to 54"/>
    <s v="2 to 5 years"/>
    <s v="Low (Q1)"/>
    <s v="Very High"/>
    <s v="High"/>
    <n v="0"/>
    <x v="2"/>
  </r>
  <r>
    <n v="26"/>
    <x v="0"/>
    <s v="Travel_Frequently"/>
    <n v="575"/>
    <x v="0"/>
    <x v="7"/>
    <n v="2"/>
    <s v="Life Sciences"/>
    <n v="792"/>
    <n v="1"/>
    <s v="Female"/>
    <n v="71"/>
    <n v="1"/>
    <x v="0"/>
    <x v="0"/>
    <n v="4"/>
    <s v="Divorced"/>
    <n v="4364"/>
    <n v="5288"/>
    <n v="3"/>
    <x v="1"/>
    <n v="14"/>
    <n v="3"/>
    <n v="1"/>
    <n v="1"/>
    <n v="5"/>
    <n v="2"/>
    <n v="3"/>
    <n v="2"/>
    <n v="2"/>
    <n v="2"/>
    <n v="0"/>
    <n v="0"/>
    <s v="25 to 34"/>
    <s v="2 to 5 years"/>
    <s v="Lower-Mid (Q2)"/>
    <s v="Very High"/>
    <s v="High"/>
    <n v="0"/>
    <x v="2"/>
  </r>
  <r>
    <n v="35"/>
    <x v="0"/>
    <s v="Travel_Rarely"/>
    <n v="1258"/>
    <x v="0"/>
    <x v="7"/>
    <n v="4"/>
    <s v="Life Sciences"/>
    <n v="826"/>
    <n v="4"/>
    <s v="Female"/>
    <n v="40"/>
    <n v="4"/>
    <x v="0"/>
    <x v="2"/>
    <n v="3"/>
    <s v="Single"/>
    <n v="2506"/>
    <n v="13301"/>
    <n v="3"/>
    <x v="1"/>
    <n v="13"/>
    <n v="3"/>
    <n v="3"/>
    <n v="0"/>
    <n v="7"/>
    <n v="0"/>
    <n v="3"/>
    <n v="2"/>
    <n v="2"/>
    <n v="2"/>
    <n v="2"/>
    <n v="0"/>
    <s v="35 to 44"/>
    <s v="2 to 5 years"/>
    <s v="Low (Q1)"/>
    <s v="High"/>
    <s v="High"/>
    <n v="2"/>
    <x v="2"/>
  </r>
  <r>
    <n v="28"/>
    <x v="1"/>
    <s v="Travel_Rarely"/>
    <n v="890"/>
    <x v="0"/>
    <x v="5"/>
    <n v="4"/>
    <s v="Medical"/>
    <n v="828"/>
    <n v="3"/>
    <s v="Male"/>
    <n v="46"/>
    <n v="3"/>
    <x v="0"/>
    <x v="2"/>
    <n v="3"/>
    <s v="Single"/>
    <n v="4382"/>
    <n v="16374"/>
    <n v="6"/>
    <x v="1"/>
    <n v="17"/>
    <n v="3"/>
    <n v="4"/>
    <n v="0"/>
    <n v="5"/>
    <n v="3"/>
    <n v="2"/>
    <n v="2"/>
    <n v="2"/>
    <n v="2"/>
    <n v="1"/>
    <n v="1"/>
    <s v="25 to 34"/>
    <s v="2 to 5 years"/>
    <s v="Lower-Mid (Q2)"/>
    <s v="High"/>
    <s v="Medium"/>
    <n v="0"/>
    <x v="2"/>
  </r>
  <r>
    <n v="44"/>
    <x v="0"/>
    <s v="Travel_Rarely"/>
    <n v="625"/>
    <x v="0"/>
    <x v="4"/>
    <n v="3"/>
    <s v="Medical"/>
    <n v="852"/>
    <n v="4"/>
    <s v="Male"/>
    <n v="50"/>
    <n v="3"/>
    <x v="1"/>
    <x v="3"/>
    <n v="2"/>
    <s v="Single"/>
    <n v="5933"/>
    <n v="5197"/>
    <n v="9"/>
    <x v="1"/>
    <n v="12"/>
    <n v="3"/>
    <n v="4"/>
    <n v="0"/>
    <n v="10"/>
    <n v="2"/>
    <n v="2"/>
    <n v="5"/>
    <n v="2"/>
    <n v="2"/>
    <n v="3"/>
    <n v="0"/>
    <s v="35 to 44"/>
    <s v="2 to 5 years"/>
    <s v="Upper-Mid (Q3)"/>
    <s v="Medium"/>
    <s v="Medium"/>
    <n v="2"/>
    <x v="2"/>
  </r>
  <r>
    <n v="22"/>
    <x v="0"/>
    <s v="Travel_Rarely"/>
    <n v="1230"/>
    <x v="0"/>
    <x v="7"/>
    <n v="2"/>
    <s v="Life Sciences"/>
    <n v="872"/>
    <n v="4"/>
    <s v="Male"/>
    <n v="33"/>
    <n v="2"/>
    <x v="1"/>
    <x v="4"/>
    <n v="4"/>
    <s v="Married"/>
    <n v="4775"/>
    <n v="19146"/>
    <n v="6"/>
    <x v="1"/>
    <n v="22"/>
    <n v="4"/>
    <n v="1"/>
    <n v="2"/>
    <n v="4"/>
    <n v="2"/>
    <n v="1"/>
    <n v="2"/>
    <n v="2"/>
    <n v="2"/>
    <n v="2"/>
    <n v="0"/>
    <s v="Under 25"/>
    <s v="2 to 5 years"/>
    <s v="Lower-Mid (Q2)"/>
    <s v="Very High"/>
    <s v="Low"/>
    <n v="1"/>
    <x v="2"/>
  </r>
  <r>
    <n v="24"/>
    <x v="0"/>
    <s v="Non-Travel"/>
    <n v="1269"/>
    <x v="0"/>
    <x v="4"/>
    <n v="1"/>
    <s v="Life Sciences"/>
    <n v="888"/>
    <n v="1"/>
    <s v="Male"/>
    <n v="46"/>
    <n v="2"/>
    <x v="0"/>
    <x v="0"/>
    <n v="4"/>
    <s v="Married"/>
    <n v="3162"/>
    <n v="10778"/>
    <n v="0"/>
    <x v="1"/>
    <n v="17"/>
    <n v="3"/>
    <n v="4"/>
    <n v="0"/>
    <n v="6"/>
    <n v="2"/>
    <n v="2"/>
    <n v="5"/>
    <n v="2"/>
    <n v="3"/>
    <n v="4"/>
    <n v="0"/>
    <s v="Under 25"/>
    <s v="2 to 5 years"/>
    <s v="Lower-Mid (Q2)"/>
    <s v="Very High"/>
    <s v="Medium"/>
    <n v="2"/>
    <x v="2"/>
  </r>
  <r>
    <n v="43"/>
    <x v="0"/>
    <s v="Travel_Frequently"/>
    <n v="422"/>
    <x v="0"/>
    <x v="7"/>
    <n v="3"/>
    <s v="Life Sciences"/>
    <n v="902"/>
    <n v="4"/>
    <s v="Female"/>
    <n v="33"/>
    <n v="3"/>
    <x v="1"/>
    <x v="3"/>
    <n v="4"/>
    <s v="Married"/>
    <n v="5562"/>
    <n v="21782"/>
    <n v="4"/>
    <x v="1"/>
    <n v="13"/>
    <n v="3"/>
    <n v="2"/>
    <n v="1"/>
    <n v="12"/>
    <n v="2"/>
    <n v="2"/>
    <n v="5"/>
    <n v="2"/>
    <n v="2"/>
    <n v="2"/>
    <n v="0"/>
    <s v="35 to 44"/>
    <s v="2 to 5 years"/>
    <s v="Upper-Mid (Q3)"/>
    <s v="Very High"/>
    <s v="Medium"/>
    <n v="0"/>
    <x v="2"/>
  </r>
  <r>
    <n v="28"/>
    <x v="0"/>
    <s v="Travel_Rarely"/>
    <n v="995"/>
    <x v="0"/>
    <x v="9"/>
    <n v="3"/>
    <s v="Medical"/>
    <n v="930"/>
    <n v="3"/>
    <s v="Female"/>
    <n v="77"/>
    <n v="3"/>
    <x v="0"/>
    <x v="2"/>
    <n v="3"/>
    <s v="Divorced"/>
    <n v="2377"/>
    <n v="9834"/>
    <n v="5"/>
    <x v="1"/>
    <n v="18"/>
    <n v="3"/>
    <n v="2"/>
    <n v="1"/>
    <n v="6"/>
    <n v="2"/>
    <n v="3"/>
    <n v="2"/>
    <n v="2"/>
    <n v="2"/>
    <n v="2"/>
    <n v="0"/>
    <s v="25 to 34"/>
    <s v="2 to 5 years"/>
    <s v="Low (Q1)"/>
    <s v="High"/>
    <s v="High"/>
    <n v="2"/>
    <x v="2"/>
  </r>
  <r>
    <n v="39"/>
    <x v="1"/>
    <s v="Travel_Rarely"/>
    <n v="1122"/>
    <x v="0"/>
    <x v="10"/>
    <n v="3"/>
    <s v="Medical"/>
    <n v="932"/>
    <n v="4"/>
    <s v="Male"/>
    <n v="70"/>
    <n v="3"/>
    <x v="0"/>
    <x v="0"/>
    <n v="1"/>
    <s v="Married"/>
    <n v="2404"/>
    <n v="4303"/>
    <n v="7"/>
    <x v="0"/>
    <n v="21"/>
    <n v="4"/>
    <n v="4"/>
    <n v="0"/>
    <n v="8"/>
    <n v="2"/>
    <n v="1"/>
    <n v="2"/>
    <n v="2"/>
    <n v="2"/>
    <n v="2"/>
    <n v="1"/>
    <s v="35 to 44"/>
    <s v="2 to 5 years"/>
    <s v="Low (Q1)"/>
    <s v="Low"/>
    <s v="Low"/>
    <n v="8"/>
    <x v="0"/>
  </r>
  <r>
    <n v="27"/>
    <x v="0"/>
    <s v="Travel_Rarely"/>
    <n v="1134"/>
    <x v="0"/>
    <x v="2"/>
    <n v="4"/>
    <s v="Technical Degree"/>
    <n v="1001"/>
    <n v="3"/>
    <s v="Female"/>
    <n v="37"/>
    <n v="3"/>
    <x v="0"/>
    <x v="0"/>
    <n v="2"/>
    <s v="Married"/>
    <n v="2811"/>
    <n v="12086"/>
    <n v="9"/>
    <x v="1"/>
    <n v="14"/>
    <n v="3"/>
    <n v="2"/>
    <n v="1"/>
    <n v="4"/>
    <n v="2"/>
    <n v="3"/>
    <n v="2"/>
    <n v="2"/>
    <n v="2"/>
    <n v="2"/>
    <n v="0"/>
    <s v="25 to 34"/>
    <s v="2 to 5 years"/>
    <s v="Low (Q1)"/>
    <s v="Medium"/>
    <s v="High"/>
    <n v="5"/>
    <x v="0"/>
  </r>
  <r>
    <n v="48"/>
    <x v="0"/>
    <s v="Travel_Rarely"/>
    <n v="277"/>
    <x v="0"/>
    <x v="10"/>
    <n v="3"/>
    <s v="Life Sciences"/>
    <n v="1022"/>
    <n v="1"/>
    <s v="Male"/>
    <n v="97"/>
    <n v="2"/>
    <x v="1"/>
    <x v="3"/>
    <n v="3"/>
    <s v="Single"/>
    <n v="4240"/>
    <n v="13119"/>
    <n v="2"/>
    <x v="1"/>
    <n v="13"/>
    <n v="3"/>
    <n v="4"/>
    <n v="0"/>
    <n v="19"/>
    <n v="0"/>
    <n v="3"/>
    <n v="2"/>
    <n v="2"/>
    <n v="2"/>
    <n v="2"/>
    <n v="0"/>
    <s v="45 to 54"/>
    <s v="2 to 5 years"/>
    <s v="Lower-Mid (Q2)"/>
    <s v="High"/>
    <s v="High"/>
    <n v="0"/>
    <x v="2"/>
  </r>
  <r>
    <n v="41"/>
    <x v="0"/>
    <s v="Travel_Rarely"/>
    <n v="549"/>
    <x v="0"/>
    <x v="8"/>
    <n v="2"/>
    <s v="Medical"/>
    <n v="1025"/>
    <n v="4"/>
    <s v="Female"/>
    <n v="42"/>
    <n v="3"/>
    <x v="1"/>
    <x v="4"/>
    <n v="3"/>
    <s v="Single"/>
    <n v="5003"/>
    <n v="23371"/>
    <n v="6"/>
    <x v="1"/>
    <n v="14"/>
    <n v="3"/>
    <n v="2"/>
    <n v="0"/>
    <n v="8"/>
    <n v="6"/>
    <n v="3"/>
    <n v="2"/>
    <n v="2"/>
    <n v="2"/>
    <n v="1"/>
    <n v="0"/>
    <s v="35 to 44"/>
    <s v="2 to 5 years"/>
    <s v="Upper-Mid (Q3)"/>
    <s v="High"/>
    <s v="High"/>
    <n v="0"/>
    <x v="2"/>
  </r>
  <r>
    <n v="27"/>
    <x v="0"/>
    <s v="Travel_Rarely"/>
    <n v="1055"/>
    <x v="0"/>
    <x v="5"/>
    <n v="4"/>
    <s v="Life Sciences"/>
    <n v="1027"/>
    <n v="1"/>
    <s v="Female"/>
    <n v="47"/>
    <n v="3"/>
    <x v="1"/>
    <x v="4"/>
    <n v="4"/>
    <s v="Married"/>
    <n v="4227"/>
    <n v="4658"/>
    <n v="0"/>
    <x v="1"/>
    <n v="18"/>
    <n v="3"/>
    <n v="2"/>
    <n v="1"/>
    <n v="4"/>
    <n v="2"/>
    <n v="3"/>
    <n v="3"/>
    <n v="2"/>
    <n v="2"/>
    <n v="2"/>
    <n v="0"/>
    <s v="25 to 34"/>
    <s v="2 to 5 years"/>
    <s v="Lower-Mid (Q2)"/>
    <s v="Very High"/>
    <s v="High"/>
    <n v="0"/>
    <x v="2"/>
  </r>
  <r>
    <n v="26"/>
    <x v="1"/>
    <s v="Non-Travel"/>
    <n v="265"/>
    <x v="1"/>
    <x v="11"/>
    <n v="2"/>
    <s v="Medical"/>
    <n v="1037"/>
    <n v="2"/>
    <s v="Male"/>
    <n v="79"/>
    <n v="1"/>
    <x v="1"/>
    <x v="6"/>
    <n v="1"/>
    <s v="Single"/>
    <n v="4969"/>
    <n v="21813"/>
    <n v="8"/>
    <x v="1"/>
    <n v="18"/>
    <n v="3"/>
    <n v="4"/>
    <n v="0"/>
    <n v="7"/>
    <n v="6"/>
    <n v="3"/>
    <n v="2"/>
    <n v="2"/>
    <n v="2"/>
    <n v="2"/>
    <n v="1"/>
    <s v="25 to 34"/>
    <s v="2 to 5 years"/>
    <s v="Upper-Mid (Q3)"/>
    <s v="Low"/>
    <s v="High"/>
    <n v="3"/>
    <x v="1"/>
  </r>
  <r>
    <n v="33"/>
    <x v="0"/>
    <s v="Non-Travel"/>
    <n v="1038"/>
    <x v="1"/>
    <x v="16"/>
    <n v="1"/>
    <s v="Life Sciences"/>
    <n v="1044"/>
    <n v="2"/>
    <s v="Female"/>
    <n v="88"/>
    <n v="2"/>
    <x v="0"/>
    <x v="1"/>
    <n v="4"/>
    <s v="Single"/>
    <n v="2342"/>
    <n v="21437"/>
    <n v="0"/>
    <x v="1"/>
    <n v="19"/>
    <n v="3"/>
    <n v="4"/>
    <n v="0"/>
    <n v="3"/>
    <n v="2"/>
    <n v="2"/>
    <n v="2"/>
    <n v="2"/>
    <n v="2"/>
    <n v="2"/>
    <n v="0"/>
    <s v="25 to 34"/>
    <s v="2 to 5 years"/>
    <s v="Low (Q1)"/>
    <s v="Very High"/>
    <s v="Medium"/>
    <n v="2"/>
    <x v="2"/>
  </r>
  <r>
    <n v="38"/>
    <x v="0"/>
    <s v="Travel_Frequently"/>
    <n v="1186"/>
    <x v="0"/>
    <x v="0"/>
    <n v="4"/>
    <s v="Other"/>
    <n v="1060"/>
    <n v="3"/>
    <s v="Male"/>
    <n v="44"/>
    <n v="3"/>
    <x v="0"/>
    <x v="2"/>
    <n v="3"/>
    <s v="Married"/>
    <n v="2821"/>
    <n v="2997"/>
    <n v="3"/>
    <x v="1"/>
    <n v="16"/>
    <n v="3"/>
    <n v="1"/>
    <n v="1"/>
    <n v="8"/>
    <n v="2"/>
    <n v="3"/>
    <n v="2"/>
    <n v="2"/>
    <n v="2"/>
    <n v="2"/>
    <n v="0"/>
    <s v="35 to 44"/>
    <s v="2 to 5 years"/>
    <s v="Low (Q1)"/>
    <s v="High"/>
    <s v="High"/>
    <n v="2"/>
    <x v="2"/>
  </r>
  <r>
    <n v="46"/>
    <x v="0"/>
    <s v="Travel_Rarely"/>
    <n v="430"/>
    <x v="0"/>
    <x v="7"/>
    <n v="4"/>
    <s v="Medical"/>
    <n v="1069"/>
    <n v="4"/>
    <s v="Male"/>
    <n v="40"/>
    <n v="3"/>
    <x v="4"/>
    <x v="7"/>
    <n v="4"/>
    <s v="Divorced"/>
    <n v="19627"/>
    <n v="21445"/>
    <n v="9"/>
    <x v="1"/>
    <n v="17"/>
    <n v="3"/>
    <n v="4"/>
    <n v="2"/>
    <n v="23"/>
    <n v="0"/>
    <n v="3"/>
    <n v="2"/>
    <n v="2"/>
    <n v="2"/>
    <n v="2"/>
    <n v="0"/>
    <s v="45 to 54"/>
    <s v="2 to 5 years"/>
    <s v="High (Q4)"/>
    <s v="Very High"/>
    <s v="High"/>
    <n v="0"/>
    <x v="2"/>
  </r>
  <r>
    <n v="33"/>
    <x v="1"/>
    <s v="Travel_Rarely"/>
    <n v="1017"/>
    <x v="0"/>
    <x v="22"/>
    <n v="3"/>
    <s v="Medical"/>
    <n v="1108"/>
    <n v="1"/>
    <s v="Male"/>
    <n v="55"/>
    <n v="2"/>
    <x v="0"/>
    <x v="2"/>
    <n v="2"/>
    <s v="Single"/>
    <n v="2313"/>
    <n v="2993"/>
    <n v="4"/>
    <x v="0"/>
    <n v="20"/>
    <n v="4"/>
    <n v="2"/>
    <n v="0"/>
    <n v="5"/>
    <n v="0"/>
    <n v="3"/>
    <n v="2"/>
    <n v="2"/>
    <n v="2"/>
    <n v="2"/>
    <n v="1"/>
    <s v="25 to 34"/>
    <s v="2 to 5 years"/>
    <s v="Low (Q1)"/>
    <s v="Medium"/>
    <s v="High"/>
    <n v="8"/>
    <x v="0"/>
  </r>
  <r>
    <n v="31"/>
    <x v="0"/>
    <s v="Travel_Frequently"/>
    <n v="793"/>
    <x v="1"/>
    <x v="17"/>
    <n v="3"/>
    <s v="Life Sciences"/>
    <n v="1135"/>
    <n v="3"/>
    <s v="Male"/>
    <n v="67"/>
    <n v="4"/>
    <x v="0"/>
    <x v="1"/>
    <n v="4"/>
    <s v="Married"/>
    <n v="2791"/>
    <n v="21981"/>
    <n v="0"/>
    <x v="1"/>
    <n v="12"/>
    <n v="3"/>
    <n v="1"/>
    <n v="1"/>
    <n v="3"/>
    <n v="4"/>
    <n v="3"/>
    <n v="2"/>
    <n v="2"/>
    <n v="2"/>
    <n v="2"/>
    <n v="0"/>
    <s v="25 to 34"/>
    <s v="2 to 5 years"/>
    <s v="Low (Q1)"/>
    <s v="Very High"/>
    <s v="High"/>
    <n v="3"/>
    <x v="1"/>
  </r>
  <r>
    <n v="56"/>
    <x v="0"/>
    <s v="Travel_Rarely"/>
    <n v="718"/>
    <x v="0"/>
    <x v="4"/>
    <n v="4"/>
    <s v="Technical Degree"/>
    <n v="1191"/>
    <n v="4"/>
    <s v="Female"/>
    <n v="92"/>
    <n v="3"/>
    <x v="4"/>
    <x v="5"/>
    <n v="1"/>
    <s v="Divorced"/>
    <n v="19943"/>
    <n v="18575"/>
    <n v="4"/>
    <x v="1"/>
    <n v="13"/>
    <n v="3"/>
    <n v="4"/>
    <n v="1"/>
    <n v="28"/>
    <n v="2"/>
    <n v="3"/>
    <n v="5"/>
    <n v="2"/>
    <n v="4"/>
    <n v="2"/>
    <n v="0"/>
    <s v="55 and over"/>
    <s v="2 to 5 years"/>
    <s v="High (Q4)"/>
    <s v="Low"/>
    <s v="High"/>
    <n v="3"/>
    <x v="1"/>
  </r>
  <r>
    <n v="50"/>
    <x v="0"/>
    <s v="Travel_Frequently"/>
    <n v="1421"/>
    <x v="0"/>
    <x v="5"/>
    <n v="3"/>
    <s v="Medical"/>
    <n v="1215"/>
    <n v="4"/>
    <s v="Female"/>
    <n v="30"/>
    <n v="3"/>
    <x v="3"/>
    <x v="5"/>
    <n v="1"/>
    <s v="Married"/>
    <n v="17856"/>
    <n v="9490"/>
    <n v="2"/>
    <x v="1"/>
    <n v="22"/>
    <n v="4"/>
    <n v="3"/>
    <n v="1"/>
    <n v="32"/>
    <n v="3"/>
    <n v="3"/>
    <n v="2"/>
    <n v="2"/>
    <n v="2"/>
    <n v="2"/>
    <n v="0"/>
    <s v="45 to 54"/>
    <s v="2 to 5 years"/>
    <s v="High (Q4)"/>
    <s v="Low"/>
    <s v="High"/>
    <n v="2"/>
    <x v="2"/>
  </r>
  <r>
    <n v="35"/>
    <x v="0"/>
    <s v="Non-Travel"/>
    <n v="1212"/>
    <x v="1"/>
    <x v="16"/>
    <n v="2"/>
    <s v="Marketing"/>
    <n v="1243"/>
    <n v="3"/>
    <s v="Female"/>
    <n v="78"/>
    <n v="2"/>
    <x v="2"/>
    <x v="6"/>
    <n v="4"/>
    <s v="Married"/>
    <n v="10377"/>
    <n v="13755"/>
    <n v="4"/>
    <x v="0"/>
    <n v="11"/>
    <n v="3"/>
    <n v="2"/>
    <n v="1"/>
    <n v="16"/>
    <n v="6"/>
    <n v="2"/>
    <n v="13"/>
    <n v="2"/>
    <n v="4"/>
    <n v="12"/>
    <n v="0"/>
    <s v="35 to 44"/>
    <s v="Over 10 years"/>
    <s v="High (Q4)"/>
    <s v="Very High"/>
    <s v="Medium"/>
    <n v="4"/>
    <x v="1"/>
  </r>
  <r>
    <n v="35"/>
    <x v="0"/>
    <s v="Travel_Rarely"/>
    <n v="735"/>
    <x v="0"/>
    <x v="10"/>
    <n v="1"/>
    <s v="Life Sciences"/>
    <n v="1291"/>
    <n v="3"/>
    <s v="Male"/>
    <n v="66"/>
    <n v="3"/>
    <x v="0"/>
    <x v="2"/>
    <n v="3"/>
    <s v="Married"/>
    <n v="3506"/>
    <n v="6020"/>
    <n v="0"/>
    <x v="0"/>
    <n v="14"/>
    <n v="3"/>
    <n v="4"/>
    <n v="0"/>
    <n v="4"/>
    <n v="3"/>
    <n v="3"/>
    <n v="3"/>
    <n v="2"/>
    <n v="2"/>
    <n v="2"/>
    <n v="0"/>
    <s v="35 to 44"/>
    <s v="2 to 5 years"/>
    <s v="Lower-Mid (Q2)"/>
    <s v="High"/>
    <s v="High"/>
    <n v="3"/>
    <x v="1"/>
  </r>
  <r>
    <n v="30"/>
    <x v="0"/>
    <s v="Travel_Rarely"/>
    <n v="1138"/>
    <x v="0"/>
    <x v="10"/>
    <n v="3"/>
    <s v="Technical Degree"/>
    <n v="1311"/>
    <n v="1"/>
    <s v="Female"/>
    <n v="48"/>
    <n v="2"/>
    <x v="1"/>
    <x v="0"/>
    <n v="4"/>
    <s v="Married"/>
    <n v="4627"/>
    <n v="23631"/>
    <n v="0"/>
    <x v="1"/>
    <n v="12"/>
    <n v="3"/>
    <n v="1"/>
    <n v="1"/>
    <n v="10"/>
    <n v="6"/>
    <n v="3"/>
    <n v="9"/>
    <n v="2"/>
    <n v="6"/>
    <n v="7"/>
    <n v="0"/>
    <s v="25 to 34"/>
    <s v="6 to 10 years"/>
    <s v="Lower-Mid (Q2)"/>
    <s v="Very High"/>
    <s v="High"/>
    <n v="1"/>
    <x v="2"/>
  </r>
  <r>
    <n v="35"/>
    <x v="1"/>
    <s v="Travel_Frequently"/>
    <n v="662"/>
    <x v="1"/>
    <x v="13"/>
    <n v="4"/>
    <s v="Marketing"/>
    <n v="1380"/>
    <n v="4"/>
    <s v="Female"/>
    <n v="67"/>
    <n v="3"/>
    <x v="1"/>
    <x v="6"/>
    <n v="3"/>
    <s v="Married"/>
    <n v="4614"/>
    <n v="23288"/>
    <n v="0"/>
    <x v="0"/>
    <n v="18"/>
    <n v="3"/>
    <n v="3"/>
    <n v="1"/>
    <n v="5"/>
    <n v="0"/>
    <n v="2"/>
    <n v="4"/>
    <n v="2"/>
    <n v="3"/>
    <n v="2"/>
    <n v="1"/>
    <s v="35 to 44"/>
    <s v="2 to 5 years"/>
    <s v="Lower-Mid (Q2)"/>
    <s v="High"/>
    <s v="Medium"/>
    <n v="4"/>
    <x v="1"/>
  </r>
  <r>
    <n v="51"/>
    <x v="0"/>
    <s v="Travel_Frequently"/>
    <n v="541"/>
    <x v="1"/>
    <x v="5"/>
    <n v="3"/>
    <s v="Marketing"/>
    <n v="1391"/>
    <n v="2"/>
    <s v="Male"/>
    <n v="52"/>
    <n v="3"/>
    <x v="2"/>
    <x v="6"/>
    <n v="2"/>
    <s v="Married"/>
    <n v="10596"/>
    <n v="15395"/>
    <n v="2"/>
    <x v="1"/>
    <n v="11"/>
    <n v="3"/>
    <n v="2"/>
    <n v="0"/>
    <n v="14"/>
    <n v="5"/>
    <n v="3"/>
    <n v="4"/>
    <n v="2"/>
    <n v="3"/>
    <n v="2"/>
    <n v="0"/>
    <s v="45 to 54"/>
    <s v="2 to 5 years"/>
    <s v="High (Q4)"/>
    <s v="Medium"/>
    <s v="High"/>
    <n v="2"/>
    <x v="2"/>
  </r>
  <r>
    <n v="41"/>
    <x v="0"/>
    <s v="Travel_Frequently"/>
    <n v="1200"/>
    <x v="0"/>
    <x v="25"/>
    <n v="3"/>
    <s v="Life Sciences"/>
    <n v="1392"/>
    <n v="4"/>
    <s v="Female"/>
    <n v="75"/>
    <n v="3"/>
    <x v="1"/>
    <x v="2"/>
    <n v="4"/>
    <s v="Divorced"/>
    <n v="5467"/>
    <n v="13953"/>
    <n v="3"/>
    <x v="0"/>
    <n v="14"/>
    <n v="3"/>
    <n v="1"/>
    <n v="2"/>
    <n v="12"/>
    <n v="4"/>
    <n v="2"/>
    <n v="6"/>
    <n v="2"/>
    <n v="3"/>
    <n v="3"/>
    <n v="0"/>
    <s v="35 to 44"/>
    <s v="6 to 10 years"/>
    <s v="Upper-Mid (Q3)"/>
    <s v="Very High"/>
    <s v="Medium"/>
    <n v="4"/>
    <x v="1"/>
  </r>
  <r>
    <n v="35"/>
    <x v="0"/>
    <s v="Travel_Frequently"/>
    <n v="200"/>
    <x v="0"/>
    <x v="13"/>
    <n v="2"/>
    <s v="Life Sciences"/>
    <n v="1412"/>
    <n v="3"/>
    <s v="Male"/>
    <n v="60"/>
    <n v="3"/>
    <x v="2"/>
    <x v="4"/>
    <n v="4"/>
    <s v="Single"/>
    <n v="9362"/>
    <n v="19944"/>
    <n v="2"/>
    <x v="1"/>
    <n v="11"/>
    <n v="3"/>
    <n v="3"/>
    <n v="0"/>
    <n v="10"/>
    <n v="2"/>
    <n v="3"/>
    <n v="2"/>
    <n v="2"/>
    <n v="2"/>
    <n v="2"/>
    <n v="0"/>
    <s v="35 to 44"/>
    <s v="2 to 5 years"/>
    <s v="High (Q4)"/>
    <s v="Very High"/>
    <s v="High"/>
    <n v="1"/>
    <x v="2"/>
  </r>
  <r>
    <n v="25"/>
    <x v="1"/>
    <s v="Travel_Rarely"/>
    <n v="383"/>
    <x v="1"/>
    <x v="9"/>
    <n v="2"/>
    <s v="Life Sciences"/>
    <n v="1439"/>
    <n v="1"/>
    <s v="Male"/>
    <n v="68"/>
    <n v="2"/>
    <x v="0"/>
    <x v="1"/>
    <n v="1"/>
    <s v="Married"/>
    <n v="4400"/>
    <n v="15182"/>
    <n v="3"/>
    <x v="1"/>
    <n v="12"/>
    <n v="3"/>
    <n v="1"/>
    <n v="0"/>
    <n v="6"/>
    <n v="2"/>
    <n v="3"/>
    <n v="3"/>
    <n v="2"/>
    <n v="2"/>
    <n v="2"/>
    <n v="1"/>
    <s v="25 to 34"/>
    <s v="2 to 5 years"/>
    <s v="Lower-Mid (Q2)"/>
    <s v="Low"/>
    <s v="High"/>
    <n v="2"/>
    <x v="2"/>
  </r>
  <r>
    <n v="31"/>
    <x v="1"/>
    <s v="Travel_Frequently"/>
    <n v="523"/>
    <x v="0"/>
    <x v="5"/>
    <n v="3"/>
    <s v="Life Sciences"/>
    <n v="1464"/>
    <n v="2"/>
    <s v="Male"/>
    <n v="94"/>
    <n v="3"/>
    <x v="0"/>
    <x v="0"/>
    <n v="4"/>
    <s v="Married"/>
    <n v="3722"/>
    <n v="21081"/>
    <n v="6"/>
    <x v="0"/>
    <n v="13"/>
    <n v="3"/>
    <n v="3"/>
    <n v="1"/>
    <n v="7"/>
    <n v="2"/>
    <n v="1"/>
    <n v="2"/>
    <n v="2"/>
    <n v="2"/>
    <n v="2"/>
    <n v="1"/>
    <s v="25 to 34"/>
    <s v="2 to 5 years"/>
    <s v="Lower-Mid (Q2)"/>
    <s v="Very High"/>
    <s v="Low"/>
    <n v="4"/>
    <x v="1"/>
  </r>
  <r>
    <n v="48"/>
    <x v="0"/>
    <s v="Travel_Rarely"/>
    <n v="1221"/>
    <x v="1"/>
    <x v="8"/>
    <n v="3"/>
    <s v="Marketing"/>
    <n v="1466"/>
    <n v="3"/>
    <s v="Male"/>
    <n v="96"/>
    <n v="3"/>
    <x v="1"/>
    <x v="6"/>
    <n v="1"/>
    <s v="Divorced"/>
    <n v="5486"/>
    <n v="24795"/>
    <n v="4"/>
    <x v="1"/>
    <n v="11"/>
    <n v="3"/>
    <n v="1"/>
    <n v="3"/>
    <n v="15"/>
    <n v="3"/>
    <n v="3"/>
    <n v="2"/>
    <n v="2"/>
    <n v="2"/>
    <n v="2"/>
    <n v="0"/>
    <s v="45 to 54"/>
    <s v="2 to 5 years"/>
    <s v="Upper-Mid (Q3)"/>
    <s v="Low"/>
    <s v="High"/>
    <n v="2"/>
    <x v="2"/>
  </r>
  <r>
    <n v="44"/>
    <x v="0"/>
    <s v="Travel_Frequently"/>
    <n v="1193"/>
    <x v="0"/>
    <x v="5"/>
    <n v="1"/>
    <s v="Medical"/>
    <n v="1496"/>
    <n v="2"/>
    <s v="Male"/>
    <n v="86"/>
    <n v="3"/>
    <x v="2"/>
    <x v="4"/>
    <n v="3"/>
    <s v="Single"/>
    <n v="10209"/>
    <n v="19719"/>
    <n v="5"/>
    <x v="0"/>
    <n v="18"/>
    <n v="3"/>
    <n v="2"/>
    <n v="0"/>
    <n v="16"/>
    <n v="2"/>
    <n v="2"/>
    <n v="2"/>
    <n v="2"/>
    <n v="2"/>
    <n v="2"/>
    <n v="0"/>
    <s v="35 to 44"/>
    <s v="2 to 5 years"/>
    <s v="High (Q4)"/>
    <s v="High"/>
    <s v="Medium"/>
    <n v="3"/>
    <x v="1"/>
  </r>
  <r>
    <n v="40"/>
    <x v="0"/>
    <s v="Non-Travel"/>
    <n v="1142"/>
    <x v="0"/>
    <x v="16"/>
    <n v="2"/>
    <s v="Life Sciences"/>
    <n v="1552"/>
    <n v="4"/>
    <s v="Male"/>
    <n v="72"/>
    <n v="3"/>
    <x v="1"/>
    <x v="3"/>
    <n v="4"/>
    <s v="Divorced"/>
    <n v="4069"/>
    <n v="8841"/>
    <n v="3"/>
    <x v="0"/>
    <n v="18"/>
    <n v="3"/>
    <n v="3"/>
    <n v="0"/>
    <n v="8"/>
    <n v="2"/>
    <n v="3"/>
    <n v="2"/>
    <n v="2"/>
    <n v="2"/>
    <n v="2"/>
    <n v="0"/>
    <s v="35 to 44"/>
    <s v="2 to 5 years"/>
    <s v="Lower-Mid (Q2)"/>
    <s v="Very High"/>
    <s v="High"/>
    <n v="3"/>
    <x v="1"/>
  </r>
  <r>
    <n v="33"/>
    <x v="0"/>
    <s v="Travel_Rarely"/>
    <n v="1242"/>
    <x v="1"/>
    <x v="16"/>
    <n v="4"/>
    <s v="Life Sciences"/>
    <n v="1560"/>
    <n v="1"/>
    <s v="Male"/>
    <n v="46"/>
    <n v="3"/>
    <x v="1"/>
    <x v="6"/>
    <n v="1"/>
    <s v="Married"/>
    <n v="6392"/>
    <n v="10589"/>
    <n v="2"/>
    <x v="1"/>
    <n v="13"/>
    <n v="3"/>
    <n v="4"/>
    <n v="1"/>
    <n v="8"/>
    <n v="6"/>
    <n v="1"/>
    <n v="2"/>
    <n v="2"/>
    <n v="2"/>
    <n v="2"/>
    <n v="0"/>
    <s v="25 to 34"/>
    <s v="2 to 5 years"/>
    <s v="Upper-Mid (Q3)"/>
    <s v="Low"/>
    <s v="Low"/>
    <n v="3"/>
    <x v="1"/>
  </r>
  <r>
    <n v="48"/>
    <x v="0"/>
    <s v="Travel_Rarely"/>
    <n v="1108"/>
    <x v="0"/>
    <x v="21"/>
    <n v="4"/>
    <s v="Other"/>
    <n v="1576"/>
    <n v="3"/>
    <s v="Female"/>
    <n v="65"/>
    <n v="3"/>
    <x v="0"/>
    <x v="2"/>
    <n v="1"/>
    <s v="Married"/>
    <n v="2367"/>
    <n v="16530"/>
    <n v="8"/>
    <x v="1"/>
    <n v="12"/>
    <n v="3"/>
    <n v="4"/>
    <n v="1"/>
    <n v="10"/>
    <n v="3"/>
    <n v="2"/>
    <n v="8"/>
    <n v="2"/>
    <n v="7"/>
    <n v="6"/>
    <n v="0"/>
    <s v="45 to 54"/>
    <s v="6 to 10 years"/>
    <s v="Low (Q1)"/>
    <s v="Low"/>
    <s v="Medium"/>
    <n v="6"/>
    <x v="0"/>
  </r>
  <r>
    <n v="34"/>
    <x v="0"/>
    <s v="Travel_Rarely"/>
    <n v="1351"/>
    <x v="0"/>
    <x v="7"/>
    <n v="4"/>
    <s v="Life Sciences"/>
    <n v="1580"/>
    <n v="2"/>
    <s v="Male"/>
    <n v="45"/>
    <n v="3"/>
    <x v="1"/>
    <x v="2"/>
    <n v="4"/>
    <s v="Married"/>
    <n v="5484"/>
    <n v="13008"/>
    <n v="9"/>
    <x v="1"/>
    <n v="17"/>
    <n v="3"/>
    <n v="2"/>
    <n v="1"/>
    <n v="9"/>
    <n v="3"/>
    <n v="2"/>
    <n v="2"/>
    <n v="2"/>
    <n v="2"/>
    <n v="1"/>
    <n v="0"/>
    <s v="25 to 34"/>
    <s v="2 to 5 years"/>
    <s v="Upper-Mid (Q3)"/>
    <s v="Very High"/>
    <s v="Medium"/>
    <n v="0"/>
    <x v="2"/>
  </r>
  <r>
    <n v="23"/>
    <x v="0"/>
    <s v="Travel_Rarely"/>
    <n v="977"/>
    <x v="0"/>
    <x v="12"/>
    <n v="3"/>
    <s v="Technical Degree"/>
    <n v="1592"/>
    <n v="4"/>
    <s v="Male"/>
    <n v="45"/>
    <n v="4"/>
    <x v="0"/>
    <x v="2"/>
    <n v="3"/>
    <s v="Married"/>
    <n v="2073"/>
    <n v="12826"/>
    <n v="2"/>
    <x v="1"/>
    <n v="16"/>
    <n v="3"/>
    <n v="4"/>
    <n v="1"/>
    <n v="4"/>
    <n v="2"/>
    <n v="3"/>
    <n v="2"/>
    <n v="2"/>
    <n v="2"/>
    <n v="2"/>
    <n v="0"/>
    <s v="Under 25"/>
    <s v="2 to 5 years"/>
    <s v="Low (Q1)"/>
    <s v="High"/>
    <s v="High"/>
    <n v="2"/>
    <x v="2"/>
  </r>
  <r>
    <n v="39"/>
    <x v="0"/>
    <s v="Travel_Frequently"/>
    <n v="711"/>
    <x v="0"/>
    <x v="4"/>
    <n v="3"/>
    <s v="Medical"/>
    <n v="1633"/>
    <n v="1"/>
    <s v="Female"/>
    <n v="81"/>
    <n v="3"/>
    <x v="1"/>
    <x v="4"/>
    <n v="3"/>
    <s v="Single"/>
    <n v="5042"/>
    <n v="3140"/>
    <n v="0"/>
    <x v="1"/>
    <n v="13"/>
    <n v="3"/>
    <n v="4"/>
    <n v="0"/>
    <n v="10"/>
    <n v="2"/>
    <n v="1"/>
    <n v="9"/>
    <n v="2"/>
    <n v="3"/>
    <n v="8"/>
    <n v="0"/>
    <s v="35 to 44"/>
    <s v="6 to 10 years"/>
    <s v="Upper-Mid (Q3)"/>
    <s v="High"/>
    <s v="Low"/>
    <n v="1"/>
    <x v="2"/>
  </r>
  <r>
    <n v="40"/>
    <x v="0"/>
    <s v="Travel_Rarely"/>
    <n v="448"/>
    <x v="0"/>
    <x v="2"/>
    <n v="3"/>
    <s v="Life Sciences"/>
    <n v="1641"/>
    <n v="3"/>
    <s v="Female"/>
    <n v="84"/>
    <n v="3"/>
    <x v="2"/>
    <x v="4"/>
    <n v="4"/>
    <s v="Single"/>
    <n v="7945"/>
    <n v="19948"/>
    <n v="6"/>
    <x v="0"/>
    <n v="15"/>
    <n v="3"/>
    <n v="4"/>
    <n v="0"/>
    <n v="18"/>
    <n v="2"/>
    <n v="2"/>
    <n v="4"/>
    <n v="2"/>
    <n v="3"/>
    <n v="3"/>
    <n v="0"/>
    <s v="35 to 44"/>
    <s v="2 to 5 years"/>
    <s v="Upper-Mid (Q3)"/>
    <s v="Very High"/>
    <s v="Medium"/>
    <n v="4"/>
    <x v="1"/>
  </r>
  <r>
    <n v="48"/>
    <x v="0"/>
    <s v="Travel_Frequently"/>
    <n v="365"/>
    <x v="0"/>
    <x v="4"/>
    <n v="5"/>
    <s v="Medical"/>
    <n v="1644"/>
    <n v="3"/>
    <s v="Male"/>
    <n v="89"/>
    <n v="2"/>
    <x v="3"/>
    <x v="5"/>
    <n v="4"/>
    <s v="Married"/>
    <n v="15202"/>
    <n v="5602"/>
    <n v="2"/>
    <x v="1"/>
    <n v="25"/>
    <n v="4"/>
    <n v="2"/>
    <n v="1"/>
    <n v="23"/>
    <n v="3"/>
    <n v="3"/>
    <n v="2"/>
    <n v="2"/>
    <n v="2"/>
    <n v="2"/>
    <n v="0"/>
    <s v="45 to 54"/>
    <s v="2 to 5 years"/>
    <s v="High (Q4)"/>
    <s v="Very High"/>
    <s v="High"/>
    <n v="0"/>
    <x v="2"/>
  </r>
  <r>
    <n v="35"/>
    <x v="1"/>
    <s v="Travel_Rarely"/>
    <n v="763"/>
    <x v="1"/>
    <x v="21"/>
    <n v="2"/>
    <s v="Medical"/>
    <n v="1645"/>
    <n v="1"/>
    <s v="Male"/>
    <n v="59"/>
    <n v="1"/>
    <x v="1"/>
    <x v="6"/>
    <n v="4"/>
    <s v="Divorced"/>
    <n v="5440"/>
    <n v="22098"/>
    <n v="6"/>
    <x v="0"/>
    <n v="14"/>
    <n v="3"/>
    <n v="4"/>
    <n v="2"/>
    <n v="7"/>
    <n v="2"/>
    <n v="2"/>
    <n v="2"/>
    <n v="2"/>
    <n v="2"/>
    <n v="2"/>
    <n v="1"/>
    <s v="35 to 44"/>
    <s v="2 to 5 years"/>
    <s v="Upper-Mid (Q3)"/>
    <s v="Very High"/>
    <s v="Medium"/>
    <n v="4"/>
    <x v="1"/>
  </r>
  <r>
    <n v="49"/>
    <x v="0"/>
    <s v="Travel_Rarely"/>
    <n v="464"/>
    <x v="0"/>
    <x v="2"/>
    <n v="3"/>
    <s v="Medical"/>
    <n v="1674"/>
    <n v="4"/>
    <s v="Female"/>
    <n v="74"/>
    <n v="3"/>
    <x v="0"/>
    <x v="0"/>
    <n v="1"/>
    <s v="Divorced"/>
    <n v="2587"/>
    <n v="24941"/>
    <n v="4"/>
    <x v="0"/>
    <n v="16"/>
    <n v="3"/>
    <n v="2"/>
    <n v="1"/>
    <n v="17"/>
    <n v="2"/>
    <n v="2"/>
    <n v="2"/>
    <n v="2"/>
    <n v="2"/>
    <n v="2"/>
    <n v="0"/>
    <s v="45 to 54"/>
    <s v="2 to 5 years"/>
    <s v="Low (Q1)"/>
    <s v="Low"/>
    <s v="Medium"/>
    <n v="8"/>
    <x v="0"/>
  </r>
  <r>
    <n v="44"/>
    <x v="0"/>
    <s v="Travel_Rarely"/>
    <n v="528"/>
    <x v="2"/>
    <x v="7"/>
    <n v="3"/>
    <s v="Life Sciences"/>
    <n v="1683"/>
    <n v="3"/>
    <s v="Female"/>
    <n v="44"/>
    <n v="3"/>
    <x v="0"/>
    <x v="8"/>
    <n v="4"/>
    <s v="Divorced"/>
    <n v="3195"/>
    <n v="4167"/>
    <n v="4"/>
    <x v="0"/>
    <n v="18"/>
    <n v="3"/>
    <n v="1"/>
    <n v="3"/>
    <n v="8"/>
    <n v="2"/>
    <n v="3"/>
    <n v="2"/>
    <n v="2"/>
    <n v="2"/>
    <n v="2"/>
    <n v="0"/>
    <s v="35 to 44"/>
    <s v="2 to 5 years"/>
    <s v="Lower-Mid (Q2)"/>
    <s v="Very High"/>
    <s v="High"/>
    <n v="5"/>
    <x v="0"/>
  </r>
  <r>
    <n v="36"/>
    <x v="1"/>
    <s v="Travel_Rarely"/>
    <n v="1456"/>
    <x v="1"/>
    <x v="24"/>
    <n v="5"/>
    <s v="Marketing"/>
    <n v="1733"/>
    <n v="2"/>
    <s v="Male"/>
    <n v="96"/>
    <n v="2"/>
    <x v="1"/>
    <x v="6"/>
    <n v="1"/>
    <s v="Divorced"/>
    <n v="6134"/>
    <n v="8658"/>
    <n v="5"/>
    <x v="0"/>
    <n v="13"/>
    <n v="3"/>
    <n v="2"/>
    <n v="3"/>
    <n v="16"/>
    <n v="3"/>
    <n v="3"/>
    <n v="2"/>
    <n v="2"/>
    <n v="2"/>
    <n v="2"/>
    <n v="1"/>
    <s v="35 to 44"/>
    <s v="2 to 5 years"/>
    <s v="Upper-Mid (Q3)"/>
    <s v="Low"/>
    <s v="High"/>
    <n v="5"/>
    <x v="0"/>
  </r>
  <r>
    <n v="24"/>
    <x v="0"/>
    <s v="Travel_Frequently"/>
    <n v="897"/>
    <x v="2"/>
    <x v="12"/>
    <n v="3"/>
    <s v="Medical"/>
    <n v="1746"/>
    <n v="1"/>
    <s v="Male"/>
    <n v="59"/>
    <n v="3"/>
    <x v="0"/>
    <x v="8"/>
    <n v="4"/>
    <s v="Married"/>
    <n v="2145"/>
    <n v="2097"/>
    <n v="0"/>
    <x v="1"/>
    <n v="14"/>
    <n v="3"/>
    <n v="4"/>
    <n v="1"/>
    <n v="3"/>
    <n v="2"/>
    <n v="3"/>
    <n v="2"/>
    <n v="2"/>
    <n v="2"/>
    <n v="1"/>
    <n v="0"/>
    <s v="Under 25"/>
    <s v="2 to 5 years"/>
    <s v="Low (Q1)"/>
    <s v="Very High"/>
    <s v="High"/>
    <n v="2"/>
    <x v="2"/>
  </r>
  <r>
    <n v="34"/>
    <x v="0"/>
    <s v="Travel_Rarely"/>
    <n v="511"/>
    <x v="1"/>
    <x v="0"/>
    <n v="2"/>
    <s v="Life Sciences"/>
    <n v="1779"/>
    <n v="4"/>
    <s v="Female"/>
    <n v="32"/>
    <n v="1"/>
    <x v="1"/>
    <x v="6"/>
    <n v="4"/>
    <s v="Single"/>
    <n v="6029"/>
    <n v="25353"/>
    <n v="5"/>
    <x v="1"/>
    <n v="12"/>
    <n v="3"/>
    <n v="1"/>
    <n v="0"/>
    <n v="6"/>
    <n v="3"/>
    <n v="3"/>
    <n v="2"/>
    <n v="2"/>
    <n v="2"/>
    <n v="2"/>
    <n v="0"/>
    <s v="25 to 34"/>
    <s v="2 to 5 years"/>
    <s v="Upper-Mid (Q3)"/>
    <s v="Very High"/>
    <s v="High"/>
    <n v="0"/>
    <x v="2"/>
  </r>
  <r>
    <n v="51"/>
    <x v="0"/>
    <s v="Travel_Rarely"/>
    <n v="942"/>
    <x v="0"/>
    <x v="0"/>
    <n v="3"/>
    <s v="Technical Degree"/>
    <n v="1786"/>
    <n v="1"/>
    <s v="Female"/>
    <n v="53"/>
    <n v="3"/>
    <x v="2"/>
    <x v="5"/>
    <n v="3"/>
    <s v="Married"/>
    <n v="13116"/>
    <n v="22984"/>
    <n v="2"/>
    <x v="1"/>
    <n v="11"/>
    <n v="3"/>
    <n v="4"/>
    <n v="0"/>
    <n v="15"/>
    <n v="2"/>
    <n v="3"/>
    <n v="2"/>
    <n v="2"/>
    <n v="2"/>
    <n v="2"/>
    <n v="0"/>
    <s v="45 to 54"/>
    <s v="2 to 5 years"/>
    <s v="High (Q4)"/>
    <s v="High"/>
    <s v="High"/>
    <n v="0"/>
    <x v="2"/>
  </r>
  <r>
    <n v="46"/>
    <x v="0"/>
    <s v="Non-Travel"/>
    <n v="849"/>
    <x v="1"/>
    <x v="23"/>
    <n v="2"/>
    <s v="Life Sciences"/>
    <n v="1801"/>
    <n v="2"/>
    <s v="Male"/>
    <n v="98"/>
    <n v="2"/>
    <x v="1"/>
    <x v="6"/>
    <n v="2"/>
    <s v="Single"/>
    <n v="7991"/>
    <n v="25166"/>
    <n v="8"/>
    <x v="1"/>
    <n v="15"/>
    <n v="3"/>
    <n v="3"/>
    <n v="0"/>
    <n v="6"/>
    <n v="3"/>
    <n v="3"/>
    <n v="2"/>
    <n v="2"/>
    <n v="2"/>
    <n v="2"/>
    <n v="0"/>
    <s v="45 to 54"/>
    <s v="2 to 5 years"/>
    <s v="Upper-Mid (Q3)"/>
    <s v="Medium"/>
    <s v="High"/>
    <n v="3"/>
    <x v="1"/>
  </r>
  <r>
    <n v="31"/>
    <x v="0"/>
    <s v="Travel_Frequently"/>
    <n v="1125"/>
    <x v="1"/>
    <x v="8"/>
    <n v="4"/>
    <s v="Marketing"/>
    <n v="1833"/>
    <n v="1"/>
    <s v="Female"/>
    <n v="68"/>
    <n v="3"/>
    <x v="2"/>
    <x v="6"/>
    <n v="1"/>
    <s v="Married"/>
    <n v="9637"/>
    <n v="8277"/>
    <n v="2"/>
    <x v="1"/>
    <n v="14"/>
    <n v="3"/>
    <n v="4"/>
    <n v="2"/>
    <n v="9"/>
    <n v="3"/>
    <n v="3"/>
    <n v="3"/>
    <n v="2"/>
    <n v="2"/>
    <n v="2"/>
    <n v="0"/>
    <s v="25 to 34"/>
    <s v="2 to 5 years"/>
    <s v="High (Q4)"/>
    <s v="Low"/>
    <s v="High"/>
    <n v="2"/>
    <x v="2"/>
  </r>
  <r>
    <n v="58"/>
    <x v="0"/>
    <s v="Travel_Frequently"/>
    <n v="1216"/>
    <x v="0"/>
    <x v="21"/>
    <n v="4"/>
    <s v="Life Sciences"/>
    <n v="1837"/>
    <n v="1"/>
    <s v="Male"/>
    <n v="87"/>
    <n v="3"/>
    <x v="3"/>
    <x v="7"/>
    <n v="3"/>
    <s v="Married"/>
    <n v="15787"/>
    <n v="21624"/>
    <n v="2"/>
    <x v="0"/>
    <n v="14"/>
    <n v="3"/>
    <n v="2"/>
    <n v="0"/>
    <n v="23"/>
    <n v="3"/>
    <n v="3"/>
    <n v="2"/>
    <n v="2"/>
    <n v="2"/>
    <n v="2"/>
    <n v="0"/>
    <s v="55 and over"/>
    <s v="2 to 5 years"/>
    <s v="High (Q4)"/>
    <s v="High"/>
    <s v="High"/>
    <n v="4"/>
    <x v="1"/>
  </r>
  <r>
    <n v="29"/>
    <x v="1"/>
    <s v="Travel_Rarely"/>
    <n v="350"/>
    <x v="2"/>
    <x v="24"/>
    <n v="3"/>
    <s v="Human Resources"/>
    <n v="1844"/>
    <n v="1"/>
    <s v="Male"/>
    <n v="56"/>
    <n v="2"/>
    <x v="0"/>
    <x v="8"/>
    <n v="1"/>
    <s v="Divorced"/>
    <n v="2335"/>
    <n v="3157"/>
    <n v="4"/>
    <x v="0"/>
    <n v="15"/>
    <n v="3"/>
    <n v="4"/>
    <n v="3"/>
    <n v="4"/>
    <n v="3"/>
    <n v="3"/>
    <n v="2"/>
    <n v="2"/>
    <n v="2"/>
    <n v="0"/>
    <n v="1"/>
    <s v="25 to 34"/>
    <s v="2 to 5 years"/>
    <s v="Low (Q1)"/>
    <s v="Low"/>
    <s v="High"/>
    <n v="7"/>
    <x v="0"/>
  </r>
  <r>
    <n v="47"/>
    <x v="0"/>
    <s v="Travel_Rarely"/>
    <n v="207"/>
    <x v="0"/>
    <x v="9"/>
    <n v="4"/>
    <s v="Life Sciences"/>
    <n v="1856"/>
    <n v="2"/>
    <s v="Female"/>
    <n v="64"/>
    <n v="3"/>
    <x v="0"/>
    <x v="0"/>
    <n v="3"/>
    <s v="Single"/>
    <n v="2105"/>
    <n v="5411"/>
    <n v="4"/>
    <x v="1"/>
    <n v="12"/>
    <n v="3"/>
    <n v="3"/>
    <n v="0"/>
    <n v="7"/>
    <n v="2"/>
    <n v="3"/>
    <n v="2"/>
    <n v="2"/>
    <n v="2"/>
    <n v="0"/>
    <n v="0"/>
    <s v="45 to 54"/>
    <s v="2 to 5 years"/>
    <s v="Low (Q1)"/>
    <s v="High"/>
    <s v="High"/>
    <n v="2"/>
    <x v="2"/>
  </r>
  <r>
    <n v="32"/>
    <x v="1"/>
    <s v="Travel_Rarely"/>
    <n v="414"/>
    <x v="1"/>
    <x v="5"/>
    <n v="4"/>
    <s v="Marketing"/>
    <n v="1862"/>
    <n v="3"/>
    <s v="Male"/>
    <n v="82"/>
    <n v="2"/>
    <x v="1"/>
    <x v="6"/>
    <n v="2"/>
    <s v="Single"/>
    <n v="9907"/>
    <n v="26186"/>
    <n v="7"/>
    <x v="0"/>
    <n v="12"/>
    <n v="3"/>
    <n v="3"/>
    <n v="0"/>
    <n v="7"/>
    <n v="3"/>
    <n v="2"/>
    <n v="2"/>
    <n v="2"/>
    <n v="2"/>
    <n v="2"/>
    <n v="1"/>
    <s v="25 to 34"/>
    <s v="2 to 5 years"/>
    <s v="High (Q4)"/>
    <s v="Medium"/>
    <s v="Medium"/>
    <n v="5"/>
    <x v="0"/>
  </r>
  <r>
    <n v="39"/>
    <x v="0"/>
    <s v="Travel_Rarely"/>
    <n v="835"/>
    <x v="0"/>
    <x v="6"/>
    <n v="4"/>
    <s v="Other"/>
    <n v="1871"/>
    <n v="4"/>
    <s v="Male"/>
    <n v="41"/>
    <n v="3"/>
    <x v="1"/>
    <x v="2"/>
    <n v="4"/>
    <s v="Divorced"/>
    <n v="3902"/>
    <n v="5141"/>
    <n v="8"/>
    <x v="1"/>
    <n v="14"/>
    <n v="3"/>
    <n v="2"/>
    <n v="3"/>
    <n v="7"/>
    <n v="2"/>
    <n v="3"/>
    <n v="2"/>
    <n v="2"/>
    <n v="2"/>
    <n v="2"/>
    <n v="0"/>
    <s v="35 to 44"/>
    <s v="2 to 5 years"/>
    <s v="Lower-Mid (Q2)"/>
    <s v="Very High"/>
    <s v="High"/>
    <n v="1"/>
    <x v="2"/>
  </r>
  <r>
    <n v="31"/>
    <x v="0"/>
    <s v="Travel_Rarely"/>
    <n v="471"/>
    <x v="0"/>
    <x v="4"/>
    <n v="3"/>
    <s v="Medical"/>
    <n v="1916"/>
    <n v="1"/>
    <s v="Female"/>
    <n v="62"/>
    <n v="4"/>
    <x v="0"/>
    <x v="0"/>
    <n v="3"/>
    <s v="Divorced"/>
    <n v="3978"/>
    <n v="16031"/>
    <n v="8"/>
    <x v="1"/>
    <n v="12"/>
    <n v="3"/>
    <n v="2"/>
    <n v="1"/>
    <n v="4"/>
    <n v="0"/>
    <n v="2"/>
    <n v="2"/>
    <n v="2"/>
    <n v="2"/>
    <n v="2"/>
    <n v="0"/>
    <s v="25 to 34"/>
    <s v="2 to 5 years"/>
    <s v="Lower-Mid (Q2)"/>
    <s v="High"/>
    <s v="Medium"/>
    <n v="0"/>
    <x v="2"/>
  </r>
  <r>
    <n v="53"/>
    <x v="1"/>
    <s v="Travel_Rarely"/>
    <n v="1168"/>
    <x v="1"/>
    <x v="1"/>
    <n v="4"/>
    <s v="Life Sciences"/>
    <n v="1968"/>
    <n v="1"/>
    <s v="Male"/>
    <n v="66"/>
    <n v="3"/>
    <x v="2"/>
    <x v="6"/>
    <n v="1"/>
    <s v="Single"/>
    <n v="10448"/>
    <n v="5843"/>
    <n v="6"/>
    <x v="0"/>
    <n v="13"/>
    <n v="3"/>
    <n v="2"/>
    <n v="0"/>
    <n v="15"/>
    <n v="2"/>
    <n v="2"/>
    <n v="2"/>
    <n v="2"/>
    <n v="2"/>
    <n v="2"/>
    <n v="1"/>
    <s v="45 to 54"/>
    <s v="2 to 5 years"/>
    <s v="High (Q4)"/>
    <s v="Low"/>
    <s v="Medium"/>
    <n v="6"/>
    <x v="0"/>
  </r>
  <r>
    <n v="35"/>
    <x v="0"/>
    <s v="Travel_Rarely"/>
    <n v="1490"/>
    <x v="0"/>
    <x v="20"/>
    <n v="4"/>
    <s v="Medical"/>
    <n v="2003"/>
    <n v="4"/>
    <s v="Male"/>
    <n v="43"/>
    <n v="3"/>
    <x v="0"/>
    <x v="0"/>
    <n v="3"/>
    <s v="Married"/>
    <n v="2660"/>
    <n v="20232"/>
    <n v="7"/>
    <x v="0"/>
    <n v="11"/>
    <n v="3"/>
    <n v="3"/>
    <n v="1"/>
    <n v="5"/>
    <n v="3"/>
    <n v="3"/>
    <n v="2"/>
    <n v="2"/>
    <n v="2"/>
    <n v="2"/>
    <n v="0"/>
    <s v="35 to 44"/>
    <s v="2 to 5 years"/>
    <s v="Low (Q1)"/>
    <s v="High"/>
    <s v="High"/>
    <n v="5"/>
    <x v="0"/>
  </r>
  <r>
    <n v="32"/>
    <x v="0"/>
    <s v="Travel_Rarely"/>
    <n v="234"/>
    <x v="1"/>
    <x v="7"/>
    <n v="4"/>
    <s v="Medical"/>
    <n v="2013"/>
    <n v="2"/>
    <s v="Male"/>
    <n v="68"/>
    <n v="2"/>
    <x v="0"/>
    <x v="1"/>
    <n v="2"/>
    <s v="Married"/>
    <n v="2269"/>
    <n v="18024"/>
    <n v="0"/>
    <x v="1"/>
    <n v="14"/>
    <n v="3"/>
    <n v="2"/>
    <n v="1"/>
    <n v="3"/>
    <n v="2"/>
    <n v="3"/>
    <n v="2"/>
    <n v="2"/>
    <n v="2"/>
    <n v="2"/>
    <n v="0"/>
    <s v="25 to 34"/>
    <s v="2 to 5 years"/>
    <s v="Low (Q1)"/>
    <s v="Medium"/>
    <s v="High"/>
    <n v="4"/>
    <x v="1"/>
  </r>
  <r>
    <n v="29"/>
    <x v="1"/>
    <s v="Travel_Rarely"/>
    <n v="1092"/>
    <x v="0"/>
    <x v="7"/>
    <n v="4"/>
    <s v="Medical"/>
    <n v="2027"/>
    <n v="1"/>
    <s v="Male"/>
    <n v="36"/>
    <n v="3"/>
    <x v="0"/>
    <x v="2"/>
    <n v="4"/>
    <s v="Married"/>
    <n v="4787"/>
    <n v="26124"/>
    <n v="9"/>
    <x v="0"/>
    <n v="14"/>
    <n v="3"/>
    <n v="2"/>
    <n v="3"/>
    <n v="4"/>
    <n v="3"/>
    <n v="4"/>
    <n v="2"/>
    <n v="2"/>
    <n v="2"/>
    <n v="2"/>
    <n v="1"/>
    <s v="25 to 34"/>
    <s v="2 to 5 years"/>
    <s v="Lower-Mid (Q2)"/>
    <s v="Very High"/>
    <s v="Very High"/>
    <n v="3"/>
    <x v="1"/>
  </r>
  <r>
    <n v="40"/>
    <x v="0"/>
    <s v="Travel_Rarely"/>
    <n v="1322"/>
    <x v="0"/>
    <x v="5"/>
    <n v="4"/>
    <s v="Life Sciences"/>
    <n v="2048"/>
    <n v="3"/>
    <s v="Male"/>
    <n v="52"/>
    <n v="2"/>
    <x v="0"/>
    <x v="2"/>
    <n v="3"/>
    <s v="Single"/>
    <n v="2809"/>
    <n v="2725"/>
    <n v="2"/>
    <x v="1"/>
    <n v="14"/>
    <n v="3"/>
    <n v="4"/>
    <n v="0"/>
    <n v="8"/>
    <n v="2"/>
    <n v="3"/>
    <n v="2"/>
    <n v="2"/>
    <n v="2"/>
    <n v="2"/>
    <n v="0"/>
    <s v="35 to 44"/>
    <s v="2 to 5 years"/>
    <s v="Low (Q1)"/>
    <s v="High"/>
    <s v="High"/>
    <n v="2"/>
    <x v="2"/>
  </r>
  <r>
    <n v="50"/>
    <x v="1"/>
    <s v="Travel_Rarely"/>
    <n v="410"/>
    <x v="1"/>
    <x v="28"/>
    <n v="3"/>
    <s v="Marketing"/>
    <n v="2055"/>
    <n v="4"/>
    <s v="Male"/>
    <n v="39"/>
    <n v="2"/>
    <x v="2"/>
    <x v="6"/>
    <n v="1"/>
    <s v="Divorced"/>
    <n v="10854"/>
    <n v="16586"/>
    <n v="4"/>
    <x v="0"/>
    <n v="13"/>
    <n v="3"/>
    <n v="2"/>
    <n v="1"/>
    <n v="20"/>
    <n v="3"/>
    <n v="3"/>
    <n v="3"/>
    <n v="2"/>
    <n v="2"/>
    <n v="0"/>
    <n v="1"/>
    <s v="45 to 54"/>
    <s v="2 to 5 years"/>
    <s v="High (Q4)"/>
    <s v="Low"/>
    <s v="High"/>
    <n v="6"/>
    <x v="0"/>
  </r>
  <r>
    <n v="35"/>
    <x v="0"/>
    <s v="Travel_Rarely"/>
    <n v="890"/>
    <x v="1"/>
    <x v="5"/>
    <n v="3"/>
    <s v="Marketing"/>
    <n v="49"/>
    <n v="4"/>
    <s v="Female"/>
    <n v="97"/>
    <n v="3"/>
    <x v="0"/>
    <x v="1"/>
    <n v="4"/>
    <s v="Married"/>
    <n v="2014"/>
    <n v="9687"/>
    <n v="1"/>
    <x v="1"/>
    <n v="13"/>
    <n v="3"/>
    <n v="1"/>
    <n v="0"/>
    <n v="2"/>
    <n v="3"/>
    <n v="3"/>
    <n v="2"/>
    <n v="2"/>
    <n v="2"/>
    <n v="2"/>
    <n v="0"/>
    <s v="35 to 44"/>
    <s v="2 to 5 years"/>
    <s v="Low (Q1)"/>
    <s v="Very High"/>
    <s v="High"/>
    <n v="2"/>
    <x v="2"/>
  </r>
  <r>
    <n v="46"/>
    <x v="1"/>
    <s v="Travel_Rarely"/>
    <n v="669"/>
    <x v="1"/>
    <x v="9"/>
    <n v="2"/>
    <s v="Medical"/>
    <n v="118"/>
    <n v="3"/>
    <s v="Male"/>
    <n v="64"/>
    <n v="2"/>
    <x v="2"/>
    <x v="6"/>
    <n v="4"/>
    <s v="Single"/>
    <n v="9619"/>
    <n v="13596"/>
    <n v="1"/>
    <x v="1"/>
    <n v="16"/>
    <n v="3"/>
    <n v="4"/>
    <n v="0"/>
    <n v="9"/>
    <n v="3"/>
    <n v="3"/>
    <n v="9"/>
    <n v="8"/>
    <n v="4"/>
    <n v="7"/>
    <n v="1"/>
    <s v="45 to 54"/>
    <s v="6 to 10 years"/>
    <s v="High (Q4)"/>
    <s v="Very High"/>
    <s v="High"/>
    <n v="1"/>
    <x v="2"/>
  </r>
  <r>
    <n v="43"/>
    <x v="0"/>
    <s v="Travel_Frequently"/>
    <n v="394"/>
    <x v="1"/>
    <x v="23"/>
    <n v="2"/>
    <s v="Life Sciences"/>
    <n v="158"/>
    <n v="3"/>
    <s v="Male"/>
    <n v="92"/>
    <n v="3"/>
    <x v="3"/>
    <x v="5"/>
    <n v="4"/>
    <s v="Married"/>
    <n v="16959"/>
    <n v="19494"/>
    <n v="1"/>
    <x v="0"/>
    <n v="12"/>
    <n v="3"/>
    <n v="4"/>
    <n v="2"/>
    <n v="25"/>
    <n v="3"/>
    <n v="4"/>
    <n v="25"/>
    <n v="12"/>
    <n v="4"/>
    <n v="12"/>
    <n v="0"/>
    <s v="35 to 44"/>
    <s v="Over 10 years"/>
    <s v="High (Q4)"/>
    <s v="Very High"/>
    <s v="Very High"/>
    <n v="5"/>
    <x v="0"/>
  </r>
  <r>
    <n v="46"/>
    <x v="0"/>
    <s v="Travel_Rarely"/>
    <n v="526"/>
    <x v="1"/>
    <x v="7"/>
    <n v="2"/>
    <s v="Marketing"/>
    <n v="244"/>
    <n v="2"/>
    <s v="Female"/>
    <n v="92"/>
    <n v="3"/>
    <x v="2"/>
    <x v="6"/>
    <n v="1"/>
    <s v="Divorced"/>
    <n v="10453"/>
    <n v="2137"/>
    <n v="1"/>
    <x v="1"/>
    <n v="25"/>
    <n v="4"/>
    <n v="3"/>
    <n v="3"/>
    <n v="24"/>
    <n v="2"/>
    <n v="3"/>
    <n v="24"/>
    <n v="13"/>
    <n v="15"/>
    <n v="7"/>
    <n v="0"/>
    <s v="45 to 54"/>
    <s v="Over 10 years"/>
    <s v="High (Q4)"/>
    <s v="Low"/>
    <s v="High"/>
    <n v="3"/>
    <x v="1"/>
  </r>
  <r>
    <n v="52"/>
    <x v="0"/>
    <s v="Non-Travel"/>
    <n v="771"/>
    <x v="1"/>
    <x v="5"/>
    <n v="4"/>
    <s v="Life Sciences"/>
    <n v="329"/>
    <n v="1"/>
    <s v="Male"/>
    <n v="79"/>
    <n v="2"/>
    <x v="4"/>
    <x v="5"/>
    <n v="3"/>
    <s v="Single"/>
    <n v="19068"/>
    <n v="21030"/>
    <n v="1"/>
    <x v="0"/>
    <n v="18"/>
    <n v="3"/>
    <n v="4"/>
    <n v="0"/>
    <n v="33"/>
    <n v="2"/>
    <n v="4"/>
    <n v="33"/>
    <n v="7"/>
    <n v="15"/>
    <n v="12"/>
    <n v="0"/>
    <s v="45 to 54"/>
    <s v="Over 10 years"/>
    <s v="High (Q4)"/>
    <s v="High"/>
    <s v="Very High"/>
    <n v="4"/>
    <x v="1"/>
  </r>
  <r>
    <n v="38"/>
    <x v="0"/>
    <s v="Travel_Rarely"/>
    <n v="322"/>
    <x v="1"/>
    <x v="8"/>
    <n v="2"/>
    <s v="Medical"/>
    <n v="382"/>
    <n v="1"/>
    <s v="Female"/>
    <n v="44"/>
    <n v="4"/>
    <x v="1"/>
    <x v="6"/>
    <n v="1"/>
    <s v="Divorced"/>
    <n v="5605"/>
    <n v="19191"/>
    <n v="1"/>
    <x v="0"/>
    <n v="24"/>
    <n v="4"/>
    <n v="3"/>
    <n v="1"/>
    <n v="8"/>
    <n v="3"/>
    <n v="3"/>
    <n v="8"/>
    <n v="0"/>
    <n v="7"/>
    <n v="7"/>
    <n v="0"/>
    <s v="35 to 44"/>
    <s v="6 to 10 years"/>
    <s v="Upper-Mid (Q3)"/>
    <s v="Low"/>
    <s v="High"/>
    <n v="6"/>
    <x v="0"/>
  </r>
  <r>
    <n v="42"/>
    <x v="0"/>
    <s v="Travel_Rarely"/>
    <n v="635"/>
    <x v="1"/>
    <x v="7"/>
    <n v="1"/>
    <s v="Life Sciences"/>
    <n v="387"/>
    <n v="2"/>
    <s v="Male"/>
    <n v="99"/>
    <n v="3"/>
    <x v="1"/>
    <x v="6"/>
    <n v="3"/>
    <s v="Married"/>
    <n v="4907"/>
    <n v="24532"/>
    <n v="1"/>
    <x v="1"/>
    <n v="25"/>
    <n v="4"/>
    <n v="3"/>
    <n v="0"/>
    <n v="20"/>
    <n v="3"/>
    <n v="3"/>
    <n v="20"/>
    <n v="16"/>
    <n v="11"/>
    <n v="6"/>
    <n v="0"/>
    <s v="35 to 44"/>
    <s v="Over 10 years"/>
    <s v="Lower-Mid (Q2)"/>
    <s v="High"/>
    <s v="High"/>
    <n v="1"/>
    <x v="2"/>
  </r>
  <r>
    <n v="21"/>
    <x v="0"/>
    <s v="Non-Travel"/>
    <n v="895"/>
    <x v="1"/>
    <x v="9"/>
    <n v="2"/>
    <s v="Medical"/>
    <n v="484"/>
    <n v="1"/>
    <s v="Male"/>
    <n v="39"/>
    <n v="3"/>
    <x v="0"/>
    <x v="1"/>
    <n v="4"/>
    <s v="Single"/>
    <n v="2610"/>
    <n v="2851"/>
    <n v="1"/>
    <x v="1"/>
    <n v="24"/>
    <n v="4"/>
    <n v="3"/>
    <n v="0"/>
    <n v="3"/>
    <n v="3"/>
    <n v="2"/>
    <n v="3"/>
    <n v="2"/>
    <n v="2"/>
    <n v="2"/>
    <n v="0"/>
    <s v="Under 25"/>
    <s v="2 to 5 years"/>
    <s v="Low (Q1)"/>
    <s v="Very High"/>
    <s v="Medium"/>
    <n v="2"/>
    <x v="2"/>
  </r>
  <r>
    <n v="41"/>
    <x v="1"/>
    <s v="Travel_Frequently"/>
    <n v="143"/>
    <x v="1"/>
    <x v="4"/>
    <n v="3"/>
    <s v="Marketing"/>
    <n v="488"/>
    <n v="1"/>
    <s v="Male"/>
    <n v="56"/>
    <n v="3"/>
    <x v="1"/>
    <x v="6"/>
    <n v="2"/>
    <s v="Single"/>
    <n v="9355"/>
    <n v="9558"/>
    <n v="1"/>
    <x v="1"/>
    <n v="18"/>
    <n v="3"/>
    <n v="3"/>
    <n v="0"/>
    <n v="8"/>
    <n v="5"/>
    <n v="3"/>
    <n v="8"/>
    <n v="7"/>
    <n v="7"/>
    <n v="7"/>
    <n v="1"/>
    <s v="35 to 44"/>
    <s v="6 to 10 years"/>
    <s v="High (Q4)"/>
    <s v="Medium"/>
    <s v="High"/>
    <n v="3"/>
    <x v="1"/>
  </r>
  <r>
    <n v="36"/>
    <x v="0"/>
    <s v="Travel_Rarely"/>
    <n v="164"/>
    <x v="1"/>
    <x v="5"/>
    <n v="2"/>
    <s v="Medical"/>
    <n v="513"/>
    <n v="2"/>
    <s v="Male"/>
    <n v="61"/>
    <n v="2"/>
    <x v="2"/>
    <x v="6"/>
    <n v="3"/>
    <s v="Married"/>
    <n v="7596"/>
    <n v="3809"/>
    <n v="1"/>
    <x v="1"/>
    <n v="13"/>
    <n v="3"/>
    <n v="2"/>
    <n v="2"/>
    <n v="10"/>
    <n v="2"/>
    <n v="3"/>
    <n v="10"/>
    <n v="9"/>
    <n v="9"/>
    <n v="0"/>
    <n v="0"/>
    <s v="35 to 44"/>
    <s v="6 to 10 years"/>
    <s v="Upper-Mid (Q3)"/>
    <s v="High"/>
    <s v="High"/>
    <n v="1"/>
    <x v="2"/>
  </r>
  <r>
    <n v="36"/>
    <x v="0"/>
    <s v="Non-Travel"/>
    <n v="635"/>
    <x v="1"/>
    <x v="12"/>
    <n v="4"/>
    <s v="Medical"/>
    <n v="592"/>
    <n v="2"/>
    <s v="Male"/>
    <n v="32"/>
    <n v="3"/>
    <x v="2"/>
    <x v="6"/>
    <n v="4"/>
    <s v="Single"/>
    <n v="9980"/>
    <n v="15318"/>
    <n v="1"/>
    <x v="1"/>
    <n v="14"/>
    <n v="3"/>
    <n v="4"/>
    <n v="0"/>
    <n v="10"/>
    <n v="3"/>
    <n v="2"/>
    <n v="10"/>
    <n v="3"/>
    <n v="9"/>
    <n v="7"/>
    <n v="0"/>
    <s v="35 to 44"/>
    <s v="6 to 10 years"/>
    <s v="High (Q4)"/>
    <s v="Very High"/>
    <s v="Medium"/>
    <n v="1"/>
    <x v="2"/>
  </r>
  <r>
    <n v="37"/>
    <x v="0"/>
    <s v="Non-Travel"/>
    <n v="142"/>
    <x v="1"/>
    <x v="9"/>
    <n v="4"/>
    <s v="Medical"/>
    <n v="626"/>
    <n v="1"/>
    <s v="Male"/>
    <n v="69"/>
    <n v="3"/>
    <x v="2"/>
    <x v="6"/>
    <n v="2"/>
    <s v="Divorced"/>
    <n v="8834"/>
    <n v="24666"/>
    <n v="1"/>
    <x v="1"/>
    <n v="13"/>
    <n v="3"/>
    <n v="4"/>
    <n v="1"/>
    <n v="9"/>
    <n v="6"/>
    <n v="3"/>
    <n v="9"/>
    <n v="5"/>
    <n v="7"/>
    <n v="7"/>
    <n v="0"/>
    <s v="35 to 44"/>
    <s v="6 to 10 years"/>
    <s v="High (Q4)"/>
    <s v="Medium"/>
    <s v="High"/>
    <n v="3"/>
    <x v="1"/>
  </r>
  <r>
    <n v="50"/>
    <x v="0"/>
    <s v="Travel_Frequently"/>
    <n v="1246"/>
    <x v="2"/>
    <x v="0"/>
    <n v="3"/>
    <s v="Medical"/>
    <n v="644"/>
    <n v="1"/>
    <s v="Male"/>
    <n v="99"/>
    <n v="3"/>
    <x v="4"/>
    <x v="5"/>
    <n v="2"/>
    <s v="Married"/>
    <n v="18200"/>
    <n v="7999"/>
    <n v="1"/>
    <x v="1"/>
    <n v="11"/>
    <n v="3"/>
    <n v="3"/>
    <n v="1"/>
    <n v="32"/>
    <n v="2"/>
    <n v="3"/>
    <n v="32"/>
    <n v="5"/>
    <n v="10"/>
    <n v="7"/>
    <n v="0"/>
    <s v="45 to 54"/>
    <s v="Over 10 years"/>
    <s v="High (Q4)"/>
    <s v="Medium"/>
    <s v="High"/>
    <n v="3"/>
    <x v="1"/>
  </r>
  <r>
    <n v="41"/>
    <x v="0"/>
    <s v="Travel_Rarely"/>
    <n v="314"/>
    <x v="2"/>
    <x v="7"/>
    <n v="3"/>
    <s v="Human Resources"/>
    <n v="734"/>
    <n v="4"/>
    <s v="Male"/>
    <n v="59"/>
    <n v="2"/>
    <x v="4"/>
    <x v="5"/>
    <n v="3"/>
    <s v="Married"/>
    <n v="19189"/>
    <n v="19562"/>
    <n v="1"/>
    <x v="1"/>
    <n v="12"/>
    <n v="3"/>
    <n v="2"/>
    <n v="1"/>
    <n v="22"/>
    <n v="3"/>
    <n v="3"/>
    <n v="22"/>
    <n v="7"/>
    <n v="2"/>
    <n v="10"/>
    <n v="0"/>
    <s v="35 to 44"/>
    <s v="Over 10 years"/>
    <s v="High (Q4)"/>
    <s v="High"/>
    <s v="High"/>
    <n v="0"/>
    <x v="2"/>
  </r>
  <r>
    <n v="49"/>
    <x v="1"/>
    <s v="Travel_Rarely"/>
    <n v="1184"/>
    <x v="1"/>
    <x v="20"/>
    <n v="3"/>
    <s v="Marketing"/>
    <n v="840"/>
    <n v="3"/>
    <s v="Female"/>
    <n v="43"/>
    <n v="3"/>
    <x v="2"/>
    <x v="6"/>
    <n v="4"/>
    <s v="Married"/>
    <n v="7654"/>
    <n v="5860"/>
    <n v="1"/>
    <x v="1"/>
    <n v="18"/>
    <n v="3"/>
    <n v="1"/>
    <n v="2"/>
    <n v="9"/>
    <n v="3"/>
    <n v="4"/>
    <n v="9"/>
    <n v="8"/>
    <n v="7"/>
    <n v="7"/>
    <n v="1"/>
    <s v="45 to 54"/>
    <s v="6 to 10 years"/>
    <s v="Upper-Mid (Q3)"/>
    <s v="Very High"/>
    <s v="Very High"/>
    <n v="1"/>
    <x v="2"/>
  </r>
  <r>
    <n v="36"/>
    <x v="0"/>
    <s v="Travel_Rarely"/>
    <n v="928"/>
    <x v="1"/>
    <x v="7"/>
    <n v="2"/>
    <s v="Life Sciences"/>
    <n v="857"/>
    <n v="2"/>
    <s v="Male"/>
    <n v="56"/>
    <n v="3"/>
    <x v="1"/>
    <x v="6"/>
    <n v="4"/>
    <s v="Married"/>
    <n v="6201"/>
    <n v="2823"/>
    <n v="1"/>
    <x v="0"/>
    <n v="14"/>
    <n v="3"/>
    <n v="4"/>
    <n v="1"/>
    <n v="18"/>
    <n v="1"/>
    <n v="2"/>
    <n v="18"/>
    <n v="14"/>
    <n v="4"/>
    <n v="11"/>
    <n v="0"/>
    <s v="35 to 44"/>
    <s v="Over 10 years"/>
    <s v="Upper-Mid (Q3)"/>
    <s v="Very High"/>
    <s v="Medium"/>
    <n v="4"/>
    <x v="1"/>
  </r>
  <r>
    <n v="36"/>
    <x v="1"/>
    <s v="Travel_Rarely"/>
    <n v="530"/>
    <x v="1"/>
    <x v="0"/>
    <n v="1"/>
    <s v="Life Sciences"/>
    <n v="967"/>
    <n v="3"/>
    <s v="Male"/>
    <n v="51"/>
    <n v="2"/>
    <x v="2"/>
    <x v="6"/>
    <n v="4"/>
    <s v="Married"/>
    <n v="10325"/>
    <n v="5518"/>
    <n v="1"/>
    <x v="0"/>
    <n v="11"/>
    <n v="3"/>
    <n v="1"/>
    <n v="1"/>
    <n v="16"/>
    <n v="6"/>
    <n v="3"/>
    <n v="16"/>
    <n v="7"/>
    <n v="3"/>
    <n v="7"/>
    <n v="1"/>
    <s v="35 to 44"/>
    <s v="Over 10 years"/>
    <s v="High (Q4)"/>
    <s v="Very High"/>
    <s v="High"/>
    <n v="3"/>
    <x v="1"/>
  </r>
  <r>
    <n v="52"/>
    <x v="1"/>
    <s v="Travel_Rarely"/>
    <n v="266"/>
    <x v="1"/>
    <x v="5"/>
    <n v="1"/>
    <s v="Marketing"/>
    <n v="1038"/>
    <n v="1"/>
    <s v="Female"/>
    <n v="57"/>
    <n v="1"/>
    <x v="4"/>
    <x v="5"/>
    <n v="4"/>
    <s v="Married"/>
    <n v="19845"/>
    <n v="25846"/>
    <n v="1"/>
    <x v="1"/>
    <n v="15"/>
    <n v="3"/>
    <n v="4"/>
    <n v="1"/>
    <n v="33"/>
    <n v="3"/>
    <n v="3"/>
    <n v="32"/>
    <n v="14"/>
    <n v="6"/>
    <n v="9"/>
    <n v="1"/>
    <s v="45 to 54"/>
    <s v="Over 10 years"/>
    <s v="High (Q4)"/>
    <s v="Very High"/>
    <s v="High"/>
    <n v="1"/>
    <x v="2"/>
  </r>
  <r>
    <n v="40"/>
    <x v="0"/>
    <s v="Travel_Rarely"/>
    <n v="300"/>
    <x v="1"/>
    <x v="23"/>
    <n v="3"/>
    <s v="Marketing"/>
    <n v="1066"/>
    <n v="3"/>
    <s v="Male"/>
    <n v="74"/>
    <n v="3"/>
    <x v="1"/>
    <x v="6"/>
    <n v="1"/>
    <s v="Married"/>
    <n v="8396"/>
    <n v="22217"/>
    <n v="1"/>
    <x v="1"/>
    <n v="14"/>
    <n v="3"/>
    <n v="2"/>
    <n v="1"/>
    <n v="8"/>
    <n v="3"/>
    <n v="2"/>
    <n v="7"/>
    <n v="7"/>
    <n v="7"/>
    <n v="5"/>
    <n v="0"/>
    <s v="35 to 44"/>
    <s v="6 to 10 years"/>
    <s v="High (Q4)"/>
    <s v="Low"/>
    <s v="Medium"/>
    <n v="4"/>
    <x v="1"/>
  </r>
  <r>
    <n v="45"/>
    <x v="0"/>
    <s v="Non-Travel"/>
    <n v="1050"/>
    <x v="1"/>
    <x v="9"/>
    <n v="4"/>
    <s v="Life Sciences"/>
    <n v="1117"/>
    <n v="2"/>
    <s v="Female"/>
    <n v="65"/>
    <n v="2"/>
    <x v="1"/>
    <x v="6"/>
    <n v="3"/>
    <s v="Married"/>
    <n v="5593"/>
    <n v="17970"/>
    <n v="1"/>
    <x v="1"/>
    <n v="13"/>
    <n v="3"/>
    <n v="4"/>
    <n v="1"/>
    <n v="15"/>
    <n v="2"/>
    <n v="3"/>
    <n v="15"/>
    <n v="10"/>
    <n v="4"/>
    <n v="12"/>
    <n v="0"/>
    <s v="45 to 54"/>
    <s v="Over 10 years"/>
    <s v="Upper-Mid (Q3)"/>
    <s v="High"/>
    <s v="High"/>
    <n v="1"/>
    <x v="2"/>
  </r>
  <r>
    <n v="38"/>
    <x v="0"/>
    <s v="Travel_Rarely"/>
    <n v="433"/>
    <x v="2"/>
    <x v="7"/>
    <n v="3"/>
    <s v="Human Resources"/>
    <n v="1152"/>
    <n v="3"/>
    <s v="Male"/>
    <n v="37"/>
    <n v="4"/>
    <x v="0"/>
    <x v="8"/>
    <n v="3"/>
    <s v="Married"/>
    <n v="2844"/>
    <n v="6004"/>
    <n v="1"/>
    <x v="1"/>
    <n v="13"/>
    <n v="3"/>
    <n v="4"/>
    <n v="1"/>
    <n v="7"/>
    <n v="2"/>
    <n v="4"/>
    <n v="7"/>
    <n v="6"/>
    <n v="5"/>
    <n v="0"/>
    <n v="0"/>
    <s v="35 to 44"/>
    <s v="6 to 10 years"/>
    <s v="Low (Q1)"/>
    <s v="High"/>
    <s v="Very High"/>
    <n v="3"/>
    <x v="1"/>
  </r>
  <r>
    <n v="20"/>
    <x v="0"/>
    <s v="Travel_Rarely"/>
    <n v="654"/>
    <x v="1"/>
    <x v="19"/>
    <n v="3"/>
    <s v="Marketing"/>
    <n v="1226"/>
    <n v="3"/>
    <s v="Male"/>
    <n v="43"/>
    <n v="4"/>
    <x v="0"/>
    <x v="1"/>
    <n v="4"/>
    <s v="Single"/>
    <n v="2678"/>
    <n v="5050"/>
    <n v="1"/>
    <x v="1"/>
    <n v="17"/>
    <n v="3"/>
    <n v="4"/>
    <n v="0"/>
    <n v="2"/>
    <n v="2"/>
    <n v="3"/>
    <n v="2"/>
    <n v="1"/>
    <n v="2"/>
    <n v="2"/>
    <n v="0"/>
    <s v="Under 25"/>
    <s v="2 to 5 years"/>
    <s v="Low (Q1)"/>
    <s v="Very High"/>
    <s v="High"/>
    <n v="3"/>
    <x v="1"/>
  </r>
  <r>
    <n v="41"/>
    <x v="0"/>
    <s v="Non-Travel"/>
    <n v="256"/>
    <x v="1"/>
    <x v="12"/>
    <n v="2"/>
    <s v="Medical"/>
    <n v="1329"/>
    <n v="3"/>
    <s v="Male"/>
    <n v="40"/>
    <n v="1"/>
    <x v="1"/>
    <x v="6"/>
    <n v="2"/>
    <s v="Single"/>
    <n v="6151"/>
    <n v="22074"/>
    <n v="1"/>
    <x v="1"/>
    <n v="13"/>
    <n v="3"/>
    <n v="1"/>
    <n v="0"/>
    <n v="19"/>
    <n v="4"/>
    <n v="3"/>
    <n v="19"/>
    <n v="2"/>
    <n v="11"/>
    <n v="9"/>
    <n v="0"/>
    <s v="35 to 44"/>
    <s v="Over 10 years"/>
    <s v="Upper-Mid (Q3)"/>
    <s v="Medium"/>
    <s v="High"/>
    <n v="3"/>
    <x v="1"/>
  </r>
  <r>
    <n v="40"/>
    <x v="0"/>
    <s v="Travel_Rarely"/>
    <n v="898"/>
    <x v="2"/>
    <x v="10"/>
    <n v="2"/>
    <s v="Medical"/>
    <n v="1550"/>
    <n v="3"/>
    <s v="Male"/>
    <n v="38"/>
    <n v="3"/>
    <x v="3"/>
    <x v="5"/>
    <n v="4"/>
    <s v="Single"/>
    <n v="16437"/>
    <n v="17381"/>
    <n v="1"/>
    <x v="0"/>
    <n v="21"/>
    <n v="4"/>
    <n v="4"/>
    <n v="0"/>
    <n v="21"/>
    <n v="2"/>
    <n v="3"/>
    <n v="21"/>
    <n v="7"/>
    <n v="7"/>
    <n v="7"/>
    <n v="0"/>
    <s v="35 to 44"/>
    <s v="Over 10 years"/>
    <s v="High (Q4)"/>
    <s v="Very High"/>
    <s v="High"/>
    <n v="4"/>
    <x v="1"/>
  </r>
  <r>
    <n v="55"/>
    <x v="0"/>
    <s v="Travel_Rarely"/>
    <n v="685"/>
    <x v="1"/>
    <x v="23"/>
    <n v="5"/>
    <s v="Marketing"/>
    <n v="1578"/>
    <n v="3"/>
    <s v="Male"/>
    <n v="60"/>
    <n v="2"/>
    <x v="4"/>
    <x v="5"/>
    <n v="4"/>
    <s v="Married"/>
    <n v="19586"/>
    <n v="23037"/>
    <n v="1"/>
    <x v="1"/>
    <n v="21"/>
    <n v="4"/>
    <n v="3"/>
    <n v="1"/>
    <n v="36"/>
    <n v="3"/>
    <n v="3"/>
    <n v="36"/>
    <n v="6"/>
    <n v="2"/>
    <n v="13"/>
    <n v="0"/>
    <s v="55 and over"/>
    <s v="Over 10 years"/>
    <s v="High (Q4)"/>
    <s v="Very High"/>
    <s v="High"/>
    <n v="1"/>
    <x v="2"/>
  </r>
  <r>
    <n v="45"/>
    <x v="0"/>
    <s v="Non-Travel"/>
    <n v="336"/>
    <x v="1"/>
    <x v="23"/>
    <n v="3"/>
    <s v="Marketing"/>
    <n v="1612"/>
    <n v="1"/>
    <s v="Male"/>
    <n v="52"/>
    <n v="2"/>
    <x v="1"/>
    <x v="6"/>
    <n v="1"/>
    <s v="Married"/>
    <n v="4385"/>
    <n v="24162"/>
    <n v="1"/>
    <x v="1"/>
    <n v="15"/>
    <n v="3"/>
    <n v="1"/>
    <n v="1"/>
    <n v="10"/>
    <n v="2"/>
    <n v="3"/>
    <n v="10"/>
    <n v="7"/>
    <n v="4"/>
    <n v="5"/>
    <n v="0"/>
    <s v="45 to 54"/>
    <s v="6 to 10 years"/>
    <s v="Lower-Mid (Q2)"/>
    <s v="Low"/>
    <s v="High"/>
    <n v="4"/>
    <x v="1"/>
  </r>
  <r>
    <n v="20"/>
    <x v="0"/>
    <s v="Travel_Rarely"/>
    <n v="1141"/>
    <x v="1"/>
    <x v="5"/>
    <n v="3"/>
    <s v="Medical"/>
    <n v="1657"/>
    <n v="3"/>
    <s v="Female"/>
    <n v="31"/>
    <n v="3"/>
    <x v="0"/>
    <x v="1"/>
    <n v="3"/>
    <s v="Single"/>
    <n v="2783"/>
    <n v="13251"/>
    <n v="1"/>
    <x v="1"/>
    <n v="19"/>
    <n v="3"/>
    <n v="1"/>
    <n v="0"/>
    <n v="2"/>
    <n v="3"/>
    <n v="3"/>
    <n v="2"/>
    <n v="2"/>
    <n v="2"/>
    <n v="2"/>
    <n v="0"/>
    <s v="Under 25"/>
    <s v="2 to 5 years"/>
    <s v="Low (Q1)"/>
    <s v="High"/>
    <s v="High"/>
    <n v="2"/>
    <x v="2"/>
  </r>
  <r>
    <n v="43"/>
    <x v="0"/>
    <s v="Travel_Rarely"/>
    <n v="1179"/>
    <x v="1"/>
    <x v="5"/>
    <n v="3"/>
    <s v="Medical"/>
    <n v="1706"/>
    <n v="4"/>
    <s v="Male"/>
    <n v="73"/>
    <n v="3"/>
    <x v="1"/>
    <x v="6"/>
    <n v="4"/>
    <s v="Married"/>
    <n v="7847"/>
    <n v="6069"/>
    <n v="1"/>
    <x v="0"/>
    <n v="17"/>
    <n v="3"/>
    <n v="1"/>
    <n v="1"/>
    <n v="10"/>
    <n v="3"/>
    <n v="3"/>
    <n v="10"/>
    <n v="9"/>
    <n v="8"/>
    <n v="8"/>
    <n v="0"/>
    <s v="35 to 44"/>
    <s v="6 to 10 years"/>
    <s v="Upper-Mid (Q3)"/>
    <s v="Very High"/>
    <s v="High"/>
    <n v="4"/>
    <x v="1"/>
  </r>
  <r>
    <n v="41"/>
    <x v="0"/>
    <s v="Travel_Rarely"/>
    <n v="918"/>
    <x v="1"/>
    <x v="10"/>
    <n v="3"/>
    <s v="Marketing"/>
    <n v="1708"/>
    <n v="4"/>
    <s v="Male"/>
    <n v="35"/>
    <n v="3"/>
    <x v="2"/>
    <x v="6"/>
    <n v="3"/>
    <s v="Single"/>
    <n v="9241"/>
    <n v="15869"/>
    <n v="1"/>
    <x v="1"/>
    <n v="12"/>
    <n v="3"/>
    <n v="2"/>
    <n v="0"/>
    <n v="10"/>
    <n v="3"/>
    <n v="3"/>
    <n v="10"/>
    <n v="8"/>
    <n v="8"/>
    <n v="7"/>
    <n v="0"/>
    <s v="35 to 44"/>
    <s v="6 to 10 years"/>
    <s v="High (Q4)"/>
    <s v="High"/>
    <s v="High"/>
    <n v="1"/>
    <x v="2"/>
  </r>
  <r>
    <n v="40"/>
    <x v="0"/>
    <s v="Travel_Rarely"/>
    <n v="611"/>
    <x v="1"/>
    <x v="8"/>
    <n v="4"/>
    <s v="Medical"/>
    <n v="1740"/>
    <n v="2"/>
    <s v="Male"/>
    <n v="88"/>
    <n v="3"/>
    <x v="4"/>
    <x v="5"/>
    <n v="2"/>
    <s v="Single"/>
    <n v="19833"/>
    <n v="4349"/>
    <n v="1"/>
    <x v="1"/>
    <n v="14"/>
    <n v="3"/>
    <n v="2"/>
    <n v="0"/>
    <n v="21"/>
    <n v="3"/>
    <n v="2"/>
    <n v="21"/>
    <n v="8"/>
    <n v="12"/>
    <n v="8"/>
    <n v="0"/>
    <s v="35 to 44"/>
    <s v="Over 10 years"/>
    <s v="High (Q4)"/>
    <s v="Medium"/>
    <s v="Medium"/>
    <n v="3"/>
    <x v="1"/>
  </r>
  <r>
    <n v="35"/>
    <x v="1"/>
    <s v="Travel_Rarely"/>
    <n v="303"/>
    <x v="1"/>
    <x v="26"/>
    <n v="3"/>
    <s v="Life Sciences"/>
    <n v="1797"/>
    <n v="3"/>
    <s v="Male"/>
    <n v="84"/>
    <n v="3"/>
    <x v="1"/>
    <x v="6"/>
    <n v="4"/>
    <s v="Single"/>
    <n v="5813"/>
    <n v="13492"/>
    <n v="1"/>
    <x v="0"/>
    <n v="18"/>
    <n v="3"/>
    <n v="4"/>
    <n v="0"/>
    <n v="10"/>
    <n v="2"/>
    <n v="3"/>
    <n v="10"/>
    <n v="7"/>
    <n v="7"/>
    <n v="7"/>
    <n v="1"/>
    <s v="35 to 44"/>
    <s v="6 to 10 years"/>
    <s v="Upper-Mid (Q3)"/>
    <s v="Very High"/>
    <s v="High"/>
    <n v="5"/>
    <x v="0"/>
  </r>
  <r>
    <n v="43"/>
    <x v="0"/>
    <s v="Travel_Frequently"/>
    <n v="1422"/>
    <x v="1"/>
    <x v="5"/>
    <n v="4"/>
    <s v="Life Sciences"/>
    <n v="1849"/>
    <n v="1"/>
    <s v="Male"/>
    <n v="92"/>
    <n v="3"/>
    <x v="1"/>
    <x v="6"/>
    <n v="4"/>
    <s v="Married"/>
    <n v="5675"/>
    <n v="19246"/>
    <n v="1"/>
    <x v="1"/>
    <n v="20"/>
    <n v="4"/>
    <n v="3"/>
    <n v="1"/>
    <n v="7"/>
    <n v="5"/>
    <n v="3"/>
    <n v="7"/>
    <n v="7"/>
    <n v="7"/>
    <n v="7"/>
    <n v="0"/>
    <s v="35 to 44"/>
    <s v="6 to 10 years"/>
    <s v="Upper-Mid (Q3)"/>
    <s v="Very High"/>
    <s v="High"/>
    <n v="1"/>
    <x v="2"/>
  </r>
  <r>
    <n v="36"/>
    <x v="0"/>
    <s v="Non-Travel"/>
    <n v="301"/>
    <x v="1"/>
    <x v="21"/>
    <n v="4"/>
    <s v="Marketing"/>
    <n v="2036"/>
    <n v="4"/>
    <s v="Male"/>
    <n v="88"/>
    <n v="1"/>
    <x v="1"/>
    <x v="6"/>
    <n v="4"/>
    <s v="Divorced"/>
    <n v="5406"/>
    <n v="10436"/>
    <n v="1"/>
    <x v="1"/>
    <n v="24"/>
    <n v="4"/>
    <n v="1"/>
    <n v="1"/>
    <n v="15"/>
    <n v="4"/>
    <n v="2"/>
    <n v="15"/>
    <n v="12"/>
    <n v="11"/>
    <n v="11"/>
    <n v="0"/>
    <s v="35 to 44"/>
    <s v="Over 10 years"/>
    <s v="Upper-Mid (Q3)"/>
    <s v="Very High"/>
    <s v="Medium"/>
    <n v="2"/>
    <x v="2"/>
  </r>
  <r>
    <n v="41"/>
    <x v="1"/>
    <s v="Travel_Rarely"/>
    <n v="1360"/>
    <x v="0"/>
    <x v="15"/>
    <n v="3"/>
    <s v="Technical Degree"/>
    <n v="58"/>
    <n v="2"/>
    <s v="Female"/>
    <n v="49"/>
    <n v="3"/>
    <x v="4"/>
    <x v="7"/>
    <n v="3"/>
    <s v="Married"/>
    <n v="19545"/>
    <n v="16280"/>
    <n v="1"/>
    <x v="1"/>
    <n v="12"/>
    <n v="3"/>
    <n v="4"/>
    <n v="0"/>
    <n v="23"/>
    <n v="0"/>
    <n v="3"/>
    <n v="22"/>
    <n v="15"/>
    <n v="15"/>
    <n v="8"/>
    <n v="1"/>
    <s v="35 to 44"/>
    <s v="Over 10 years"/>
    <s v="High (Q4)"/>
    <s v="High"/>
    <s v="High"/>
    <n v="1"/>
    <x v="2"/>
  </r>
  <r>
    <n v="58"/>
    <x v="1"/>
    <s v="Travel_Rarely"/>
    <n v="147"/>
    <x v="0"/>
    <x v="14"/>
    <n v="4"/>
    <s v="Medical"/>
    <n v="165"/>
    <n v="4"/>
    <s v="Female"/>
    <n v="94"/>
    <n v="3"/>
    <x v="2"/>
    <x v="3"/>
    <n v="4"/>
    <s v="Married"/>
    <n v="10312"/>
    <n v="3465"/>
    <n v="1"/>
    <x v="1"/>
    <n v="12"/>
    <n v="3"/>
    <n v="4"/>
    <n v="1"/>
    <n v="40"/>
    <n v="3"/>
    <n v="2"/>
    <n v="40"/>
    <n v="10"/>
    <n v="15"/>
    <n v="6"/>
    <n v="1"/>
    <s v="55 and over"/>
    <s v="Over 10 years"/>
    <s v="High (Q4)"/>
    <s v="Very High"/>
    <s v="Medium"/>
    <n v="2"/>
    <x v="2"/>
  </r>
  <r>
    <n v="47"/>
    <x v="1"/>
    <s v="Non-Travel"/>
    <n v="666"/>
    <x v="0"/>
    <x v="11"/>
    <n v="4"/>
    <s v="Life Sciences"/>
    <n v="376"/>
    <n v="1"/>
    <s v="Male"/>
    <n v="88"/>
    <n v="3"/>
    <x v="2"/>
    <x v="5"/>
    <n v="2"/>
    <s v="Married"/>
    <n v="11849"/>
    <n v="10268"/>
    <n v="1"/>
    <x v="0"/>
    <n v="12"/>
    <n v="3"/>
    <n v="4"/>
    <n v="1"/>
    <n v="10"/>
    <n v="2"/>
    <n v="2"/>
    <n v="10"/>
    <n v="7"/>
    <n v="9"/>
    <n v="9"/>
    <n v="1"/>
    <s v="45 to 54"/>
    <s v="6 to 10 years"/>
    <s v="High (Q4)"/>
    <s v="Medium"/>
    <s v="Medium"/>
    <n v="7"/>
    <x v="0"/>
  </r>
  <r>
    <n v="35"/>
    <x v="1"/>
    <s v="Travel_Frequently"/>
    <n v="130"/>
    <x v="0"/>
    <x v="22"/>
    <n v="4"/>
    <s v="Life Sciences"/>
    <n v="881"/>
    <n v="4"/>
    <s v="Female"/>
    <n v="96"/>
    <n v="3"/>
    <x v="0"/>
    <x v="2"/>
    <n v="2"/>
    <s v="Divorced"/>
    <n v="2022"/>
    <n v="16612"/>
    <n v="1"/>
    <x v="0"/>
    <n v="19"/>
    <n v="3"/>
    <n v="1"/>
    <n v="1"/>
    <n v="10"/>
    <n v="3"/>
    <n v="2"/>
    <n v="10"/>
    <n v="2"/>
    <n v="7"/>
    <n v="8"/>
    <n v="1"/>
    <s v="35 to 44"/>
    <s v="6 to 10 years"/>
    <s v="Low (Q1)"/>
    <s v="Medium"/>
    <s v="Medium"/>
    <n v="9"/>
    <x v="0"/>
  </r>
  <r>
    <n v="36"/>
    <x v="1"/>
    <s v="Travel_Rarely"/>
    <n v="885"/>
    <x v="0"/>
    <x v="2"/>
    <n v="4"/>
    <s v="Life Sciences"/>
    <n v="1042"/>
    <n v="3"/>
    <s v="Female"/>
    <n v="43"/>
    <n v="4"/>
    <x v="0"/>
    <x v="0"/>
    <n v="1"/>
    <s v="Single"/>
    <n v="2743"/>
    <n v="8269"/>
    <n v="1"/>
    <x v="1"/>
    <n v="16"/>
    <n v="3"/>
    <n v="3"/>
    <n v="0"/>
    <n v="18"/>
    <n v="1"/>
    <n v="3"/>
    <n v="17"/>
    <n v="13"/>
    <n v="15"/>
    <n v="14"/>
    <n v="1"/>
    <s v="35 to 44"/>
    <s v="Over 10 years"/>
    <s v="Low (Q1)"/>
    <s v="Low"/>
    <s v="High"/>
    <n v="6"/>
    <x v="0"/>
  </r>
  <r>
    <n v="21"/>
    <x v="1"/>
    <s v="Travel_Frequently"/>
    <n v="251"/>
    <x v="0"/>
    <x v="12"/>
    <n v="2"/>
    <s v="Life Sciences"/>
    <n v="1279"/>
    <n v="1"/>
    <s v="Female"/>
    <n v="45"/>
    <n v="2"/>
    <x v="0"/>
    <x v="0"/>
    <n v="3"/>
    <s v="Single"/>
    <n v="2625"/>
    <n v="25308"/>
    <n v="1"/>
    <x v="1"/>
    <n v="20"/>
    <n v="4"/>
    <n v="3"/>
    <n v="0"/>
    <n v="2"/>
    <n v="2"/>
    <n v="1"/>
    <n v="2"/>
    <n v="2"/>
    <n v="2"/>
    <n v="2"/>
    <n v="1"/>
    <s v="Under 25"/>
    <s v="2 to 5 years"/>
    <s v="Low (Q1)"/>
    <s v="High"/>
    <s v="Low"/>
    <n v="3"/>
    <x v="1"/>
  </r>
  <r>
    <n v="44"/>
    <x v="1"/>
    <s v="Travel_Frequently"/>
    <n v="429"/>
    <x v="0"/>
    <x v="7"/>
    <n v="2"/>
    <s v="Medical"/>
    <n v="1792"/>
    <n v="3"/>
    <s v="Male"/>
    <n v="99"/>
    <n v="3"/>
    <x v="0"/>
    <x v="2"/>
    <n v="2"/>
    <s v="Divorced"/>
    <n v="2342"/>
    <n v="11092"/>
    <n v="1"/>
    <x v="0"/>
    <n v="12"/>
    <n v="3"/>
    <n v="3"/>
    <n v="3"/>
    <n v="6"/>
    <n v="2"/>
    <n v="2"/>
    <n v="5"/>
    <n v="3"/>
    <n v="2"/>
    <n v="3"/>
    <n v="1"/>
    <s v="35 to 44"/>
    <s v="2 to 5 years"/>
    <s v="Low (Q1)"/>
    <s v="Medium"/>
    <s v="Medium"/>
    <n v="7"/>
    <x v="0"/>
  </r>
  <r>
    <n v="38"/>
    <x v="0"/>
    <s v="Travel_Frequently"/>
    <n v="653"/>
    <x v="0"/>
    <x v="11"/>
    <n v="5"/>
    <s v="Life Sciences"/>
    <n v="79"/>
    <n v="4"/>
    <s v="Female"/>
    <n v="50"/>
    <n v="3"/>
    <x v="1"/>
    <x v="0"/>
    <n v="4"/>
    <s v="Single"/>
    <n v="2406"/>
    <n v="5456"/>
    <n v="1"/>
    <x v="1"/>
    <n v="11"/>
    <n v="3"/>
    <n v="4"/>
    <n v="0"/>
    <n v="10"/>
    <n v="2"/>
    <n v="3"/>
    <n v="10"/>
    <n v="3"/>
    <n v="9"/>
    <n v="9"/>
    <n v="0"/>
    <s v="35 to 44"/>
    <s v="6 to 10 years"/>
    <s v="Low (Q1)"/>
    <s v="Very High"/>
    <s v="High"/>
    <n v="2"/>
    <x v="2"/>
  </r>
  <r>
    <n v="36"/>
    <x v="0"/>
    <s v="Travel_Rarely"/>
    <n v="1223"/>
    <x v="0"/>
    <x v="16"/>
    <n v="3"/>
    <s v="Technical Degree"/>
    <n v="83"/>
    <n v="3"/>
    <s v="Female"/>
    <n v="59"/>
    <n v="3"/>
    <x v="2"/>
    <x v="3"/>
    <n v="3"/>
    <s v="Divorced"/>
    <n v="10096"/>
    <n v="8202"/>
    <n v="1"/>
    <x v="1"/>
    <n v="13"/>
    <n v="3"/>
    <n v="2"/>
    <n v="3"/>
    <n v="17"/>
    <n v="2"/>
    <n v="3"/>
    <n v="17"/>
    <n v="14"/>
    <n v="12"/>
    <n v="8"/>
    <n v="0"/>
    <s v="35 to 44"/>
    <s v="Over 10 years"/>
    <s v="High (Q4)"/>
    <s v="High"/>
    <s v="High"/>
    <n v="1"/>
    <x v="2"/>
  </r>
  <r>
    <n v="40"/>
    <x v="0"/>
    <s v="Travel_Frequently"/>
    <n v="530"/>
    <x v="0"/>
    <x v="7"/>
    <n v="4"/>
    <s v="Life Sciences"/>
    <n v="119"/>
    <n v="3"/>
    <s v="Male"/>
    <n v="78"/>
    <n v="2"/>
    <x v="3"/>
    <x v="3"/>
    <n v="2"/>
    <s v="Married"/>
    <n v="13503"/>
    <n v="14115"/>
    <n v="1"/>
    <x v="1"/>
    <n v="22"/>
    <n v="4"/>
    <n v="4"/>
    <n v="1"/>
    <n v="22"/>
    <n v="3"/>
    <n v="2"/>
    <n v="22"/>
    <n v="3"/>
    <n v="11"/>
    <n v="11"/>
    <n v="0"/>
    <s v="35 to 44"/>
    <s v="Over 10 years"/>
    <s v="High (Q4)"/>
    <s v="Medium"/>
    <s v="Medium"/>
    <n v="3"/>
    <x v="1"/>
  </r>
  <r>
    <n v="49"/>
    <x v="0"/>
    <s v="Travel_Rarely"/>
    <n v="470"/>
    <x v="0"/>
    <x v="17"/>
    <n v="4"/>
    <s v="Medical"/>
    <n v="170"/>
    <n v="3"/>
    <s v="Female"/>
    <n v="96"/>
    <n v="3"/>
    <x v="1"/>
    <x v="4"/>
    <n v="1"/>
    <s v="Married"/>
    <n v="6567"/>
    <n v="5549"/>
    <n v="1"/>
    <x v="1"/>
    <n v="14"/>
    <n v="3"/>
    <n v="3"/>
    <n v="0"/>
    <n v="16"/>
    <n v="2"/>
    <n v="2"/>
    <n v="15"/>
    <n v="11"/>
    <n v="5"/>
    <n v="11"/>
    <n v="0"/>
    <s v="45 to 54"/>
    <s v="Over 10 years"/>
    <s v="Upper-Mid (Q3)"/>
    <s v="Low"/>
    <s v="Medium"/>
    <n v="4"/>
    <x v="1"/>
  </r>
  <r>
    <n v="40"/>
    <x v="0"/>
    <s v="Travel_Frequently"/>
    <n v="1395"/>
    <x v="0"/>
    <x v="23"/>
    <n v="3"/>
    <s v="Medical"/>
    <n v="202"/>
    <n v="2"/>
    <s v="Female"/>
    <n v="54"/>
    <n v="3"/>
    <x v="1"/>
    <x v="2"/>
    <n v="2"/>
    <s v="Divorced"/>
    <n v="5605"/>
    <n v="8504"/>
    <n v="1"/>
    <x v="1"/>
    <n v="11"/>
    <n v="3"/>
    <n v="1"/>
    <n v="1"/>
    <n v="20"/>
    <n v="2"/>
    <n v="3"/>
    <n v="20"/>
    <n v="7"/>
    <n v="2"/>
    <n v="13"/>
    <n v="0"/>
    <s v="35 to 44"/>
    <s v="Over 10 years"/>
    <s v="Upper-Mid (Q3)"/>
    <s v="Medium"/>
    <s v="High"/>
    <n v="3"/>
    <x v="1"/>
  </r>
  <r>
    <n v="22"/>
    <x v="0"/>
    <s v="Travel_Rarely"/>
    <n v="1256"/>
    <x v="0"/>
    <x v="6"/>
    <n v="1"/>
    <s v="Medical"/>
    <n v="217"/>
    <n v="3"/>
    <s v="Male"/>
    <n v="80"/>
    <n v="3"/>
    <x v="0"/>
    <x v="2"/>
    <n v="4"/>
    <s v="Married"/>
    <n v="2323"/>
    <n v="11992"/>
    <n v="1"/>
    <x v="1"/>
    <n v="24"/>
    <n v="4"/>
    <n v="1"/>
    <n v="2"/>
    <n v="2"/>
    <n v="6"/>
    <n v="3"/>
    <n v="2"/>
    <n v="2"/>
    <n v="2"/>
    <n v="2"/>
    <n v="0"/>
    <s v="Under 25"/>
    <s v="2 to 5 years"/>
    <s v="Low (Q1)"/>
    <s v="Very High"/>
    <s v="High"/>
    <n v="3"/>
    <x v="1"/>
  </r>
  <r>
    <n v="38"/>
    <x v="0"/>
    <s v="Travel_Rarely"/>
    <n v="1380"/>
    <x v="0"/>
    <x v="9"/>
    <n v="2"/>
    <s v="Life Sciences"/>
    <n v="245"/>
    <n v="3"/>
    <s v="Female"/>
    <n v="75"/>
    <n v="3"/>
    <x v="0"/>
    <x v="0"/>
    <n v="4"/>
    <s v="Single"/>
    <n v="2288"/>
    <n v="6319"/>
    <n v="1"/>
    <x v="1"/>
    <n v="12"/>
    <n v="3"/>
    <n v="3"/>
    <n v="0"/>
    <n v="2"/>
    <n v="3"/>
    <n v="3"/>
    <n v="2"/>
    <n v="2"/>
    <n v="2"/>
    <n v="1"/>
    <n v="0"/>
    <s v="35 to 44"/>
    <s v="2 to 5 years"/>
    <s v="Low (Q1)"/>
    <s v="Very High"/>
    <s v="High"/>
    <n v="2"/>
    <x v="2"/>
  </r>
  <r>
    <n v="40"/>
    <x v="0"/>
    <s v="Travel_Rarely"/>
    <n v="989"/>
    <x v="0"/>
    <x v="4"/>
    <n v="1"/>
    <s v="Medical"/>
    <n v="253"/>
    <n v="4"/>
    <s v="Female"/>
    <n v="46"/>
    <n v="3"/>
    <x v="4"/>
    <x v="5"/>
    <n v="3"/>
    <s v="Married"/>
    <n v="19033"/>
    <n v="6499"/>
    <n v="1"/>
    <x v="1"/>
    <n v="14"/>
    <n v="3"/>
    <n v="2"/>
    <n v="1"/>
    <n v="21"/>
    <n v="2"/>
    <n v="3"/>
    <n v="20"/>
    <n v="8"/>
    <n v="9"/>
    <n v="9"/>
    <n v="0"/>
    <s v="35 to 44"/>
    <s v="Over 10 years"/>
    <s v="High (Q4)"/>
    <s v="High"/>
    <s v="High"/>
    <n v="1"/>
    <x v="2"/>
  </r>
  <r>
    <n v="22"/>
    <x v="0"/>
    <s v="Travel_Rarely"/>
    <n v="1136"/>
    <x v="0"/>
    <x v="3"/>
    <n v="3"/>
    <s v="Life Sciences"/>
    <n v="284"/>
    <n v="4"/>
    <s v="Male"/>
    <n v="60"/>
    <n v="4"/>
    <x v="0"/>
    <x v="2"/>
    <n v="2"/>
    <s v="Divorced"/>
    <n v="2328"/>
    <n v="12392"/>
    <n v="1"/>
    <x v="0"/>
    <n v="16"/>
    <n v="3"/>
    <n v="1"/>
    <n v="1"/>
    <n v="4"/>
    <n v="2"/>
    <n v="2"/>
    <n v="4"/>
    <n v="2"/>
    <n v="2"/>
    <n v="2"/>
    <n v="0"/>
    <s v="Under 25"/>
    <s v="2 to 5 years"/>
    <s v="Low (Q1)"/>
    <s v="Medium"/>
    <s v="Medium"/>
    <n v="7"/>
    <x v="0"/>
  </r>
  <r>
    <n v="42"/>
    <x v="0"/>
    <s v="Travel_Rarely"/>
    <n v="532"/>
    <x v="0"/>
    <x v="4"/>
    <n v="2"/>
    <s v="Technical Degree"/>
    <n v="319"/>
    <n v="3"/>
    <s v="Male"/>
    <n v="58"/>
    <n v="3"/>
    <x v="4"/>
    <x v="5"/>
    <n v="4"/>
    <s v="Married"/>
    <n v="19232"/>
    <n v="4933"/>
    <n v="1"/>
    <x v="1"/>
    <n v="11"/>
    <n v="3"/>
    <n v="4"/>
    <n v="0"/>
    <n v="22"/>
    <n v="3"/>
    <n v="3"/>
    <n v="22"/>
    <n v="17"/>
    <n v="11"/>
    <n v="15"/>
    <n v="0"/>
    <s v="35 to 44"/>
    <s v="Over 10 years"/>
    <s v="High (Q4)"/>
    <s v="Very High"/>
    <s v="High"/>
    <n v="1"/>
    <x v="2"/>
  </r>
  <r>
    <n v="40"/>
    <x v="0"/>
    <s v="Travel_Rarely"/>
    <n v="1300"/>
    <x v="0"/>
    <x v="1"/>
    <n v="2"/>
    <s v="Technical Degree"/>
    <n v="335"/>
    <n v="1"/>
    <s v="Male"/>
    <n v="62"/>
    <n v="3"/>
    <x v="1"/>
    <x v="2"/>
    <n v="4"/>
    <s v="Divorced"/>
    <n v="3319"/>
    <n v="24447"/>
    <n v="1"/>
    <x v="1"/>
    <n v="17"/>
    <n v="3"/>
    <n v="1"/>
    <n v="2"/>
    <n v="9"/>
    <n v="3"/>
    <n v="3"/>
    <n v="9"/>
    <n v="8"/>
    <n v="4"/>
    <n v="7"/>
    <n v="0"/>
    <s v="35 to 44"/>
    <s v="6 to 10 years"/>
    <s v="Lower-Mid (Q2)"/>
    <s v="Very High"/>
    <s v="High"/>
    <n v="2"/>
    <x v="2"/>
  </r>
  <r>
    <n v="37"/>
    <x v="0"/>
    <s v="Travel_Rarely"/>
    <n v="1372"/>
    <x v="0"/>
    <x v="7"/>
    <n v="3"/>
    <s v="Life Sciences"/>
    <n v="391"/>
    <n v="4"/>
    <s v="Female"/>
    <n v="42"/>
    <n v="3"/>
    <x v="0"/>
    <x v="2"/>
    <n v="4"/>
    <s v="Single"/>
    <n v="2115"/>
    <n v="15881"/>
    <n v="1"/>
    <x v="1"/>
    <n v="12"/>
    <n v="3"/>
    <n v="2"/>
    <n v="0"/>
    <n v="17"/>
    <n v="3"/>
    <n v="3"/>
    <n v="17"/>
    <n v="12"/>
    <n v="5"/>
    <n v="7"/>
    <n v="0"/>
    <s v="35 to 44"/>
    <s v="Over 10 years"/>
    <s v="Low (Q1)"/>
    <s v="Very High"/>
    <s v="High"/>
    <n v="3"/>
    <x v="1"/>
  </r>
  <r>
    <n v="45"/>
    <x v="0"/>
    <s v="Travel_Frequently"/>
    <n v="1249"/>
    <x v="0"/>
    <x v="8"/>
    <n v="3"/>
    <s v="Life Sciences"/>
    <n v="425"/>
    <n v="1"/>
    <s v="Male"/>
    <n v="97"/>
    <n v="3"/>
    <x v="2"/>
    <x v="0"/>
    <n v="1"/>
    <s v="Divorced"/>
    <n v="5210"/>
    <n v="20308"/>
    <n v="1"/>
    <x v="1"/>
    <n v="18"/>
    <n v="3"/>
    <n v="1"/>
    <n v="1"/>
    <n v="24"/>
    <n v="2"/>
    <n v="3"/>
    <n v="24"/>
    <n v="9"/>
    <n v="9"/>
    <n v="11"/>
    <n v="0"/>
    <s v="45 to 54"/>
    <s v="Over 10 years"/>
    <s v="Upper-Mid (Q3)"/>
    <s v="Low"/>
    <s v="High"/>
    <n v="3"/>
    <x v="1"/>
  </r>
  <r>
    <n v="39"/>
    <x v="0"/>
    <s v="Travel_Rarely"/>
    <n v="117"/>
    <x v="0"/>
    <x v="12"/>
    <n v="1"/>
    <s v="Medical"/>
    <n v="429"/>
    <n v="3"/>
    <s v="Male"/>
    <n v="99"/>
    <n v="3"/>
    <x v="3"/>
    <x v="5"/>
    <n v="1"/>
    <s v="Married"/>
    <n v="17068"/>
    <n v="5355"/>
    <n v="1"/>
    <x v="0"/>
    <n v="14"/>
    <n v="3"/>
    <n v="4"/>
    <n v="0"/>
    <n v="21"/>
    <n v="3"/>
    <n v="3"/>
    <n v="21"/>
    <n v="9"/>
    <n v="11"/>
    <n v="10"/>
    <n v="0"/>
    <s v="35 to 44"/>
    <s v="Over 10 years"/>
    <s v="High (Q4)"/>
    <s v="Low"/>
    <s v="High"/>
    <n v="6"/>
    <x v="0"/>
  </r>
  <r>
    <n v="39"/>
    <x v="0"/>
    <s v="Travel_Frequently"/>
    <n v="672"/>
    <x v="0"/>
    <x v="8"/>
    <n v="2"/>
    <s v="Medical"/>
    <n v="444"/>
    <n v="3"/>
    <s v="Male"/>
    <n v="54"/>
    <n v="2"/>
    <x v="4"/>
    <x v="5"/>
    <n v="4"/>
    <s v="Married"/>
    <n v="19272"/>
    <n v="21141"/>
    <n v="1"/>
    <x v="1"/>
    <n v="15"/>
    <n v="3"/>
    <n v="1"/>
    <n v="1"/>
    <n v="21"/>
    <n v="2"/>
    <n v="3"/>
    <n v="21"/>
    <n v="9"/>
    <n v="13"/>
    <n v="3"/>
    <n v="0"/>
    <s v="35 to 44"/>
    <s v="Over 10 years"/>
    <s v="High (Q4)"/>
    <s v="Very High"/>
    <s v="High"/>
    <n v="1"/>
    <x v="2"/>
  </r>
  <r>
    <n v="37"/>
    <x v="0"/>
    <s v="Travel_Rarely"/>
    <n v="1107"/>
    <x v="0"/>
    <x v="27"/>
    <n v="3"/>
    <s v="Life Sciences"/>
    <n v="515"/>
    <n v="4"/>
    <s v="Female"/>
    <n v="95"/>
    <n v="3"/>
    <x v="0"/>
    <x v="0"/>
    <n v="1"/>
    <s v="Divorced"/>
    <n v="3034"/>
    <n v="26914"/>
    <n v="1"/>
    <x v="1"/>
    <n v="12"/>
    <n v="3"/>
    <n v="3"/>
    <n v="1"/>
    <n v="18"/>
    <n v="2"/>
    <n v="2"/>
    <n v="18"/>
    <n v="7"/>
    <n v="12"/>
    <n v="17"/>
    <n v="0"/>
    <s v="35 to 44"/>
    <s v="Over 10 years"/>
    <s v="Lower-Mid (Q2)"/>
    <s v="Low"/>
    <s v="Medium"/>
    <n v="5"/>
    <x v="0"/>
  </r>
  <r>
    <n v="43"/>
    <x v="0"/>
    <s v="Travel_Rarely"/>
    <n v="982"/>
    <x v="0"/>
    <x v="15"/>
    <n v="3"/>
    <s v="Life Sciences"/>
    <n v="520"/>
    <n v="1"/>
    <s v="Male"/>
    <n v="59"/>
    <n v="2"/>
    <x v="3"/>
    <x v="7"/>
    <n v="2"/>
    <s v="Divorced"/>
    <n v="14336"/>
    <n v="4345"/>
    <n v="1"/>
    <x v="1"/>
    <n v="11"/>
    <n v="3"/>
    <n v="3"/>
    <n v="1"/>
    <n v="25"/>
    <n v="3"/>
    <n v="3"/>
    <n v="25"/>
    <n v="10"/>
    <n v="3"/>
    <n v="9"/>
    <n v="0"/>
    <s v="35 to 44"/>
    <s v="Over 10 years"/>
    <s v="High (Q4)"/>
    <s v="Medium"/>
    <s v="High"/>
    <n v="2"/>
    <x v="2"/>
  </r>
  <r>
    <n v="42"/>
    <x v="0"/>
    <s v="Travel_Rarely"/>
    <n v="319"/>
    <x v="0"/>
    <x v="1"/>
    <n v="3"/>
    <s v="Medical"/>
    <n v="605"/>
    <n v="4"/>
    <s v="Male"/>
    <n v="56"/>
    <n v="3"/>
    <x v="2"/>
    <x v="4"/>
    <n v="1"/>
    <s v="Married"/>
    <n v="7406"/>
    <n v="6950"/>
    <n v="1"/>
    <x v="0"/>
    <n v="21"/>
    <n v="4"/>
    <n v="4"/>
    <n v="1"/>
    <n v="10"/>
    <n v="5"/>
    <n v="2"/>
    <n v="10"/>
    <n v="9"/>
    <n v="5"/>
    <n v="8"/>
    <n v="0"/>
    <s v="35 to 44"/>
    <s v="6 to 10 years"/>
    <s v="Upper-Mid (Q3)"/>
    <s v="Low"/>
    <s v="Medium"/>
    <n v="7"/>
    <x v="0"/>
  </r>
  <r>
    <n v="42"/>
    <x v="0"/>
    <s v="Travel_Rarely"/>
    <n v="622"/>
    <x v="0"/>
    <x v="5"/>
    <n v="4"/>
    <s v="Life Sciences"/>
    <n v="659"/>
    <n v="3"/>
    <s v="Female"/>
    <n v="81"/>
    <n v="3"/>
    <x v="1"/>
    <x v="3"/>
    <n v="4"/>
    <s v="Married"/>
    <n v="4089"/>
    <n v="5718"/>
    <n v="1"/>
    <x v="1"/>
    <n v="13"/>
    <n v="3"/>
    <n v="2"/>
    <n v="2"/>
    <n v="10"/>
    <n v="4"/>
    <n v="3"/>
    <n v="10"/>
    <n v="2"/>
    <n v="2"/>
    <n v="2"/>
    <n v="0"/>
    <s v="35 to 44"/>
    <s v="6 to 10 years"/>
    <s v="Lower-Mid (Q2)"/>
    <s v="Very High"/>
    <s v="High"/>
    <n v="0"/>
    <x v="2"/>
  </r>
  <r>
    <n v="37"/>
    <x v="0"/>
    <s v="Travel_Rarely"/>
    <n v="482"/>
    <x v="0"/>
    <x v="0"/>
    <n v="3"/>
    <s v="Other"/>
    <n v="689"/>
    <n v="3"/>
    <s v="Male"/>
    <n v="36"/>
    <n v="3"/>
    <x v="2"/>
    <x v="4"/>
    <n v="3"/>
    <s v="Married"/>
    <n v="9434"/>
    <n v="9606"/>
    <n v="1"/>
    <x v="1"/>
    <n v="15"/>
    <n v="3"/>
    <n v="3"/>
    <n v="1"/>
    <n v="10"/>
    <n v="2"/>
    <n v="3"/>
    <n v="10"/>
    <n v="7"/>
    <n v="7"/>
    <n v="8"/>
    <n v="0"/>
    <s v="35 to 44"/>
    <s v="6 to 10 years"/>
    <s v="High (Q4)"/>
    <s v="High"/>
    <s v="High"/>
    <n v="1"/>
    <x v="2"/>
  </r>
  <r>
    <n v="35"/>
    <x v="0"/>
    <s v="Travel_Rarely"/>
    <n v="1017"/>
    <x v="0"/>
    <x v="10"/>
    <n v="4"/>
    <s v="Life Sciences"/>
    <n v="691"/>
    <n v="2"/>
    <s v="Male"/>
    <n v="82"/>
    <n v="1"/>
    <x v="1"/>
    <x v="2"/>
    <n v="4"/>
    <s v="Single"/>
    <n v="6646"/>
    <n v="19368"/>
    <n v="1"/>
    <x v="1"/>
    <n v="13"/>
    <n v="3"/>
    <n v="2"/>
    <n v="0"/>
    <n v="17"/>
    <n v="3"/>
    <n v="3"/>
    <n v="17"/>
    <n v="11"/>
    <n v="11"/>
    <n v="8"/>
    <n v="0"/>
    <s v="35 to 44"/>
    <s v="Over 10 years"/>
    <s v="Upper-Mid (Q3)"/>
    <s v="Very High"/>
    <s v="High"/>
    <n v="1"/>
    <x v="2"/>
  </r>
  <r>
    <n v="50"/>
    <x v="0"/>
    <s v="Travel_Rarely"/>
    <n v="1207"/>
    <x v="0"/>
    <x v="28"/>
    <n v="1"/>
    <s v="Medical"/>
    <n v="716"/>
    <n v="4"/>
    <s v="Male"/>
    <n v="74"/>
    <n v="4"/>
    <x v="0"/>
    <x v="0"/>
    <n v="3"/>
    <s v="Married"/>
    <n v="3221"/>
    <n v="3297"/>
    <n v="1"/>
    <x v="0"/>
    <n v="11"/>
    <n v="3"/>
    <n v="3"/>
    <n v="3"/>
    <n v="20"/>
    <n v="3"/>
    <n v="3"/>
    <n v="20"/>
    <n v="8"/>
    <n v="3"/>
    <n v="8"/>
    <n v="0"/>
    <s v="45 to 54"/>
    <s v="Over 10 years"/>
    <s v="Lower-Mid (Q2)"/>
    <s v="High"/>
    <s v="High"/>
    <n v="6"/>
    <x v="0"/>
  </r>
  <r>
    <n v="39"/>
    <x v="0"/>
    <s v="Travel_Rarely"/>
    <n v="408"/>
    <x v="0"/>
    <x v="5"/>
    <n v="4"/>
    <s v="Technical Degree"/>
    <n v="721"/>
    <n v="4"/>
    <s v="Female"/>
    <n v="80"/>
    <n v="2"/>
    <x v="1"/>
    <x v="3"/>
    <n v="3"/>
    <s v="Single"/>
    <n v="4553"/>
    <n v="20978"/>
    <n v="1"/>
    <x v="1"/>
    <n v="11"/>
    <n v="3"/>
    <n v="1"/>
    <n v="0"/>
    <n v="20"/>
    <n v="4"/>
    <n v="3"/>
    <n v="20"/>
    <n v="7"/>
    <n v="11"/>
    <n v="10"/>
    <n v="0"/>
    <s v="35 to 44"/>
    <s v="Over 10 years"/>
    <s v="Lower-Mid (Q2)"/>
    <s v="High"/>
    <s v="High"/>
    <n v="1"/>
    <x v="2"/>
  </r>
  <r>
    <n v="40"/>
    <x v="0"/>
    <s v="Travel_Frequently"/>
    <n v="791"/>
    <x v="0"/>
    <x v="5"/>
    <n v="2"/>
    <s v="Medical"/>
    <n v="807"/>
    <n v="3"/>
    <s v="Female"/>
    <n v="38"/>
    <n v="4"/>
    <x v="1"/>
    <x v="3"/>
    <n v="2"/>
    <s v="Married"/>
    <n v="4244"/>
    <n v="9931"/>
    <n v="1"/>
    <x v="1"/>
    <n v="24"/>
    <n v="4"/>
    <n v="4"/>
    <n v="1"/>
    <n v="8"/>
    <n v="2"/>
    <n v="3"/>
    <n v="8"/>
    <n v="7"/>
    <n v="3"/>
    <n v="7"/>
    <n v="0"/>
    <s v="35 to 44"/>
    <s v="6 to 10 years"/>
    <s v="Lower-Mid (Q2)"/>
    <s v="Medium"/>
    <s v="High"/>
    <n v="2"/>
    <x v="2"/>
  </r>
  <r>
    <n v="42"/>
    <x v="0"/>
    <s v="Travel_Frequently"/>
    <n v="570"/>
    <x v="0"/>
    <x v="16"/>
    <n v="3"/>
    <s v="Life Sciences"/>
    <n v="809"/>
    <n v="2"/>
    <s v="Male"/>
    <n v="66"/>
    <n v="3"/>
    <x v="4"/>
    <x v="5"/>
    <n v="4"/>
    <s v="Divorced"/>
    <n v="18430"/>
    <n v="16225"/>
    <n v="1"/>
    <x v="1"/>
    <n v="13"/>
    <n v="3"/>
    <n v="2"/>
    <n v="1"/>
    <n v="24"/>
    <n v="4"/>
    <n v="2"/>
    <n v="24"/>
    <n v="7"/>
    <n v="14"/>
    <n v="9"/>
    <n v="0"/>
    <s v="35 to 44"/>
    <s v="Over 10 years"/>
    <s v="High (Q4)"/>
    <s v="Very High"/>
    <s v="Medium"/>
    <n v="1"/>
    <x v="2"/>
  </r>
  <r>
    <n v="47"/>
    <x v="0"/>
    <s v="Travel_Rarely"/>
    <n v="202"/>
    <x v="0"/>
    <x v="5"/>
    <n v="2"/>
    <s v="Other"/>
    <n v="820"/>
    <n v="3"/>
    <s v="Female"/>
    <n v="33"/>
    <n v="3"/>
    <x v="3"/>
    <x v="5"/>
    <n v="4"/>
    <s v="Married"/>
    <n v="16752"/>
    <n v="12982"/>
    <n v="1"/>
    <x v="0"/>
    <n v="11"/>
    <n v="3"/>
    <n v="3"/>
    <n v="1"/>
    <n v="26"/>
    <n v="3"/>
    <n v="2"/>
    <n v="26"/>
    <n v="14"/>
    <n v="3"/>
    <n v="0"/>
    <n v="0"/>
    <s v="45 to 54"/>
    <s v="Over 10 years"/>
    <s v="High (Q4)"/>
    <s v="Very High"/>
    <s v="Medium"/>
    <n v="3"/>
    <x v="1"/>
  </r>
  <r>
    <n v="42"/>
    <x v="0"/>
    <s v="Travel_Rarely"/>
    <n v="933"/>
    <x v="0"/>
    <x v="11"/>
    <n v="3"/>
    <s v="Life Sciences"/>
    <n v="836"/>
    <n v="2"/>
    <s v="Male"/>
    <n v="98"/>
    <n v="3"/>
    <x v="1"/>
    <x v="4"/>
    <n v="2"/>
    <s v="Married"/>
    <n v="4434"/>
    <n v="11806"/>
    <n v="1"/>
    <x v="1"/>
    <n v="13"/>
    <n v="3"/>
    <n v="4"/>
    <n v="1"/>
    <n v="10"/>
    <n v="3"/>
    <n v="2"/>
    <n v="9"/>
    <n v="8"/>
    <n v="7"/>
    <n v="8"/>
    <n v="0"/>
    <s v="35 to 44"/>
    <s v="6 to 10 years"/>
    <s v="Lower-Mid (Q2)"/>
    <s v="Medium"/>
    <s v="Medium"/>
    <n v="4"/>
    <x v="1"/>
  </r>
  <r>
    <n v="35"/>
    <x v="0"/>
    <s v="Travel_Rarely"/>
    <n v="607"/>
    <x v="0"/>
    <x v="9"/>
    <n v="3"/>
    <s v="Life Sciences"/>
    <n v="880"/>
    <n v="4"/>
    <s v="Female"/>
    <n v="66"/>
    <n v="2"/>
    <x v="2"/>
    <x v="4"/>
    <n v="3"/>
    <s v="Married"/>
    <n v="10685"/>
    <n v="23457"/>
    <n v="1"/>
    <x v="0"/>
    <n v="20"/>
    <n v="4"/>
    <n v="2"/>
    <n v="1"/>
    <n v="17"/>
    <n v="2"/>
    <n v="3"/>
    <n v="17"/>
    <n v="14"/>
    <n v="5"/>
    <n v="15"/>
    <n v="0"/>
    <s v="35 to 44"/>
    <s v="Over 10 years"/>
    <s v="High (Q4)"/>
    <s v="High"/>
    <s v="High"/>
    <n v="4"/>
    <x v="1"/>
  </r>
  <r>
    <n v="50"/>
    <x v="0"/>
    <s v="Non-Travel"/>
    <n v="881"/>
    <x v="0"/>
    <x v="5"/>
    <n v="4"/>
    <s v="Life Sciences"/>
    <n v="905"/>
    <n v="1"/>
    <s v="Male"/>
    <n v="98"/>
    <n v="3"/>
    <x v="3"/>
    <x v="5"/>
    <n v="1"/>
    <s v="Divorced"/>
    <n v="17924"/>
    <n v="4544"/>
    <n v="1"/>
    <x v="1"/>
    <n v="11"/>
    <n v="3"/>
    <n v="4"/>
    <n v="1"/>
    <n v="31"/>
    <n v="3"/>
    <n v="3"/>
    <n v="31"/>
    <n v="6"/>
    <n v="14"/>
    <n v="7"/>
    <n v="0"/>
    <s v="45 to 54"/>
    <s v="Over 10 years"/>
    <s v="High (Q4)"/>
    <s v="Low"/>
    <s v="High"/>
    <n v="3"/>
    <x v="1"/>
  </r>
  <r>
    <n v="44"/>
    <x v="0"/>
    <s v="Travel_Rarely"/>
    <n v="661"/>
    <x v="0"/>
    <x v="9"/>
    <n v="2"/>
    <s v="Life Sciences"/>
    <n v="913"/>
    <n v="2"/>
    <s v="Male"/>
    <n v="61"/>
    <n v="3"/>
    <x v="0"/>
    <x v="2"/>
    <n v="1"/>
    <s v="Married"/>
    <n v="2559"/>
    <n v="7508"/>
    <n v="1"/>
    <x v="0"/>
    <n v="13"/>
    <n v="3"/>
    <n v="4"/>
    <n v="0"/>
    <n v="8"/>
    <n v="0"/>
    <n v="3"/>
    <n v="8"/>
    <n v="7"/>
    <n v="7"/>
    <n v="1"/>
    <n v="0"/>
    <s v="35 to 44"/>
    <s v="6 to 10 years"/>
    <s v="Low (Q1)"/>
    <s v="Low"/>
    <s v="High"/>
    <n v="8"/>
    <x v="0"/>
  </r>
  <r>
    <n v="38"/>
    <x v="0"/>
    <s v="Travel_Rarely"/>
    <n v="1333"/>
    <x v="0"/>
    <x v="7"/>
    <n v="3"/>
    <s v="Technical Degree"/>
    <n v="950"/>
    <n v="4"/>
    <s v="Female"/>
    <n v="80"/>
    <n v="3"/>
    <x v="2"/>
    <x v="7"/>
    <n v="1"/>
    <s v="Married"/>
    <n v="13582"/>
    <n v="16292"/>
    <n v="1"/>
    <x v="1"/>
    <n v="13"/>
    <n v="3"/>
    <n v="2"/>
    <n v="1"/>
    <n v="15"/>
    <n v="3"/>
    <n v="3"/>
    <n v="15"/>
    <n v="12"/>
    <n v="5"/>
    <n v="11"/>
    <n v="0"/>
    <s v="35 to 44"/>
    <s v="Over 10 years"/>
    <s v="High (Q4)"/>
    <s v="Low"/>
    <s v="High"/>
    <n v="3"/>
    <x v="1"/>
  </r>
  <r>
    <n v="47"/>
    <x v="0"/>
    <s v="Travel_Frequently"/>
    <n v="1379"/>
    <x v="0"/>
    <x v="2"/>
    <n v="4"/>
    <s v="Medical"/>
    <n v="987"/>
    <n v="3"/>
    <s v="Male"/>
    <n v="64"/>
    <n v="4"/>
    <x v="1"/>
    <x v="4"/>
    <n v="3"/>
    <s v="Divorced"/>
    <n v="5067"/>
    <n v="6759"/>
    <n v="1"/>
    <x v="0"/>
    <n v="19"/>
    <n v="3"/>
    <n v="3"/>
    <n v="0"/>
    <n v="20"/>
    <n v="3"/>
    <n v="4"/>
    <n v="19"/>
    <n v="10"/>
    <n v="2"/>
    <n v="7"/>
    <n v="0"/>
    <s v="45 to 54"/>
    <s v="Over 10 years"/>
    <s v="Upper-Mid (Q3)"/>
    <s v="High"/>
    <s v="Very High"/>
    <n v="4"/>
    <x v="1"/>
  </r>
  <r>
    <n v="24"/>
    <x v="0"/>
    <s v="Travel_Rarely"/>
    <n v="1206"/>
    <x v="0"/>
    <x v="18"/>
    <n v="1"/>
    <s v="Medical"/>
    <n v="1009"/>
    <n v="4"/>
    <s v="Female"/>
    <n v="41"/>
    <n v="2"/>
    <x v="1"/>
    <x v="4"/>
    <n v="3"/>
    <s v="Divorced"/>
    <n v="4377"/>
    <n v="24117"/>
    <n v="1"/>
    <x v="1"/>
    <n v="15"/>
    <n v="3"/>
    <n v="2"/>
    <n v="2"/>
    <n v="5"/>
    <n v="6"/>
    <n v="3"/>
    <n v="4"/>
    <n v="2"/>
    <n v="3"/>
    <n v="2"/>
    <n v="0"/>
    <s v="Under 25"/>
    <s v="2 to 5 years"/>
    <s v="Lower-Mid (Q2)"/>
    <s v="High"/>
    <s v="High"/>
    <n v="1"/>
    <x v="2"/>
  </r>
  <r>
    <n v="35"/>
    <x v="0"/>
    <s v="Travel_Rarely"/>
    <n v="583"/>
    <x v="0"/>
    <x v="22"/>
    <n v="4"/>
    <s v="Medical"/>
    <n v="1014"/>
    <n v="3"/>
    <s v="Female"/>
    <n v="57"/>
    <n v="3"/>
    <x v="2"/>
    <x v="3"/>
    <n v="3"/>
    <s v="Divorced"/>
    <n v="10388"/>
    <n v="6975"/>
    <n v="1"/>
    <x v="0"/>
    <n v="11"/>
    <n v="3"/>
    <n v="3"/>
    <n v="1"/>
    <n v="16"/>
    <n v="3"/>
    <n v="2"/>
    <n v="16"/>
    <n v="10"/>
    <n v="10"/>
    <n v="1"/>
    <n v="0"/>
    <s v="35 to 44"/>
    <s v="Over 10 years"/>
    <s v="High (Q4)"/>
    <s v="High"/>
    <s v="Medium"/>
    <n v="5"/>
    <x v="0"/>
  </r>
  <r>
    <n v="39"/>
    <x v="0"/>
    <s v="Travel_Rarely"/>
    <n v="466"/>
    <x v="0"/>
    <x v="7"/>
    <n v="1"/>
    <s v="Life Sciences"/>
    <n v="1026"/>
    <n v="4"/>
    <s v="Female"/>
    <n v="65"/>
    <n v="2"/>
    <x v="3"/>
    <x v="4"/>
    <n v="4"/>
    <s v="Married"/>
    <n v="12742"/>
    <n v="7060"/>
    <n v="1"/>
    <x v="1"/>
    <n v="16"/>
    <n v="3"/>
    <n v="3"/>
    <n v="1"/>
    <n v="21"/>
    <n v="3"/>
    <n v="3"/>
    <n v="21"/>
    <n v="6"/>
    <n v="11"/>
    <n v="8"/>
    <n v="0"/>
    <s v="35 to 44"/>
    <s v="Over 10 years"/>
    <s v="High (Q4)"/>
    <s v="Very High"/>
    <s v="High"/>
    <n v="1"/>
    <x v="2"/>
  </r>
  <r>
    <n v="41"/>
    <x v="0"/>
    <s v="Non-Travel"/>
    <n v="247"/>
    <x v="0"/>
    <x v="8"/>
    <n v="1"/>
    <s v="Life Sciences"/>
    <n v="1035"/>
    <n v="2"/>
    <s v="Female"/>
    <n v="55"/>
    <n v="1"/>
    <x v="4"/>
    <x v="7"/>
    <n v="3"/>
    <s v="Divorced"/>
    <n v="19973"/>
    <n v="20284"/>
    <n v="1"/>
    <x v="1"/>
    <n v="22"/>
    <n v="4"/>
    <n v="2"/>
    <n v="2"/>
    <n v="21"/>
    <n v="3"/>
    <n v="3"/>
    <n v="21"/>
    <n v="16"/>
    <n v="5"/>
    <n v="10"/>
    <n v="0"/>
    <s v="35 to 44"/>
    <s v="Over 10 years"/>
    <s v="High (Q4)"/>
    <s v="High"/>
    <s v="High"/>
    <n v="1"/>
    <x v="2"/>
  </r>
  <r>
    <n v="39"/>
    <x v="0"/>
    <s v="Travel_Frequently"/>
    <n v="945"/>
    <x v="0"/>
    <x v="25"/>
    <n v="3"/>
    <s v="Medical"/>
    <n v="1043"/>
    <n v="4"/>
    <s v="Female"/>
    <n v="82"/>
    <n v="3"/>
    <x v="2"/>
    <x v="4"/>
    <n v="1"/>
    <s v="Single"/>
    <n v="10880"/>
    <n v="5083"/>
    <n v="1"/>
    <x v="0"/>
    <n v="13"/>
    <n v="3"/>
    <n v="3"/>
    <n v="0"/>
    <n v="21"/>
    <n v="2"/>
    <n v="3"/>
    <n v="21"/>
    <n v="6"/>
    <n v="2"/>
    <n v="8"/>
    <n v="0"/>
    <s v="35 to 44"/>
    <s v="Over 10 years"/>
    <s v="High (Q4)"/>
    <s v="Low"/>
    <s v="High"/>
    <n v="6"/>
    <x v="0"/>
  </r>
  <r>
    <n v="40"/>
    <x v="0"/>
    <s v="Travel_Rarely"/>
    <n v="1308"/>
    <x v="0"/>
    <x v="27"/>
    <n v="3"/>
    <s v="Medical"/>
    <n v="1128"/>
    <n v="3"/>
    <s v="Male"/>
    <n v="44"/>
    <n v="2"/>
    <x v="4"/>
    <x v="7"/>
    <n v="3"/>
    <s v="Single"/>
    <n v="19626"/>
    <n v="17544"/>
    <n v="1"/>
    <x v="1"/>
    <n v="14"/>
    <n v="3"/>
    <n v="1"/>
    <n v="0"/>
    <n v="21"/>
    <n v="2"/>
    <n v="4"/>
    <n v="20"/>
    <n v="7"/>
    <n v="4"/>
    <n v="9"/>
    <n v="0"/>
    <s v="35 to 44"/>
    <s v="Over 10 years"/>
    <s v="High (Q4)"/>
    <s v="High"/>
    <s v="Very High"/>
    <n v="1"/>
    <x v="2"/>
  </r>
  <r>
    <n v="21"/>
    <x v="0"/>
    <s v="Travel_Rarely"/>
    <n v="984"/>
    <x v="0"/>
    <x v="7"/>
    <n v="1"/>
    <s v="Technical Degree"/>
    <n v="1131"/>
    <n v="4"/>
    <s v="Female"/>
    <n v="70"/>
    <n v="2"/>
    <x v="0"/>
    <x v="2"/>
    <n v="2"/>
    <s v="Single"/>
    <n v="2070"/>
    <n v="25326"/>
    <n v="1"/>
    <x v="0"/>
    <n v="11"/>
    <n v="3"/>
    <n v="3"/>
    <n v="0"/>
    <n v="2"/>
    <n v="6"/>
    <n v="4"/>
    <n v="2"/>
    <n v="2"/>
    <n v="2"/>
    <n v="2"/>
    <n v="0"/>
    <s v="Under 25"/>
    <s v="2 to 5 years"/>
    <s v="Low (Q1)"/>
    <s v="Medium"/>
    <s v="Very High"/>
    <n v="7"/>
    <x v="0"/>
  </r>
  <r>
    <n v="35"/>
    <x v="0"/>
    <s v="Travel_Frequently"/>
    <n v="636"/>
    <x v="0"/>
    <x v="4"/>
    <n v="4"/>
    <s v="Other"/>
    <n v="1185"/>
    <n v="4"/>
    <s v="Male"/>
    <n v="47"/>
    <n v="2"/>
    <x v="0"/>
    <x v="0"/>
    <n v="4"/>
    <s v="Married"/>
    <n v="2376"/>
    <n v="26537"/>
    <n v="1"/>
    <x v="1"/>
    <n v="13"/>
    <n v="3"/>
    <n v="2"/>
    <n v="1"/>
    <n v="2"/>
    <n v="2"/>
    <n v="4"/>
    <n v="2"/>
    <n v="2"/>
    <n v="2"/>
    <n v="2"/>
    <n v="0"/>
    <s v="35 to 44"/>
    <s v="2 to 5 years"/>
    <s v="Low (Q1)"/>
    <s v="Very High"/>
    <s v="Very High"/>
    <n v="2"/>
    <x v="2"/>
  </r>
  <r>
    <n v="37"/>
    <x v="0"/>
    <s v="Travel_Rarely"/>
    <n v="977"/>
    <x v="0"/>
    <x v="7"/>
    <n v="3"/>
    <s v="Life Sciences"/>
    <n v="1196"/>
    <n v="4"/>
    <s v="Female"/>
    <n v="56"/>
    <n v="2"/>
    <x v="1"/>
    <x v="4"/>
    <n v="4"/>
    <s v="Married"/>
    <n v="6474"/>
    <n v="9961"/>
    <n v="1"/>
    <x v="1"/>
    <n v="13"/>
    <n v="3"/>
    <n v="2"/>
    <n v="1"/>
    <n v="14"/>
    <n v="2"/>
    <n v="2"/>
    <n v="14"/>
    <n v="8"/>
    <n v="3"/>
    <n v="11"/>
    <n v="0"/>
    <s v="35 to 44"/>
    <s v="Over 10 years"/>
    <s v="Upper-Mid (Q3)"/>
    <s v="Very High"/>
    <s v="Medium"/>
    <n v="0"/>
    <x v="2"/>
  </r>
  <r>
    <n v="44"/>
    <x v="0"/>
    <s v="Travel_Rarely"/>
    <n v="200"/>
    <x v="0"/>
    <x v="11"/>
    <n v="4"/>
    <s v="Other"/>
    <n v="1225"/>
    <n v="4"/>
    <s v="Male"/>
    <n v="32"/>
    <n v="3"/>
    <x v="1"/>
    <x v="2"/>
    <n v="4"/>
    <s v="Single"/>
    <n v="4541"/>
    <n v="7744"/>
    <n v="1"/>
    <x v="1"/>
    <n v="25"/>
    <n v="4"/>
    <n v="2"/>
    <n v="0"/>
    <n v="20"/>
    <n v="3"/>
    <n v="3"/>
    <n v="20"/>
    <n v="11"/>
    <n v="13"/>
    <n v="17"/>
    <n v="0"/>
    <s v="35 to 44"/>
    <s v="Over 10 years"/>
    <s v="Lower-Mid (Q2)"/>
    <s v="Very High"/>
    <s v="High"/>
    <n v="2"/>
    <x v="2"/>
  </r>
  <r>
    <n v="44"/>
    <x v="0"/>
    <s v="Travel_Rarely"/>
    <n v="1117"/>
    <x v="0"/>
    <x v="5"/>
    <n v="1"/>
    <s v="Life Sciences"/>
    <n v="1246"/>
    <n v="1"/>
    <s v="Female"/>
    <n v="72"/>
    <n v="4"/>
    <x v="0"/>
    <x v="2"/>
    <n v="4"/>
    <s v="Married"/>
    <n v="2011"/>
    <n v="19982"/>
    <n v="1"/>
    <x v="1"/>
    <n v="13"/>
    <n v="3"/>
    <n v="4"/>
    <n v="1"/>
    <n v="10"/>
    <n v="5"/>
    <n v="3"/>
    <n v="10"/>
    <n v="5"/>
    <n v="7"/>
    <n v="7"/>
    <n v="0"/>
    <s v="35 to 44"/>
    <s v="6 to 10 years"/>
    <s v="Low (Q1)"/>
    <s v="Very High"/>
    <s v="High"/>
    <n v="3"/>
    <x v="1"/>
  </r>
  <r>
    <n v="55"/>
    <x v="0"/>
    <s v="Non-Travel"/>
    <n v="177"/>
    <x v="0"/>
    <x v="16"/>
    <n v="1"/>
    <s v="Medical"/>
    <n v="1278"/>
    <n v="4"/>
    <s v="Male"/>
    <n v="37"/>
    <n v="2"/>
    <x v="3"/>
    <x v="3"/>
    <n v="2"/>
    <s v="Divorced"/>
    <n v="13577"/>
    <n v="25592"/>
    <n v="1"/>
    <x v="0"/>
    <n v="15"/>
    <n v="3"/>
    <n v="4"/>
    <n v="1"/>
    <n v="34"/>
    <n v="3"/>
    <n v="3"/>
    <n v="33"/>
    <n v="9"/>
    <n v="15"/>
    <n v="0"/>
    <n v="0"/>
    <s v="55 and over"/>
    <s v="Over 10 years"/>
    <s v="High (Q4)"/>
    <s v="Medium"/>
    <s v="High"/>
    <n v="6"/>
    <x v="0"/>
  </r>
  <r>
    <n v="44"/>
    <x v="0"/>
    <s v="Travel_Rarely"/>
    <n v="1199"/>
    <x v="0"/>
    <x v="4"/>
    <n v="2"/>
    <s v="Life Sciences"/>
    <n v="1288"/>
    <n v="3"/>
    <s v="Male"/>
    <n v="92"/>
    <n v="4"/>
    <x v="4"/>
    <x v="5"/>
    <n v="1"/>
    <s v="Divorced"/>
    <n v="19190"/>
    <n v="17477"/>
    <n v="1"/>
    <x v="1"/>
    <n v="14"/>
    <n v="3"/>
    <n v="4"/>
    <n v="2"/>
    <n v="26"/>
    <n v="4"/>
    <n v="2"/>
    <n v="25"/>
    <n v="9"/>
    <n v="14"/>
    <n v="13"/>
    <n v="0"/>
    <s v="35 to 44"/>
    <s v="Over 10 years"/>
    <s v="High (Q4)"/>
    <s v="Low"/>
    <s v="Medium"/>
    <n v="3"/>
    <x v="1"/>
  </r>
  <r>
    <n v="58"/>
    <x v="0"/>
    <s v="Travel_Rarely"/>
    <n v="848"/>
    <x v="0"/>
    <x v="14"/>
    <n v="4"/>
    <s v="Life Sciences"/>
    <n v="1308"/>
    <n v="1"/>
    <s v="Male"/>
    <n v="88"/>
    <n v="3"/>
    <x v="0"/>
    <x v="2"/>
    <n v="3"/>
    <s v="Divorced"/>
    <n v="2372"/>
    <n v="26076"/>
    <n v="1"/>
    <x v="1"/>
    <n v="12"/>
    <n v="3"/>
    <n v="4"/>
    <n v="2"/>
    <n v="2"/>
    <n v="3"/>
    <n v="3"/>
    <n v="2"/>
    <n v="2"/>
    <n v="2"/>
    <n v="2"/>
    <n v="0"/>
    <s v="55 and over"/>
    <s v="2 to 5 years"/>
    <s v="Low (Q1)"/>
    <s v="High"/>
    <s v="High"/>
    <n v="3"/>
    <x v="1"/>
  </r>
  <r>
    <n v="40"/>
    <x v="0"/>
    <s v="Travel_Rarely"/>
    <n v="523"/>
    <x v="0"/>
    <x v="5"/>
    <n v="3"/>
    <s v="Life Sciences"/>
    <n v="1346"/>
    <n v="3"/>
    <s v="Male"/>
    <n v="98"/>
    <n v="3"/>
    <x v="1"/>
    <x v="2"/>
    <n v="4"/>
    <s v="Single"/>
    <n v="4661"/>
    <n v="22455"/>
    <n v="1"/>
    <x v="1"/>
    <n v="13"/>
    <n v="3"/>
    <n v="3"/>
    <n v="0"/>
    <n v="9"/>
    <n v="4"/>
    <n v="3"/>
    <n v="9"/>
    <n v="8"/>
    <n v="8"/>
    <n v="8"/>
    <n v="0"/>
    <s v="35 to 44"/>
    <s v="6 to 10 years"/>
    <s v="Lower-Mid (Q2)"/>
    <s v="Very High"/>
    <s v="High"/>
    <n v="1"/>
    <x v="2"/>
  </r>
  <r>
    <n v="42"/>
    <x v="0"/>
    <s v="Travel_Frequently"/>
    <n v="748"/>
    <x v="0"/>
    <x v="9"/>
    <n v="2"/>
    <s v="Medical"/>
    <n v="1480"/>
    <n v="1"/>
    <s v="Female"/>
    <n v="74"/>
    <n v="3"/>
    <x v="0"/>
    <x v="0"/>
    <n v="4"/>
    <s v="Single"/>
    <n v="3673"/>
    <n v="16458"/>
    <n v="1"/>
    <x v="1"/>
    <n v="13"/>
    <n v="3"/>
    <n v="3"/>
    <n v="0"/>
    <n v="12"/>
    <n v="3"/>
    <n v="3"/>
    <n v="12"/>
    <n v="9"/>
    <n v="5"/>
    <n v="8"/>
    <n v="0"/>
    <s v="35 to 44"/>
    <s v="Over 10 years"/>
    <s v="Lower-Mid (Q2)"/>
    <s v="Very High"/>
    <s v="High"/>
    <n v="1"/>
    <x v="2"/>
  </r>
  <r>
    <n v="35"/>
    <x v="0"/>
    <s v="Travel_Rarely"/>
    <n v="1029"/>
    <x v="0"/>
    <x v="2"/>
    <n v="3"/>
    <s v="Life Sciences"/>
    <n v="1529"/>
    <n v="4"/>
    <s v="Female"/>
    <n v="91"/>
    <n v="2"/>
    <x v="2"/>
    <x v="3"/>
    <n v="2"/>
    <s v="Single"/>
    <n v="8606"/>
    <n v="21195"/>
    <n v="1"/>
    <x v="1"/>
    <n v="19"/>
    <n v="3"/>
    <n v="4"/>
    <n v="0"/>
    <n v="11"/>
    <n v="3"/>
    <n v="1"/>
    <n v="11"/>
    <n v="8"/>
    <n v="3"/>
    <n v="3"/>
    <n v="0"/>
    <s v="35 to 44"/>
    <s v="Over 10 years"/>
    <s v="High (Q4)"/>
    <s v="Medium"/>
    <s v="Low"/>
    <n v="4"/>
    <x v="1"/>
  </r>
  <r>
    <n v="50"/>
    <x v="0"/>
    <s v="Travel_Frequently"/>
    <n v="333"/>
    <x v="0"/>
    <x v="25"/>
    <n v="5"/>
    <s v="Medical"/>
    <n v="1539"/>
    <n v="3"/>
    <s v="Male"/>
    <n v="88"/>
    <n v="1"/>
    <x v="3"/>
    <x v="7"/>
    <n v="4"/>
    <s v="Single"/>
    <n v="14411"/>
    <n v="24450"/>
    <n v="1"/>
    <x v="0"/>
    <n v="13"/>
    <n v="3"/>
    <n v="4"/>
    <n v="0"/>
    <n v="32"/>
    <n v="2"/>
    <n v="3"/>
    <n v="32"/>
    <n v="6"/>
    <n v="13"/>
    <n v="9"/>
    <n v="0"/>
    <s v="45 to 54"/>
    <s v="Over 10 years"/>
    <s v="High (Q4)"/>
    <s v="Very High"/>
    <s v="High"/>
    <n v="5"/>
    <x v="0"/>
  </r>
  <r>
    <n v="37"/>
    <x v="0"/>
    <s v="Travel_Rarely"/>
    <n v="674"/>
    <x v="0"/>
    <x v="24"/>
    <n v="3"/>
    <s v="Medical"/>
    <n v="1543"/>
    <n v="1"/>
    <s v="Male"/>
    <n v="47"/>
    <n v="3"/>
    <x v="1"/>
    <x v="2"/>
    <n v="4"/>
    <s v="Married"/>
    <n v="4285"/>
    <n v="3031"/>
    <n v="1"/>
    <x v="1"/>
    <n v="17"/>
    <n v="3"/>
    <n v="1"/>
    <n v="0"/>
    <n v="10"/>
    <n v="2"/>
    <n v="3"/>
    <n v="10"/>
    <n v="8"/>
    <n v="3"/>
    <n v="7"/>
    <n v="0"/>
    <s v="35 to 44"/>
    <s v="6 to 10 years"/>
    <s v="Lower-Mid (Q2)"/>
    <s v="Very High"/>
    <s v="High"/>
    <n v="0"/>
    <x v="2"/>
  </r>
  <r>
    <n v="45"/>
    <x v="0"/>
    <s v="Travel_Rarely"/>
    <n v="538"/>
    <x v="0"/>
    <x v="7"/>
    <n v="4"/>
    <s v="Technical Degree"/>
    <n v="1553"/>
    <n v="1"/>
    <s v="Male"/>
    <n v="66"/>
    <n v="3"/>
    <x v="2"/>
    <x v="3"/>
    <n v="2"/>
    <s v="Divorced"/>
    <n v="7441"/>
    <n v="20933"/>
    <n v="1"/>
    <x v="1"/>
    <n v="12"/>
    <n v="3"/>
    <n v="1"/>
    <n v="3"/>
    <n v="10"/>
    <n v="4"/>
    <n v="3"/>
    <n v="10"/>
    <n v="8"/>
    <n v="7"/>
    <n v="7"/>
    <n v="0"/>
    <s v="45 to 54"/>
    <s v="6 to 10 years"/>
    <s v="Upper-Mid (Q3)"/>
    <s v="Medium"/>
    <s v="High"/>
    <n v="3"/>
    <x v="1"/>
  </r>
  <r>
    <n v="35"/>
    <x v="0"/>
    <s v="Travel_Rarely"/>
    <n v="750"/>
    <x v="0"/>
    <x v="28"/>
    <n v="3"/>
    <s v="Life Sciences"/>
    <n v="1596"/>
    <n v="2"/>
    <s v="Male"/>
    <n v="46"/>
    <n v="4"/>
    <x v="1"/>
    <x v="0"/>
    <n v="3"/>
    <s v="Married"/>
    <n v="3407"/>
    <n v="25348"/>
    <n v="1"/>
    <x v="1"/>
    <n v="17"/>
    <n v="3"/>
    <n v="4"/>
    <n v="2"/>
    <n v="10"/>
    <n v="3"/>
    <n v="2"/>
    <n v="10"/>
    <n v="9"/>
    <n v="6"/>
    <n v="8"/>
    <n v="0"/>
    <s v="35 to 44"/>
    <s v="6 to 10 years"/>
    <s v="Lower-Mid (Q2)"/>
    <s v="High"/>
    <s v="Medium"/>
    <n v="2"/>
    <x v="2"/>
  </r>
  <r>
    <n v="21"/>
    <x v="0"/>
    <s v="Travel_Rarely"/>
    <n v="546"/>
    <x v="0"/>
    <x v="3"/>
    <n v="1"/>
    <s v="Medical"/>
    <n v="1623"/>
    <n v="3"/>
    <s v="Male"/>
    <n v="97"/>
    <n v="3"/>
    <x v="0"/>
    <x v="2"/>
    <n v="4"/>
    <s v="Single"/>
    <n v="3117"/>
    <n v="26009"/>
    <n v="1"/>
    <x v="1"/>
    <n v="18"/>
    <n v="3"/>
    <n v="3"/>
    <n v="0"/>
    <n v="3"/>
    <n v="2"/>
    <n v="3"/>
    <n v="2"/>
    <n v="2"/>
    <n v="2"/>
    <n v="2"/>
    <n v="0"/>
    <s v="Under 25"/>
    <s v="2 to 5 years"/>
    <s v="Lower-Mid (Q2)"/>
    <s v="Very High"/>
    <s v="High"/>
    <n v="2"/>
    <x v="2"/>
  </r>
  <r>
    <n v="40"/>
    <x v="0"/>
    <s v="Travel_Rarely"/>
    <n v="884"/>
    <x v="0"/>
    <x v="21"/>
    <n v="3"/>
    <s v="Life Sciences"/>
    <n v="1628"/>
    <n v="1"/>
    <s v="Female"/>
    <n v="80"/>
    <n v="2"/>
    <x v="2"/>
    <x v="4"/>
    <n v="3"/>
    <s v="Married"/>
    <n v="10435"/>
    <n v="25800"/>
    <n v="1"/>
    <x v="1"/>
    <n v="13"/>
    <n v="3"/>
    <n v="4"/>
    <n v="2"/>
    <n v="18"/>
    <n v="2"/>
    <n v="3"/>
    <n v="18"/>
    <n v="15"/>
    <n v="14"/>
    <n v="12"/>
    <n v="0"/>
    <s v="35 to 44"/>
    <s v="Over 10 years"/>
    <s v="High (Q4)"/>
    <s v="High"/>
    <s v="High"/>
    <n v="2"/>
    <x v="2"/>
  </r>
  <r>
    <n v="35"/>
    <x v="0"/>
    <s v="Non-Travel"/>
    <n v="208"/>
    <x v="0"/>
    <x v="16"/>
    <n v="4"/>
    <s v="Life Sciences"/>
    <n v="1630"/>
    <n v="3"/>
    <s v="Female"/>
    <n v="52"/>
    <n v="3"/>
    <x v="1"/>
    <x v="3"/>
    <n v="3"/>
    <s v="Married"/>
    <n v="4148"/>
    <n v="12250"/>
    <n v="1"/>
    <x v="1"/>
    <n v="12"/>
    <n v="3"/>
    <n v="4"/>
    <n v="1"/>
    <n v="15"/>
    <n v="5"/>
    <n v="3"/>
    <n v="14"/>
    <n v="11"/>
    <n v="2"/>
    <n v="9"/>
    <n v="0"/>
    <s v="35 to 44"/>
    <s v="Over 10 years"/>
    <s v="Lower-Mid (Q2)"/>
    <s v="High"/>
    <s v="High"/>
    <n v="0"/>
    <x v="2"/>
  </r>
  <r>
    <n v="45"/>
    <x v="0"/>
    <s v="Travel_Rarely"/>
    <n v="1329"/>
    <x v="0"/>
    <x v="5"/>
    <n v="2"/>
    <s v="Other"/>
    <n v="1635"/>
    <n v="4"/>
    <s v="Female"/>
    <n v="59"/>
    <n v="2"/>
    <x v="1"/>
    <x v="4"/>
    <n v="4"/>
    <s v="Divorced"/>
    <n v="5770"/>
    <n v="5388"/>
    <n v="1"/>
    <x v="1"/>
    <n v="19"/>
    <n v="3"/>
    <n v="1"/>
    <n v="2"/>
    <n v="10"/>
    <n v="3"/>
    <n v="3"/>
    <n v="10"/>
    <n v="7"/>
    <n v="3"/>
    <n v="9"/>
    <n v="0"/>
    <s v="45 to 54"/>
    <s v="6 to 10 years"/>
    <s v="Upper-Mid (Q3)"/>
    <s v="Very High"/>
    <s v="High"/>
    <n v="0"/>
    <x v="2"/>
  </r>
  <r>
    <n v="37"/>
    <x v="0"/>
    <s v="Travel_Rarely"/>
    <n v="1470"/>
    <x v="0"/>
    <x v="12"/>
    <n v="3"/>
    <s v="Medical"/>
    <n v="1640"/>
    <n v="2"/>
    <s v="Female"/>
    <n v="71"/>
    <n v="3"/>
    <x v="0"/>
    <x v="2"/>
    <n v="2"/>
    <s v="Married"/>
    <n v="3936"/>
    <n v="9953"/>
    <n v="1"/>
    <x v="1"/>
    <n v="11"/>
    <n v="3"/>
    <n v="1"/>
    <n v="1"/>
    <n v="8"/>
    <n v="2"/>
    <n v="1"/>
    <n v="8"/>
    <n v="4"/>
    <n v="7"/>
    <n v="7"/>
    <n v="0"/>
    <s v="35 to 44"/>
    <s v="6 to 10 years"/>
    <s v="Lower-Mid (Q2)"/>
    <s v="Medium"/>
    <s v="Low"/>
    <n v="4"/>
    <x v="1"/>
  </r>
  <r>
    <n v="43"/>
    <x v="0"/>
    <s v="Travel_Rarely"/>
    <n v="1291"/>
    <x v="0"/>
    <x v="21"/>
    <n v="2"/>
    <s v="Life Sciences"/>
    <n v="1666"/>
    <n v="3"/>
    <s v="Male"/>
    <n v="65"/>
    <n v="2"/>
    <x v="3"/>
    <x v="7"/>
    <n v="3"/>
    <s v="Married"/>
    <n v="17603"/>
    <n v="3525"/>
    <n v="1"/>
    <x v="1"/>
    <n v="24"/>
    <n v="4"/>
    <n v="1"/>
    <n v="1"/>
    <n v="14"/>
    <n v="3"/>
    <n v="3"/>
    <n v="14"/>
    <n v="10"/>
    <n v="6"/>
    <n v="11"/>
    <n v="0"/>
    <s v="35 to 44"/>
    <s v="Over 10 years"/>
    <s v="High (Q4)"/>
    <s v="High"/>
    <s v="High"/>
    <n v="2"/>
    <x v="2"/>
  </r>
  <r>
    <n v="38"/>
    <x v="0"/>
    <s v="Travel_Frequently"/>
    <n v="148"/>
    <x v="0"/>
    <x v="5"/>
    <n v="3"/>
    <s v="Medical"/>
    <n v="1675"/>
    <n v="4"/>
    <s v="Female"/>
    <n v="42"/>
    <n v="2"/>
    <x v="0"/>
    <x v="0"/>
    <n v="2"/>
    <s v="Single"/>
    <n v="2440"/>
    <n v="23826"/>
    <n v="1"/>
    <x v="1"/>
    <n v="22"/>
    <n v="4"/>
    <n v="2"/>
    <n v="0"/>
    <n v="4"/>
    <n v="3"/>
    <n v="3"/>
    <n v="4"/>
    <n v="3"/>
    <n v="3"/>
    <n v="3"/>
    <n v="0"/>
    <s v="35 to 44"/>
    <s v="2 to 5 years"/>
    <s v="Low (Q1)"/>
    <s v="Medium"/>
    <s v="High"/>
    <n v="4"/>
    <x v="1"/>
  </r>
  <r>
    <n v="44"/>
    <x v="0"/>
    <s v="Travel_Rarely"/>
    <n v="921"/>
    <x v="0"/>
    <x v="5"/>
    <n v="3"/>
    <s v="Life Sciences"/>
    <n v="1703"/>
    <n v="3"/>
    <s v="Female"/>
    <n v="96"/>
    <n v="4"/>
    <x v="2"/>
    <x v="3"/>
    <n v="4"/>
    <s v="Married"/>
    <n v="7879"/>
    <n v="14810"/>
    <n v="1"/>
    <x v="0"/>
    <n v="19"/>
    <n v="3"/>
    <n v="2"/>
    <n v="1"/>
    <n v="9"/>
    <n v="2"/>
    <n v="3"/>
    <n v="8"/>
    <n v="7"/>
    <n v="6"/>
    <n v="7"/>
    <n v="0"/>
    <s v="35 to 44"/>
    <s v="6 to 10 years"/>
    <s v="Upper-Mid (Q3)"/>
    <s v="Very High"/>
    <s v="High"/>
    <n v="4"/>
    <x v="1"/>
  </r>
  <r>
    <n v="45"/>
    <x v="0"/>
    <s v="Travel_Rarely"/>
    <n v="1005"/>
    <x v="0"/>
    <x v="28"/>
    <n v="2"/>
    <s v="Technical Degree"/>
    <n v="1719"/>
    <n v="4"/>
    <s v="Female"/>
    <n v="48"/>
    <n v="2"/>
    <x v="3"/>
    <x v="7"/>
    <n v="2"/>
    <s v="Single"/>
    <n v="16704"/>
    <n v="17119"/>
    <n v="1"/>
    <x v="1"/>
    <n v="11"/>
    <n v="3"/>
    <n v="3"/>
    <n v="0"/>
    <n v="21"/>
    <n v="2"/>
    <n v="3"/>
    <n v="21"/>
    <n v="6"/>
    <n v="8"/>
    <n v="6"/>
    <n v="0"/>
    <s v="45 to 54"/>
    <s v="Over 10 years"/>
    <s v="High (Q4)"/>
    <s v="Medium"/>
    <s v="High"/>
    <n v="4"/>
    <x v="1"/>
  </r>
  <r>
    <n v="39"/>
    <x v="0"/>
    <s v="Non-Travel"/>
    <n v="792"/>
    <x v="0"/>
    <x v="7"/>
    <n v="3"/>
    <s v="Life Sciences"/>
    <n v="1737"/>
    <n v="4"/>
    <s v="Male"/>
    <n v="77"/>
    <n v="3"/>
    <x v="1"/>
    <x v="0"/>
    <n v="4"/>
    <s v="Married"/>
    <n v="6472"/>
    <n v="8989"/>
    <n v="1"/>
    <x v="0"/>
    <n v="15"/>
    <n v="3"/>
    <n v="4"/>
    <n v="1"/>
    <n v="9"/>
    <n v="2"/>
    <n v="3"/>
    <n v="9"/>
    <n v="8"/>
    <n v="5"/>
    <n v="8"/>
    <n v="0"/>
    <s v="35 to 44"/>
    <s v="6 to 10 years"/>
    <s v="Upper-Mid (Q3)"/>
    <s v="Very High"/>
    <s v="High"/>
    <n v="4"/>
    <x v="1"/>
  </r>
  <r>
    <n v="39"/>
    <x v="0"/>
    <s v="Travel_Rarely"/>
    <n v="867"/>
    <x v="0"/>
    <x v="9"/>
    <n v="2"/>
    <s v="Medical"/>
    <n v="1936"/>
    <n v="1"/>
    <s v="Male"/>
    <n v="87"/>
    <n v="3"/>
    <x v="1"/>
    <x v="4"/>
    <n v="1"/>
    <s v="Married"/>
    <n v="5151"/>
    <n v="12315"/>
    <n v="1"/>
    <x v="1"/>
    <n v="25"/>
    <n v="4"/>
    <n v="4"/>
    <n v="1"/>
    <n v="10"/>
    <n v="3"/>
    <n v="3"/>
    <n v="10"/>
    <n v="0"/>
    <n v="7"/>
    <n v="9"/>
    <n v="0"/>
    <s v="35 to 44"/>
    <s v="6 to 10 years"/>
    <s v="Upper-Mid (Q3)"/>
    <s v="Low"/>
    <s v="High"/>
    <n v="3"/>
    <x v="1"/>
  </r>
  <r>
    <n v="42"/>
    <x v="0"/>
    <s v="Non-Travel"/>
    <n v="335"/>
    <x v="0"/>
    <x v="14"/>
    <n v="2"/>
    <s v="Life Sciences"/>
    <n v="1976"/>
    <n v="4"/>
    <s v="Male"/>
    <n v="37"/>
    <n v="2"/>
    <x v="1"/>
    <x v="2"/>
    <n v="3"/>
    <s v="Single"/>
    <n v="4332"/>
    <n v="14811"/>
    <n v="1"/>
    <x v="1"/>
    <n v="12"/>
    <n v="3"/>
    <n v="4"/>
    <n v="0"/>
    <n v="20"/>
    <n v="2"/>
    <n v="3"/>
    <n v="20"/>
    <n v="9"/>
    <n v="3"/>
    <n v="7"/>
    <n v="0"/>
    <s v="35 to 44"/>
    <s v="Over 10 years"/>
    <s v="Lower-Mid (Q2)"/>
    <s v="High"/>
    <s v="High"/>
    <n v="1"/>
    <x v="2"/>
  </r>
  <r>
    <n v="40"/>
    <x v="0"/>
    <s v="Travel_Frequently"/>
    <n v="692"/>
    <x v="0"/>
    <x v="20"/>
    <n v="3"/>
    <s v="Technical Degree"/>
    <n v="1985"/>
    <n v="4"/>
    <s v="Female"/>
    <n v="73"/>
    <n v="3"/>
    <x v="1"/>
    <x v="0"/>
    <n v="3"/>
    <s v="Married"/>
    <n v="6323"/>
    <n v="26849"/>
    <n v="1"/>
    <x v="1"/>
    <n v="11"/>
    <n v="3"/>
    <n v="1"/>
    <n v="1"/>
    <n v="10"/>
    <n v="2"/>
    <n v="4"/>
    <n v="10"/>
    <n v="9"/>
    <n v="9"/>
    <n v="4"/>
    <n v="0"/>
    <s v="35 to 44"/>
    <s v="6 to 10 years"/>
    <s v="Upper-Mid (Q3)"/>
    <s v="High"/>
    <s v="Very High"/>
    <n v="1"/>
    <x v="2"/>
  </r>
  <r>
    <n v="37"/>
    <x v="0"/>
    <s v="Travel_Rarely"/>
    <n v="161"/>
    <x v="0"/>
    <x v="12"/>
    <n v="3"/>
    <s v="Life Sciences"/>
    <n v="2017"/>
    <n v="3"/>
    <s v="Female"/>
    <n v="42"/>
    <n v="4"/>
    <x v="2"/>
    <x v="7"/>
    <n v="4"/>
    <s v="Married"/>
    <n v="13744"/>
    <n v="15471"/>
    <n v="1"/>
    <x v="0"/>
    <n v="25"/>
    <n v="4"/>
    <n v="1"/>
    <n v="1"/>
    <n v="16"/>
    <n v="2"/>
    <n v="3"/>
    <n v="16"/>
    <n v="11"/>
    <n v="6"/>
    <n v="8"/>
    <n v="0"/>
    <s v="35 to 44"/>
    <s v="Over 10 years"/>
    <s v="High (Q4)"/>
    <s v="Very High"/>
    <s v="High"/>
    <n v="4"/>
    <x v="1"/>
  </r>
  <r>
    <n v="33"/>
    <x v="0"/>
    <s v="Travel_Frequently"/>
    <n v="1392"/>
    <x v="0"/>
    <x v="0"/>
    <n v="4"/>
    <s v="Life Sciences"/>
    <n v="5"/>
    <n v="4"/>
    <s v="Female"/>
    <n v="56"/>
    <n v="3"/>
    <x v="0"/>
    <x v="2"/>
    <n v="3"/>
    <s v="Married"/>
    <n v="2909"/>
    <n v="23159"/>
    <n v="1"/>
    <x v="0"/>
    <n v="11"/>
    <n v="3"/>
    <n v="3"/>
    <n v="0"/>
    <n v="8"/>
    <n v="3"/>
    <n v="3"/>
    <n v="8"/>
    <n v="7"/>
    <n v="3"/>
    <n v="0"/>
    <n v="0"/>
    <s v="25 to 34"/>
    <s v="6 to 10 years"/>
    <s v="Low (Q1)"/>
    <s v="High"/>
    <s v="High"/>
    <n v="5"/>
    <x v="0"/>
  </r>
  <r>
    <n v="31"/>
    <x v="0"/>
    <s v="Travel_Rarely"/>
    <n v="670"/>
    <x v="0"/>
    <x v="23"/>
    <n v="1"/>
    <s v="Life Sciences"/>
    <n v="16"/>
    <n v="1"/>
    <s v="Male"/>
    <n v="31"/>
    <n v="3"/>
    <x v="0"/>
    <x v="2"/>
    <n v="3"/>
    <s v="Divorced"/>
    <n v="2911"/>
    <n v="15170"/>
    <n v="1"/>
    <x v="1"/>
    <n v="17"/>
    <n v="3"/>
    <n v="4"/>
    <n v="1"/>
    <n v="5"/>
    <n v="1"/>
    <n v="2"/>
    <n v="5"/>
    <n v="2"/>
    <n v="4"/>
    <n v="3"/>
    <n v="0"/>
    <s v="25 to 34"/>
    <s v="2 to 5 years"/>
    <s v="Low (Q1)"/>
    <s v="High"/>
    <s v="Medium"/>
    <n v="4"/>
    <x v="1"/>
  </r>
  <r>
    <n v="29"/>
    <x v="0"/>
    <s v="Travel_Rarely"/>
    <n v="1389"/>
    <x v="0"/>
    <x v="19"/>
    <n v="4"/>
    <s v="Life Sciences"/>
    <n v="20"/>
    <n v="2"/>
    <s v="Female"/>
    <n v="51"/>
    <n v="4"/>
    <x v="2"/>
    <x v="4"/>
    <n v="1"/>
    <s v="Divorced"/>
    <n v="9980"/>
    <n v="10195"/>
    <n v="1"/>
    <x v="1"/>
    <n v="11"/>
    <n v="3"/>
    <n v="3"/>
    <n v="1"/>
    <n v="10"/>
    <n v="1"/>
    <n v="3"/>
    <n v="10"/>
    <n v="9"/>
    <n v="8"/>
    <n v="8"/>
    <n v="0"/>
    <s v="25 to 34"/>
    <s v="6 to 10 years"/>
    <s v="High (Q4)"/>
    <s v="Low"/>
    <s v="High"/>
    <n v="4"/>
    <x v="1"/>
  </r>
  <r>
    <n v="32"/>
    <x v="1"/>
    <s v="Travel_Frequently"/>
    <n v="1125"/>
    <x v="0"/>
    <x v="2"/>
    <n v="1"/>
    <s v="Life Sciences"/>
    <n v="33"/>
    <n v="2"/>
    <s v="Female"/>
    <n v="72"/>
    <n v="1"/>
    <x v="0"/>
    <x v="2"/>
    <n v="1"/>
    <s v="Single"/>
    <n v="3919"/>
    <n v="4681"/>
    <n v="1"/>
    <x v="0"/>
    <n v="22"/>
    <n v="4"/>
    <n v="2"/>
    <n v="0"/>
    <n v="10"/>
    <n v="5"/>
    <n v="3"/>
    <n v="10"/>
    <n v="2"/>
    <n v="6"/>
    <n v="7"/>
    <n v="1"/>
    <s v="25 to 34"/>
    <s v="6 to 10 years"/>
    <s v="Lower-Mid (Q2)"/>
    <s v="Low"/>
    <s v="High"/>
    <n v="7"/>
    <x v="0"/>
  </r>
  <r>
    <n v="30"/>
    <x v="0"/>
    <s v="Travel_Frequently"/>
    <n v="721"/>
    <x v="0"/>
    <x v="7"/>
    <n v="2"/>
    <s v="Medical"/>
    <n v="57"/>
    <n v="3"/>
    <s v="Female"/>
    <n v="58"/>
    <n v="3"/>
    <x v="1"/>
    <x v="0"/>
    <n v="4"/>
    <s v="Single"/>
    <n v="4011"/>
    <n v="10781"/>
    <n v="1"/>
    <x v="1"/>
    <n v="23"/>
    <n v="4"/>
    <n v="4"/>
    <n v="0"/>
    <n v="12"/>
    <n v="2"/>
    <n v="3"/>
    <n v="12"/>
    <n v="8"/>
    <n v="3"/>
    <n v="7"/>
    <n v="0"/>
    <s v="25 to 34"/>
    <s v="Over 10 years"/>
    <s v="Lower-Mid (Q2)"/>
    <s v="Very High"/>
    <s v="High"/>
    <n v="0"/>
    <x v="2"/>
  </r>
  <r>
    <n v="28"/>
    <x v="1"/>
    <s v="Travel_Rarely"/>
    <n v="1434"/>
    <x v="0"/>
    <x v="3"/>
    <n v="4"/>
    <s v="Technical Degree"/>
    <n v="65"/>
    <n v="3"/>
    <s v="Male"/>
    <n v="50"/>
    <n v="3"/>
    <x v="0"/>
    <x v="0"/>
    <n v="3"/>
    <s v="Single"/>
    <n v="3441"/>
    <n v="11179"/>
    <n v="1"/>
    <x v="0"/>
    <n v="13"/>
    <n v="3"/>
    <n v="3"/>
    <n v="0"/>
    <n v="2"/>
    <n v="3"/>
    <n v="2"/>
    <n v="2"/>
    <n v="2"/>
    <n v="2"/>
    <n v="2"/>
    <n v="1"/>
    <s v="25 to 34"/>
    <s v="2 to 5 years"/>
    <s v="Lower-Mid (Q2)"/>
    <s v="High"/>
    <s v="Medium"/>
    <n v="5"/>
    <x v="0"/>
  </r>
  <r>
    <n v="33"/>
    <x v="0"/>
    <s v="Travel_Frequently"/>
    <n v="515"/>
    <x v="0"/>
    <x v="7"/>
    <n v="2"/>
    <s v="Life Sciences"/>
    <n v="73"/>
    <n v="1"/>
    <s v="Female"/>
    <n v="98"/>
    <n v="3"/>
    <x v="2"/>
    <x v="7"/>
    <n v="4"/>
    <s v="Single"/>
    <n v="13458"/>
    <n v="15146"/>
    <n v="1"/>
    <x v="0"/>
    <n v="12"/>
    <n v="3"/>
    <n v="3"/>
    <n v="0"/>
    <n v="15"/>
    <n v="1"/>
    <n v="3"/>
    <n v="15"/>
    <n v="14"/>
    <n v="8"/>
    <n v="12"/>
    <n v="0"/>
    <s v="25 to 34"/>
    <s v="Over 10 years"/>
    <s v="High (Q4)"/>
    <s v="Very High"/>
    <s v="High"/>
    <n v="4"/>
    <x v="1"/>
  </r>
  <r>
    <n v="32"/>
    <x v="0"/>
    <s v="Travel_Rarely"/>
    <n v="427"/>
    <x v="0"/>
    <x v="7"/>
    <n v="3"/>
    <s v="Medical"/>
    <n v="78"/>
    <n v="1"/>
    <s v="Male"/>
    <n v="33"/>
    <n v="3"/>
    <x v="1"/>
    <x v="4"/>
    <n v="4"/>
    <s v="Married"/>
    <n v="6162"/>
    <n v="10877"/>
    <n v="1"/>
    <x v="0"/>
    <n v="22"/>
    <n v="4"/>
    <n v="2"/>
    <n v="1"/>
    <n v="9"/>
    <n v="3"/>
    <n v="3"/>
    <n v="9"/>
    <n v="8"/>
    <n v="7"/>
    <n v="8"/>
    <n v="0"/>
    <s v="25 to 34"/>
    <s v="6 to 10 years"/>
    <s v="Upper-Mid (Q3)"/>
    <s v="Very High"/>
    <s v="High"/>
    <n v="4"/>
    <x v="1"/>
  </r>
  <r>
    <n v="30"/>
    <x v="0"/>
    <s v="Travel_Rarely"/>
    <n v="852"/>
    <x v="0"/>
    <x v="7"/>
    <n v="1"/>
    <s v="Life Sciences"/>
    <n v="104"/>
    <n v="4"/>
    <s v="Male"/>
    <n v="55"/>
    <n v="2"/>
    <x v="1"/>
    <x v="0"/>
    <n v="4"/>
    <s v="Married"/>
    <n v="5126"/>
    <n v="15998"/>
    <n v="1"/>
    <x v="0"/>
    <n v="12"/>
    <n v="3"/>
    <n v="3"/>
    <n v="2"/>
    <n v="10"/>
    <n v="1"/>
    <n v="2"/>
    <n v="10"/>
    <n v="8"/>
    <n v="3"/>
    <n v="0"/>
    <n v="0"/>
    <s v="25 to 34"/>
    <s v="6 to 10 years"/>
    <s v="Upper-Mid (Q3)"/>
    <s v="Very High"/>
    <s v="Medium"/>
    <n v="3"/>
    <x v="1"/>
  </r>
  <r>
    <n v="30"/>
    <x v="0"/>
    <s v="Travel_Rarely"/>
    <n v="288"/>
    <x v="0"/>
    <x v="5"/>
    <n v="3"/>
    <s v="Life Sciences"/>
    <n v="117"/>
    <n v="3"/>
    <s v="Male"/>
    <n v="99"/>
    <n v="2"/>
    <x v="1"/>
    <x v="3"/>
    <n v="4"/>
    <s v="Married"/>
    <n v="4152"/>
    <n v="15830"/>
    <n v="1"/>
    <x v="1"/>
    <n v="19"/>
    <n v="3"/>
    <n v="1"/>
    <n v="3"/>
    <n v="11"/>
    <n v="3"/>
    <n v="3"/>
    <n v="11"/>
    <n v="10"/>
    <n v="10"/>
    <n v="8"/>
    <n v="0"/>
    <s v="25 to 34"/>
    <s v="Over 10 years"/>
    <s v="Lower-Mid (Q2)"/>
    <s v="Very High"/>
    <s v="High"/>
    <n v="1"/>
    <x v="2"/>
  </r>
  <r>
    <n v="30"/>
    <x v="0"/>
    <s v="Travel_Rarely"/>
    <n v="1334"/>
    <x v="1"/>
    <x v="4"/>
    <n v="2"/>
    <s v="Medical"/>
    <n v="121"/>
    <n v="3"/>
    <s v="Female"/>
    <n v="63"/>
    <n v="2"/>
    <x v="1"/>
    <x v="6"/>
    <n v="2"/>
    <s v="Divorced"/>
    <n v="5209"/>
    <n v="19760"/>
    <n v="1"/>
    <x v="0"/>
    <n v="12"/>
    <n v="3"/>
    <n v="2"/>
    <n v="3"/>
    <n v="11"/>
    <n v="4"/>
    <n v="2"/>
    <n v="11"/>
    <n v="8"/>
    <n v="2"/>
    <n v="7"/>
    <n v="0"/>
    <s v="25 to 34"/>
    <s v="Over 10 years"/>
    <s v="Upper-Mid (Q3)"/>
    <s v="Medium"/>
    <s v="Medium"/>
    <n v="5"/>
    <x v="0"/>
  </r>
  <r>
    <n v="32"/>
    <x v="0"/>
    <s v="Travel_Rarely"/>
    <n v="1093"/>
    <x v="1"/>
    <x v="10"/>
    <n v="4"/>
    <s v="Medical"/>
    <n v="125"/>
    <n v="2"/>
    <s v="Male"/>
    <n v="87"/>
    <n v="3"/>
    <x v="1"/>
    <x v="6"/>
    <n v="3"/>
    <s v="Single"/>
    <n v="5010"/>
    <n v="24301"/>
    <n v="1"/>
    <x v="1"/>
    <n v="16"/>
    <n v="3"/>
    <n v="1"/>
    <n v="0"/>
    <n v="12"/>
    <n v="0"/>
    <n v="3"/>
    <n v="11"/>
    <n v="8"/>
    <n v="5"/>
    <n v="7"/>
    <n v="0"/>
    <s v="25 to 34"/>
    <s v="Over 10 years"/>
    <s v="Upper-Mid (Q3)"/>
    <s v="High"/>
    <s v="High"/>
    <n v="1"/>
    <x v="2"/>
  </r>
  <r>
    <n v="34"/>
    <x v="0"/>
    <s v="Travel_Rarely"/>
    <n v="665"/>
    <x v="0"/>
    <x v="10"/>
    <n v="4"/>
    <s v="Other"/>
    <n v="138"/>
    <n v="1"/>
    <s v="Female"/>
    <n v="41"/>
    <n v="3"/>
    <x v="1"/>
    <x v="2"/>
    <n v="3"/>
    <s v="Single"/>
    <n v="4809"/>
    <n v="12482"/>
    <n v="1"/>
    <x v="1"/>
    <n v="14"/>
    <n v="3"/>
    <n v="3"/>
    <n v="0"/>
    <n v="16"/>
    <n v="3"/>
    <n v="3"/>
    <n v="16"/>
    <n v="13"/>
    <n v="2"/>
    <n v="10"/>
    <n v="0"/>
    <s v="25 to 34"/>
    <s v="Over 10 years"/>
    <s v="Lower-Mid (Q2)"/>
    <s v="High"/>
    <s v="High"/>
    <n v="0"/>
    <x v="2"/>
  </r>
  <r>
    <n v="25"/>
    <x v="0"/>
    <s v="Travel_Rarely"/>
    <n v="1280"/>
    <x v="0"/>
    <x v="8"/>
    <n v="1"/>
    <s v="Medical"/>
    <n v="143"/>
    <n v="4"/>
    <s v="Male"/>
    <n v="64"/>
    <n v="2"/>
    <x v="0"/>
    <x v="2"/>
    <n v="4"/>
    <s v="Married"/>
    <n v="2889"/>
    <n v="26897"/>
    <n v="1"/>
    <x v="1"/>
    <n v="11"/>
    <n v="3"/>
    <n v="3"/>
    <n v="2"/>
    <n v="2"/>
    <n v="2"/>
    <n v="3"/>
    <n v="2"/>
    <n v="2"/>
    <n v="2"/>
    <n v="1"/>
    <n v="0"/>
    <s v="25 to 34"/>
    <s v="2 to 5 years"/>
    <s v="Low (Q1)"/>
    <s v="Very High"/>
    <s v="High"/>
    <n v="2"/>
    <x v="2"/>
  </r>
  <r>
    <n v="26"/>
    <x v="0"/>
    <s v="Travel_Rarely"/>
    <n v="841"/>
    <x v="0"/>
    <x v="10"/>
    <n v="3"/>
    <s v="Other"/>
    <n v="164"/>
    <n v="3"/>
    <s v="Female"/>
    <n v="46"/>
    <n v="2"/>
    <x v="0"/>
    <x v="2"/>
    <n v="2"/>
    <s v="Married"/>
    <n v="2368"/>
    <n v="23300"/>
    <n v="1"/>
    <x v="1"/>
    <n v="19"/>
    <n v="3"/>
    <n v="3"/>
    <n v="0"/>
    <n v="5"/>
    <n v="3"/>
    <n v="2"/>
    <n v="5"/>
    <n v="4"/>
    <n v="4"/>
    <n v="3"/>
    <n v="0"/>
    <s v="25 to 34"/>
    <s v="2 to 5 years"/>
    <s v="Low (Q1)"/>
    <s v="Medium"/>
    <s v="Medium"/>
    <n v="5"/>
    <x v="0"/>
  </r>
  <r>
    <n v="26"/>
    <x v="0"/>
    <s v="Travel_Rarely"/>
    <n v="1355"/>
    <x v="2"/>
    <x v="22"/>
    <n v="1"/>
    <s v="Life Sciences"/>
    <n v="177"/>
    <n v="3"/>
    <s v="Female"/>
    <n v="61"/>
    <n v="3"/>
    <x v="0"/>
    <x v="8"/>
    <n v="3"/>
    <s v="Married"/>
    <n v="2942"/>
    <n v="8916"/>
    <n v="1"/>
    <x v="1"/>
    <n v="23"/>
    <n v="4"/>
    <n v="4"/>
    <n v="1"/>
    <n v="8"/>
    <n v="3"/>
    <n v="3"/>
    <n v="8"/>
    <n v="7"/>
    <n v="5"/>
    <n v="7"/>
    <n v="0"/>
    <s v="25 to 34"/>
    <s v="6 to 10 years"/>
    <s v="Lower-Mid (Q2)"/>
    <s v="High"/>
    <s v="High"/>
    <n v="4"/>
    <x v="1"/>
  </r>
  <r>
    <n v="32"/>
    <x v="0"/>
    <s v="Travel_Frequently"/>
    <n v="967"/>
    <x v="1"/>
    <x v="16"/>
    <n v="3"/>
    <s v="Marketing"/>
    <n v="207"/>
    <n v="2"/>
    <s v="Female"/>
    <n v="43"/>
    <n v="3"/>
    <x v="2"/>
    <x v="6"/>
    <n v="4"/>
    <s v="Single"/>
    <n v="8998"/>
    <n v="15589"/>
    <n v="1"/>
    <x v="1"/>
    <n v="14"/>
    <n v="3"/>
    <n v="4"/>
    <n v="0"/>
    <n v="9"/>
    <n v="2"/>
    <n v="3"/>
    <n v="9"/>
    <n v="8"/>
    <n v="3"/>
    <n v="7"/>
    <n v="0"/>
    <s v="25 to 34"/>
    <s v="6 to 10 years"/>
    <s v="High (Q4)"/>
    <s v="Very High"/>
    <s v="High"/>
    <n v="0"/>
    <x v="2"/>
  </r>
  <r>
    <n v="30"/>
    <x v="0"/>
    <s v="Non-Travel"/>
    <n v="111"/>
    <x v="0"/>
    <x v="9"/>
    <n v="3"/>
    <s v="Medical"/>
    <n v="239"/>
    <n v="3"/>
    <s v="Male"/>
    <n v="66"/>
    <n v="3"/>
    <x v="1"/>
    <x v="0"/>
    <n v="1"/>
    <s v="Divorced"/>
    <n v="3072"/>
    <n v="11012"/>
    <n v="1"/>
    <x v="1"/>
    <n v="11"/>
    <n v="3"/>
    <n v="3"/>
    <n v="2"/>
    <n v="12"/>
    <n v="4"/>
    <n v="3"/>
    <n v="12"/>
    <n v="9"/>
    <n v="6"/>
    <n v="10"/>
    <n v="0"/>
    <s v="25 to 34"/>
    <s v="Over 10 years"/>
    <s v="Lower-Mid (Q2)"/>
    <s v="Low"/>
    <s v="High"/>
    <n v="3"/>
    <x v="1"/>
  </r>
  <r>
    <n v="34"/>
    <x v="0"/>
    <s v="Travel_Frequently"/>
    <n v="878"/>
    <x v="0"/>
    <x v="12"/>
    <n v="4"/>
    <s v="Medical"/>
    <n v="277"/>
    <n v="4"/>
    <s v="Male"/>
    <n v="43"/>
    <n v="3"/>
    <x v="0"/>
    <x v="2"/>
    <n v="3"/>
    <s v="Divorced"/>
    <n v="3815"/>
    <n v="5972"/>
    <n v="1"/>
    <x v="0"/>
    <n v="17"/>
    <n v="3"/>
    <n v="4"/>
    <n v="1"/>
    <n v="5"/>
    <n v="4"/>
    <n v="4"/>
    <n v="5"/>
    <n v="3"/>
    <n v="2"/>
    <n v="0"/>
    <n v="0"/>
    <s v="25 to 34"/>
    <s v="2 to 5 years"/>
    <s v="Lower-Mid (Q2)"/>
    <s v="High"/>
    <s v="Very High"/>
    <n v="3"/>
    <x v="1"/>
  </r>
  <r>
    <n v="32"/>
    <x v="1"/>
    <s v="Travel_Rarely"/>
    <n v="1045"/>
    <x v="1"/>
    <x v="4"/>
    <n v="4"/>
    <s v="Medical"/>
    <n v="291"/>
    <n v="4"/>
    <s v="Male"/>
    <n v="32"/>
    <n v="1"/>
    <x v="2"/>
    <x v="6"/>
    <n v="4"/>
    <s v="Married"/>
    <n v="10400"/>
    <n v="25812"/>
    <n v="1"/>
    <x v="1"/>
    <n v="11"/>
    <n v="3"/>
    <n v="3"/>
    <n v="0"/>
    <n v="14"/>
    <n v="2"/>
    <n v="2"/>
    <n v="14"/>
    <n v="8"/>
    <n v="9"/>
    <n v="8"/>
    <n v="1"/>
    <s v="25 to 34"/>
    <s v="Over 10 years"/>
    <s v="High (Q4)"/>
    <s v="Very High"/>
    <s v="Medium"/>
    <n v="1"/>
    <x v="2"/>
  </r>
  <r>
    <n v="30"/>
    <x v="0"/>
    <s v="Non-Travel"/>
    <n v="829"/>
    <x v="0"/>
    <x v="7"/>
    <n v="1"/>
    <s v="Life Sciences"/>
    <n v="292"/>
    <n v="3"/>
    <s v="Male"/>
    <n v="88"/>
    <n v="2"/>
    <x v="2"/>
    <x v="4"/>
    <n v="3"/>
    <s v="Single"/>
    <n v="8474"/>
    <n v="20925"/>
    <n v="1"/>
    <x v="1"/>
    <n v="22"/>
    <n v="4"/>
    <n v="3"/>
    <n v="0"/>
    <n v="12"/>
    <n v="2"/>
    <n v="3"/>
    <n v="11"/>
    <n v="8"/>
    <n v="5"/>
    <n v="8"/>
    <n v="0"/>
    <s v="25 to 34"/>
    <s v="Over 10 years"/>
    <s v="High (Q4)"/>
    <s v="High"/>
    <s v="High"/>
    <n v="1"/>
    <x v="2"/>
  </r>
  <r>
    <n v="29"/>
    <x v="0"/>
    <s v="Travel_Frequently"/>
    <n v="1413"/>
    <x v="1"/>
    <x v="7"/>
    <n v="1"/>
    <s v="Medical"/>
    <n v="312"/>
    <n v="2"/>
    <s v="Female"/>
    <n v="42"/>
    <n v="3"/>
    <x v="2"/>
    <x v="6"/>
    <n v="4"/>
    <s v="Married"/>
    <n v="7918"/>
    <n v="6599"/>
    <n v="1"/>
    <x v="1"/>
    <n v="14"/>
    <n v="3"/>
    <n v="4"/>
    <n v="1"/>
    <n v="11"/>
    <n v="5"/>
    <n v="3"/>
    <n v="11"/>
    <n v="10"/>
    <n v="4"/>
    <n v="1"/>
    <n v="0"/>
    <s v="25 to 34"/>
    <s v="Over 10 years"/>
    <s v="Upper-Mid (Q3)"/>
    <s v="Very High"/>
    <s v="High"/>
    <n v="1"/>
    <x v="2"/>
  </r>
  <r>
    <n v="26"/>
    <x v="0"/>
    <s v="Travel_Frequently"/>
    <n v="496"/>
    <x v="0"/>
    <x v="20"/>
    <n v="2"/>
    <s v="Medical"/>
    <n v="390"/>
    <n v="1"/>
    <s v="Male"/>
    <n v="60"/>
    <n v="3"/>
    <x v="1"/>
    <x v="3"/>
    <n v="1"/>
    <s v="Married"/>
    <n v="4741"/>
    <n v="22722"/>
    <n v="1"/>
    <x v="0"/>
    <n v="13"/>
    <n v="3"/>
    <n v="3"/>
    <n v="1"/>
    <n v="5"/>
    <n v="3"/>
    <n v="3"/>
    <n v="5"/>
    <n v="3"/>
    <n v="3"/>
    <n v="3"/>
    <n v="0"/>
    <s v="25 to 34"/>
    <s v="2 to 5 years"/>
    <s v="Lower-Mid (Q2)"/>
    <s v="Low"/>
    <s v="High"/>
    <n v="5"/>
    <x v="0"/>
  </r>
  <r>
    <n v="31"/>
    <x v="0"/>
    <s v="Travel_Frequently"/>
    <n v="444"/>
    <x v="1"/>
    <x v="3"/>
    <n v="3"/>
    <s v="Marketing"/>
    <n v="399"/>
    <n v="4"/>
    <s v="Female"/>
    <n v="84"/>
    <n v="3"/>
    <x v="0"/>
    <x v="1"/>
    <n v="2"/>
    <s v="Divorced"/>
    <n v="2789"/>
    <n v="3909"/>
    <n v="1"/>
    <x v="1"/>
    <n v="11"/>
    <n v="3"/>
    <n v="3"/>
    <n v="1"/>
    <n v="2"/>
    <n v="5"/>
    <n v="2"/>
    <n v="2"/>
    <n v="2"/>
    <n v="2"/>
    <n v="2"/>
    <n v="0"/>
    <s v="25 to 34"/>
    <s v="2 to 5 years"/>
    <s v="Low (Q1)"/>
    <s v="Medium"/>
    <s v="Medium"/>
    <n v="4"/>
    <x v="1"/>
  </r>
  <r>
    <n v="26"/>
    <x v="1"/>
    <s v="Travel_Rarely"/>
    <n v="950"/>
    <x v="1"/>
    <x v="4"/>
    <n v="4"/>
    <s v="Marketing"/>
    <n v="401"/>
    <n v="4"/>
    <s v="Male"/>
    <n v="48"/>
    <n v="2"/>
    <x v="1"/>
    <x v="6"/>
    <n v="4"/>
    <s v="Single"/>
    <n v="5828"/>
    <n v="8450"/>
    <n v="1"/>
    <x v="0"/>
    <n v="12"/>
    <n v="3"/>
    <n v="2"/>
    <n v="0"/>
    <n v="8"/>
    <n v="0"/>
    <n v="3"/>
    <n v="8"/>
    <n v="7"/>
    <n v="7"/>
    <n v="4"/>
    <n v="1"/>
    <s v="25 to 34"/>
    <s v="6 to 10 years"/>
    <s v="Upper-Mid (Q3)"/>
    <s v="Very High"/>
    <s v="High"/>
    <n v="4"/>
    <x v="1"/>
  </r>
  <r>
    <n v="32"/>
    <x v="0"/>
    <s v="Travel_Rarely"/>
    <n v="906"/>
    <x v="1"/>
    <x v="8"/>
    <n v="3"/>
    <s v="Life Sciences"/>
    <n v="420"/>
    <n v="4"/>
    <s v="Male"/>
    <n v="91"/>
    <n v="2"/>
    <x v="1"/>
    <x v="6"/>
    <n v="3"/>
    <s v="Married"/>
    <n v="5484"/>
    <n v="16985"/>
    <n v="1"/>
    <x v="1"/>
    <n v="14"/>
    <n v="3"/>
    <n v="3"/>
    <n v="1"/>
    <n v="13"/>
    <n v="3"/>
    <n v="2"/>
    <n v="13"/>
    <n v="8"/>
    <n v="4"/>
    <n v="8"/>
    <n v="0"/>
    <s v="25 to 34"/>
    <s v="Over 10 years"/>
    <s v="Upper-Mid (Q3)"/>
    <s v="High"/>
    <s v="Medium"/>
    <n v="1"/>
    <x v="2"/>
  </r>
  <r>
    <n v="32"/>
    <x v="0"/>
    <s v="Travel_Rarely"/>
    <n v="588"/>
    <x v="1"/>
    <x v="16"/>
    <n v="2"/>
    <s v="Technical Degree"/>
    <n v="436"/>
    <n v="3"/>
    <s v="Female"/>
    <n v="65"/>
    <n v="2"/>
    <x v="1"/>
    <x v="6"/>
    <n v="2"/>
    <s v="Married"/>
    <n v="5228"/>
    <n v="24624"/>
    <n v="1"/>
    <x v="0"/>
    <n v="11"/>
    <n v="3"/>
    <n v="4"/>
    <n v="0"/>
    <n v="13"/>
    <n v="2"/>
    <n v="3"/>
    <n v="13"/>
    <n v="12"/>
    <n v="11"/>
    <n v="9"/>
    <n v="0"/>
    <s v="25 to 34"/>
    <s v="Over 10 years"/>
    <s v="Upper-Mid (Q3)"/>
    <s v="Medium"/>
    <s v="High"/>
    <n v="6"/>
    <x v="0"/>
  </r>
  <r>
    <n v="31"/>
    <x v="0"/>
    <s v="Travel_Frequently"/>
    <n v="798"/>
    <x v="0"/>
    <x v="8"/>
    <n v="2"/>
    <s v="Life Sciences"/>
    <n v="442"/>
    <n v="3"/>
    <s v="Female"/>
    <n v="48"/>
    <n v="2"/>
    <x v="2"/>
    <x v="4"/>
    <n v="3"/>
    <s v="Married"/>
    <n v="8943"/>
    <n v="14034"/>
    <n v="1"/>
    <x v="1"/>
    <n v="24"/>
    <n v="4"/>
    <n v="1"/>
    <n v="1"/>
    <n v="10"/>
    <n v="2"/>
    <n v="3"/>
    <n v="10"/>
    <n v="9"/>
    <n v="8"/>
    <n v="9"/>
    <n v="0"/>
    <s v="25 to 34"/>
    <s v="6 to 10 years"/>
    <s v="High (Q4)"/>
    <s v="High"/>
    <s v="High"/>
    <n v="1"/>
    <x v="2"/>
  </r>
  <r>
    <n v="31"/>
    <x v="0"/>
    <s v="Travel_Rarely"/>
    <n v="1232"/>
    <x v="0"/>
    <x v="8"/>
    <n v="4"/>
    <s v="Medical"/>
    <n v="462"/>
    <n v="3"/>
    <s v="Female"/>
    <n v="39"/>
    <n v="3"/>
    <x v="2"/>
    <x v="4"/>
    <n v="4"/>
    <s v="Single"/>
    <n v="7143"/>
    <n v="25713"/>
    <n v="1"/>
    <x v="0"/>
    <n v="14"/>
    <n v="3"/>
    <n v="3"/>
    <n v="0"/>
    <n v="11"/>
    <n v="2"/>
    <n v="2"/>
    <n v="11"/>
    <n v="9"/>
    <n v="4"/>
    <n v="10"/>
    <n v="0"/>
    <s v="25 to 34"/>
    <s v="Over 10 years"/>
    <s v="Upper-Mid (Q3)"/>
    <s v="Very High"/>
    <s v="Medium"/>
    <n v="4"/>
    <x v="1"/>
  </r>
  <r>
    <n v="26"/>
    <x v="0"/>
    <s v="Travel_Rarely"/>
    <n v="933"/>
    <x v="1"/>
    <x v="7"/>
    <n v="3"/>
    <s v="Life Sciences"/>
    <n v="476"/>
    <n v="3"/>
    <s v="Male"/>
    <n v="57"/>
    <n v="3"/>
    <x v="1"/>
    <x v="6"/>
    <n v="3"/>
    <s v="Married"/>
    <n v="5296"/>
    <n v="20156"/>
    <n v="1"/>
    <x v="1"/>
    <n v="17"/>
    <n v="3"/>
    <n v="2"/>
    <n v="1"/>
    <n v="8"/>
    <n v="3"/>
    <n v="3"/>
    <n v="8"/>
    <n v="7"/>
    <n v="7"/>
    <n v="7"/>
    <n v="0"/>
    <s v="25 to 34"/>
    <s v="6 to 10 years"/>
    <s v="Upper-Mid (Q3)"/>
    <s v="High"/>
    <s v="High"/>
    <n v="1"/>
    <x v="2"/>
  </r>
  <r>
    <n v="31"/>
    <x v="0"/>
    <s v="Travel_Rarely"/>
    <n v="480"/>
    <x v="0"/>
    <x v="8"/>
    <n v="2"/>
    <s v="Medical"/>
    <n v="524"/>
    <n v="2"/>
    <s v="Female"/>
    <n v="31"/>
    <n v="3"/>
    <x v="1"/>
    <x v="4"/>
    <n v="1"/>
    <s v="Married"/>
    <n v="4306"/>
    <n v="4156"/>
    <n v="1"/>
    <x v="1"/>
    <n v="12"/>
    <n v="3"/>
    <n v="2"/>
    <n v="1"/>
    <n v="13"/>
    <n v="5"/>
    <n v="1"/>
    <n v="13"/>
    <n v="10"/>
    <n v="3"/>
    <n v="12"/>
    <n v="0"/>
    <s v="25 to 34"/>
    <s v="Over 10 years"/>
    <s v="Lower-Mid (Q2)"/>
    <s v="Low"/>
    <s v="Low"/>
    <n v="3"/>
    <x v="1"/>
  </r>
  <r>
    <n v="31"/>
    <x v="0"/>
    <s v="Travel_Rarely"/>
    <n v="329"/>
    <x v="0"/>
    <x v="7"/>
    <n v="2"/>
    <s v="Life Sciences"/>
    <n v="530"/>
    <n v="4"/>
    <s v="Male"/>
    <n v="98"/>
    <n v="2"/>
    <x v="0"/>
    <x v="0"/>
    <n v="1"/>
    <s v="Married"/>
    <n v="2218"/>
    <n v="16193"/>
    <n v="1"/>
    <x v="1"/>
    <n v="12"/>
    <n v="3"/>
    <n v="3"/>
    <n v="1"/>
    <n v="4"/>
    <n v="3"/>
    <n v="3"/>
    <n v="4"/>
    <n v="2"/>
    <n v="3"/>
    <n v="2"/>
    <n v="0"/>
    <s v="25 to 34"/>
    <s v="2 to 5 years"/>
    <s v="Low (Q1)"/>
    <s v="Low"/>
    <s v="High"/>
    <n v="4"/>
    <x v="1"/>
  </r>
  <r>
    <n v="34"/>
    <x v="0"/>
    <s v="Travel_Rarely"/>
    <n v="258"/>
    <x v="1"/>
    <x v="19"/>
    <n v="4"/>
    <s v="Life Sciences"/>
    <n v="621"/>
    <n v="4"/>
    <s v="Male"/>
    <n v="74"/>
    <n v="4"/>
    <x v="1"/>
    <x v="6"/>
    <n v="4"/>
    <s v="Single"/>
    <n v="5337"/>
    <n v="19921"/>
    <n v="1"/>
    <x v="1"/>
    <n v="12"/>
    <n v="3"/>
    <n v="4"/>
    <n v="0"/>
    <n v="10"/>
    <n v="3"/>
    <n v="3"/>
    <n v="10"/>
    <n v="7"/>
    <n v="5"/>
    <n v="7"/>
    <n v="0"/>
    <s v="25 to 34"/>
    <s v="6 to 10 years"/>
    <s v="Upper-Mid (Q3)"/>
    <s v="Very High"/>
    <s v="High"/>
    <n v="2"/>
    <x v="2"/>
  </r>
  <r>
    <n v="34"/>
    <x v="0"/>
    <s v="Travel_Rarely"/>
    <n v="1397"/>
    <x v="0"/>
    <x v="7"/>
    <n v="5"/>
    <s v="Life Sciences"/>
    <n v="683"/>
    <n v="2"/>
    <s v="Male"/>
    <n v="42"/>
    <n v="3"/>
    <x v="0"/>
    <x v="2"/>
    <n v="4"/>
    <s v="Married"/>
    <n v="2691"/>
    <n v="7660"/>
    <n v="1"/>
    <x v="1"/>
    <n v="12"/>
    <n v="3"/>
    <n v="4"/>
    <n v="1"/>
    <n v="10"/>
    <n v="4"/>
    <n v="2"/>
    <n v="10"/>
    <n v="9"/>
    <n v="8"/>
    <n v="8"/>
    <n v="0"/>
    <s v="25 to 34"/>
    <s v="6 to 10 years"/>
    <s v="Low (Q1)"/>
    <s v="Very High"/>
    <s v="Medium"/>
    <n v="3"/>
    <x v="1"/>
  </r>
  <r>
    <n v="33"/>
    <x v="1"/>
    <s v="Travel_Frequently"/>
    <n v="1076"/>
    <x v="0"/>
    <x v="0"/>
    <n v="3"/>
    <s v="Life Sciences"/>
    <n v="702"/>
    <n v="1"/>
    <s v="Male"/>
    <n v="70"/>
    <n v="3"/>
    <x v="0"/>
    <x v="2"/>
    <n v="1"/>
    <s v="Single"/>
    <n v="3348"/>
    <n v="3164"/>
    <n v="1"/>
    <x v="0"/>
    <n v="11"/>
    <n v="3"/>
    <n v="1"/>
    <n v="0"/>
    <n v="10"/>
    <n v="3"/>
    <n v="3"/>
    <n v="10"/>
    <n v="8"/>
    <n v="9"/>
    <n v="7"/>
    <n v="1"/>
    <s v="25 to 34"/>
    <s v="6 to 10 years"/>
    <s v="Lower-Mid (Q2)"/>
    <s v="Low"/>
    <s v="High"/>
    <n v="8"/>
    <x v="0"/>
  </r>
  <r>
    <n v="29"/>
    <x v="0"/>
    <s v="Travel_Frequently"/>
    <n v="806"/>
    <x v="0"/>
    <x v="7"/>
    <n v="4"/>
    <s v="Life Sciences"/>
    <n v="710"/>
    <n v="2"/>
    <s v="Male"/>
    <n v="76"/>
    <n v="1"/>
    <x v="0"/>
    <x v="2"/>
    <n v="4"/>
    <s v="Divorced"/>
    <n v="2720"/>
    <n v="18959"/>
    <n v="1"/>
    <x v="1"/>
    <n v="18"/>
    <n v="3"/>
    <n v="4"/>
    <n v="1"/>
    <n v="10"/>
    <n v="5"/>
    <n v="3"/>
    <n v="10"/>
    <n v="7"/>
    <n v="2"/>
    <n v="8"/>
    <n v="0"/>
    <s v="25 to 34"/>
    <s v="6 to 10 years"/>
    <s v="Low (Q1)"/>
    <s v="Very High"/>
    <s v="High"/>
    <n v="2"/>
    <x v="2"/>
  </r>
  <r>
    <n v="34"/>
    <x v="0"/>
    <s v="Travel_Rarely"/>
    <n v="1442"/>
    <x v="0"/>
    <x v="9"/>
    <n v="3"/>
    <s v="Medical"/>
    <n v="717"/>
    <n v="4"/>
    <s v="Female"/>
    <n v="46"/>
    <n v="2"/>
    <x v="2"/>
    <x v="3"/>
    <n v="2"/>
    <s v="Single"/>
    <n v="8621"/>
    <n v="17654"/>
    <n v="1"/>
    <x v="1"/>
    <n v="14"/>
    <n v="3"/>
    <n v="2"/>
    <n v="0"/>
    <n v="9"/>
    <n v="3"/>
    <n v="4"/>
    <n v="8"/>
    <n v="7"/>
    <n v="7"/>
    <n v="7"/>
    <n v="0"/>
    <s v="25 to 34"/>
    <s v="6 to 10 years"/>
    <s v="High (Q4)"/>
    <s v="Medium"/>
    <s v="Very High"/>
    <n v="3"/>
    <x v="1"/>
  </r>
  <r>
    <n v="29"/>
    <x v="0"/>
    <s v="Travel_Rarely"/>
    <n v="1090"/>
    <x v="1"/>
    <x v="12"/>
    <n v="3"/>
    <s v="Marketing"/>
    <n v="766"/>
    <n v="4"/>
    <s v="Male"/>
    <n v="83"/>
    <n v="3"/>
    <x v="0"/>
    <x v="1"/>
    <n v="2"/>
    <s v="Divorced"/>
    <n v="2297"/>
    <n v="17967"/>
    <n v="1"/>
    <x v="1"/>
    <n v="14"/>
    <n v="3"/>
    <n v="4"/>
    <n v="2"/>
    <n v="2"/>
    <n v="2"/>
    <n v="3"/>
    <n v="2"/>
    <n v="2"/>
    <n v="2"/>
    <n v="2"/>
    <n v="0"/>
    <s v="25 to 34"/>
    <s v="2 to 5 years"/>
    <s v="Low (Q1)"/>
    <s v="Medium"/>
    <s v="High"/>
    <n v="4"/>
    <x v="1"/>
  </r>
  <r>
    <n v="32"/>
    <x v="0"/>
    <s v="Travel_Frequently"/>
    <n v="430"/>
    <x v="0"/>
    <x v="1"/>
    <n v="4"/>
    <s v="Life Sciences"/>
    <n v="772"/>
    <n v="1"/>
    <s v="Male"/>
    <n v="80"/>
    <n v="3"/>
    <x v="1"/>
    <x v="0"/>
    <n v="4"/>
    <s v="Married"/>
    <n v="5309"/>
    <n v="21146"/>
    <n v="1"/>
    <x v="1"/>
    <n v="15"/>
    <n v="3"/>
    <n v="4"/>
    <n v="2"/>
    <n v="10"/>
    <n v="2"/>
    <n v="3"/>
    <n v="10"/>
    <n v="8"/>
    <n v="4"/>
    <n v="7"/>
    <n v="0"/>
    <s v="25 to 34"/>
    <s v="6 to 10 years"/>
    <s v="Upper-Mid (Q3)"/>
    <s v="Very High"/>
    <s v="High"/>
    <n v="2"/>
    <x v="2"/>
  </r>
  <r>
    <n v="33"/>
    <x v="1"/>
    <s v="Travel_Rarely"/>
    <n v="527"/>
    <x v="0"/>
    <x v="7"/>
    <n v="4"/>
    <s v="Other"/>
    <n v="780"/>
    <n v="4"/>
    <s v="Male"/>
    <n v="63"/>
    <n v="3"/>
    <x v="0"/>
    <x v="2"/>
    <n v="4"/>
    <s v="Single"/>
    <n v="2686"/>
    <n v="5207"/>
    <n v="1"/>
    <x v="0"/>
    <n v="13"/>
    <n v="3"/>
    <n v="3"/>
    <n v="0"/>
    <n v="10"/>
    <n v="2"/>
    <n v="2"/>
    <n v="10"/>
    <n v="9"/>
    <n v="7"/>
    <n v="8"/>
    <n v="1"/>
    <s v="25 to 34"/>
    <s v="6 to 10 years"/>
    <s v="Low (Q1)"/>
    <s v="Very High"/>
    <s v="Medium"/>
    <n v="6"/>
    <x v="0"/>
  </r>
  <r>
    <n v="32"/>
    <x v="0"/>
    <s v="Travel_Rarely"/>
    <n v="859"/>
    <x v="0"/>
    <x v="4"/>
    <n v="3"/>
    <s v="Life Sciences"/>
    <n v="830"/>
    <n v="3"/>
    <s v="Female"/>
    <n v="98"/>
    <n v="2"/>
    <x v="1"/>
    <x v="4"/>
    <n v="3"/>
    <s v="Married"/>
    <n v="6162"/>
    <n v="19124"/>
    <n v="1"/>
    <x v="1"/>
    <n v="12"/>
    <n v="3"/>
    <n v="3"/>
    <n v="1"/>
    <n v="14"/>
    <n v="3"/>
    <n v="3"/>
    <n v="14"/>
    <n v="13"/>
    <n v="6"/>
    <n v="8"/>
    <n v="0"/>
    <s v="25 to 34"/>
    <s v="Over 10 years"/>
    <s v="Upper-Mid (Q3)"/>
    <s v="High"/>
    <s v="High"/>
    <n v="1"/>
    <x v="2"/>
  </r>
  <r>
    <n v="28"/>
    <x v="0"/>
    <s v="Travel_Rarely"/>
    <n v="760"/>
    <x v="1"/>
    <x v="5"/>
    <n v="4"/>
    <s v="Marketing"/>
    <n v="846"/>
    <n v="2"/>
    <s v="Female"/>
    <n v="81"/>
    <n v="3"/>
    <x v="1"/>
    <x v="6"/>
    <n v="2"/>
    <s v="Married"/>
    <n v="4779"/>
    <n v="3698"/>
    <n v="1"/>
    <x v="0"/>
    <n v="20"/>
    <n v="4"/>
    <n v="1"/>
    <n v="0"/>
    <n v="8"/>
    <n v="2"/>
    <n v="3"/>
    <n v="8"/>
    <n v="7"/>
    <n v="7"/>
    <n v="5"/>
    <n v="0"/>
    <s v="25 to 34"/>
    <s v="6 to 10 years"/>
    <s v="Lower-Mid (Q2)"/>
    <s v="Medium"/>
    <s v="High"/>
    <n v="6"/>
    <x v="0"/>
  </r>
  <r>
    <n v="32"/>
    <x v="0"/>
    <s v="Travel_Frequently"/>
    <n v="379"/>
    <x v="1"/>
    <x v="3"/>
    <n v="2"/>
    <s v="Life Sciences"/>
    <n v="889"/>
    <n v="2"/>
    <s v="Male"/>
    <n v="48"/>
    <n v="3"/>
    <x v="1"/>
    <x v="6"/>
    <n v="2"/>
    <s v="Married"/>
    <n v="6524"/>
    <n v="8891"/>
    <n v="1"/>
    <x v="1"/>
    <n v="14"/>
    <n v="3"/>
    <n v="4"/>
    <n v="1"/>
    <n v="10"/>
    <n v="3"/>
    <n v="3"/>
    <n v="10"/>
    <n v="8"/>
    <n v="5"/>
    <n v="3"/>
    <n v="0"/>
    <s v="25 to 34"/>
    <s v="6 to 10 years"/>
    <s v="Upper-Mid (Q3)"/>
    <s v="Medium"/>
    <s v="High"/>
    <n v="3"/>
    <x v="1"/>
  </r>
  <r>
    <n v="32"/>
    <x v="0"/>
    <s v="Travel_Rarely"/>
    <n v="498"/>
    <x v="0"/>
    <x v="0"/>
    <n v="4"/>
    <s v="Medical"/>
    <n v="966"/>
    <n v="3"/>
    <s v="Female"/>
    <n v="93"/>
    <n v="3"/>
    <x v="1"/>
    <x v="4"/>
    <n v="1"/>
    <s v="Married"/>
    <n v="6725"/>
    <n v="13554"/>
    <n v="1"/>
    <x v="1"/>
    <n v="12"/>
    <n v="3"/>
    <n v="3"/>
    <n v="1"/>
    <n v="8"/>
    <n v="2"/>
    <n v="4"/>
    <n v="8"/>
    <n v="7"/>
    <n v="6"/>
    <n v="3"/>
    <n v="0"/>
    <s v="25 to 34"/>
    <s v="6 to 10 years"/>
    <s v="Upper-Mid (Q3)"/>
    <s v="Low"/>
    <s v="Very High"/>
    <n v="3"/>
    <x v="1"/>
  </r>
  <r>
    <n v="33"/>
    <x v="0"/>
    <s v="Non-Travel"/>
    <n v="722"/>
    <x v="1"/>
    <x v="18"/>
    <n v="3"/>
    <s v="Life Sciences"/>
    <n v="992"/>
    <n v="4"/>
    <s v="Male"/>
    <n v="38"/>
    <n v="3"/>
    <x v="3"/>
    <x v="5"/>
    <n v="3"/>
    <s v="Single"/>
    <n v="17444"/>
    <n v="20489"/>
    <n v="1"/>
    <x v="1"/>
    <n v="11"/>
    <n v="3"/>
    <n v="4"/>
    <n v="0"/>
    <n v="10"/>
    <n v="2"/>
    <n v="3"/>
    <n v="10"/>
    <n v="8"/>
    <n v="6"/>
    <n v="0"/>
    <n v="0"/>
    <s v="25 to 34"/>
    <s v="6 to 10 years"/>
    <s v="High (Q4)"/>
    <s v="High"/>
    <s v="High"/>
    <n v="2"/>
    <x v="2"/>
  </r>
  <r>
    <n v="33"/>
    <x v="1"/>
    <s v="Travel_Frequently"/>
    <n v="827"/>
    <x v="0"/>
    <x v="11"/>
    <n v="4"/>
    <s v="Medical"/>
    <n v="1101"/>
    <n v="1"/>
    <s v="Female"/>
    <n v="54"/>
    <n v="2"/>
    <x v="1"/>
    <x v="2"/>
    <n v="3"/>
    <s v="Single"/>
    <n v="4508"/>
    <n v="3129"/>
    <n v="1"/>
    <x v="1"/>
    <n v="22"/>
    <n v="4"/>
    <n v="2"/>
    <n v="0"/>
    <n v="14"/>
    <n v="4"/>
    <n v="3"/>
    <n v="13"/>
    <n v="7"/>
    <n v="3"/>
    <n v="8"/>
    <n v="1"/>
    <s v="25 to 34"/>
    <s v="Over 10 years"/>
    <s v="Lower-Mid (Q2)"/>
    <s v="High"/>
    <s v="High"/>
    <n v="1"/>
    <x v="2"/>
  </r>
  <r>
    <n v="28"/>
    <x v="0"/>
    <s v="Travel_Rarely"/>
    <n v="895"/>
    <x v="0"/>
    <x v="21"/>
    <n v="2"/>
    <s v="Life Sciences"/>
    <n v="1102"/>
    <n v="1"/>
    <s v="Male"/>
    <n v="50"/>
    <n v="3"/>
    <x v="0"/>
    <x v="0"/>
    <n v="3"/>
    <s v="Divorced"/>
    <n v="2207"/>
    <n v="22482"/>
    <n v="1"/>
    <x v="1"/>
    <n v="16"/>
    <n v="3"/>
    <n v="4"/>
    <n v="1"/>
    <n v="4"/>
    <n v="5"/>
    <n v="2"/>
    <n v="4"/>
    <n v="2"/>
    <n v="2"/>
    <n v="2"/>
    <n v="0"/>
    <s v="25 to 34"/>
    <s v="2 to 5 years"/>
    <s v="Low (Q1)"/>
    <s v="High"/>
    <s v="Medium"/>
    <n v="3"/>
    <x v="1"/>
  </r>
  <r>
    <n v="25"/>
    <x v="1"/>
    <s v="Travel_Rarely"/>
    <n v="1219"/>
    <x v="0"/>
    <x v="4"/>
    <n v="1"/>
    <s v="Technical Degree"/>
    <n v="1106"/>
    <n v="4"/>
    <s v="Male"/>
    <n v="32"/>
    <n v="3"/>
    <x v="0"/>
    <x v="0"/>
    <n v="4"/>
    <s v="Married"/>
    <n v="3691"/>
    <n v="4605"/>
    <n v="1"/>
    <x v="0"/>
    <n v="15"/>
    <n v="3"/>
    <n v="2"/>
    <n v="1"/>
    <n v="7"/>
    <n v="3"/>
    <n v="4"/>
    <n v="7"/>
    <n v="7"/>
    <n v="5"/>
    <n v="6"/>
    <n v="1"/>
    <s v="25 to 34"/>
    <s v="6 to 10 years"/>
    <s v="Lower-Mid (Q2)"/>
    <s v="Very High"/>
    <s v="Very High"/>
    <n v="4"/>
    <x v="1"/>
  </r>
  <r>
    <n v="31"/>
    <x v="1"/>
    <s v="Travel_Frequently"/>
    <n v="874"/>
    <x v="0"/>
    <x v="21"/>
    <n v="3"/>
    <s v="Medical"/>
    <n v="1160"/>
    <n v="3"/>
    <s v="Male"/>
    <n v="72"/>
    <n v="3"/>
    <x v="0"/>
    <x v="0"/>
    <n v="3"/>
    <s v="Married"/>
    <n v="2610"/>
    <n v="6233"/>
    <n v="1"/>
    <x v="1"/>
    <n v="12"/>
    <n v="3"/>
    <n v="3"/>
    <n v="1"/>
    <n v="2"/>
    <n v="5"/>
    <n v="2"/>
    <n v="2"/>
    <n v="2"/>
    <n v="2"/>
    <n v="2"/>
    <n v="1"/>
    <s v="25 to 34"/>
    <s v="2 to 5 years"/>
    <s v="Low (Q1)"/>
    <s v="High"/>
    <s v="Medium"/>
    <n v="3"/>
    <x v="1"/>
  </r>
  <r>
    <n v="27"/>
    <x v="0"/>
    <s v="Travel_Rarely"/>
    <n v="199"/>
    <x v="0"/>
    <x v="10"/>
    <n v="3"/>
    <s v="Life Sciences"/>
    <n v="1162"/>
    <n v="4"/>
    <s v="Male"/>
    <n v="55"/>
    <n v="2"/>
    <x v="0"/>
    <x v="2"/>
    <n v="3"/>
    <s v="Married"/>
    <n v="2539"/>
    <n v="7950"/>
    <n v="1"/>
    <x v="1"/>
    <n v="13"/>
    <n v="3"/>
    <n v="3"/>
    <n v="1"/>
    <n v="4"/>
    <n v="0"/>
    <n v="3"/>
    <n v="4"/>
    <n v="2"/>
    <n v="2"/>
    <n v="2"/>
    <n v="0"/>
    <s v="25 to 34"/>
    <s v="2 to 5 years"/>
    <s v="Low (Q1)"/>
    <s v="High"/>
    <s v="High"/>
    <n v="2"/>
    <x v="2"/>
  </r>
  <r>
    <n v="29"/>
    <x v="1"/>
    <s v="Travel_Rarely"/>
    <n v="408"/>
    <x v="1"/>
    <x v="14"/>
    <n v="1"/>
    <s v="Life Sciences"/>
    <n v="1165"/>
    <n v="4"/>
    <s v="Female"/>
    <n v="45"/>
    <n v="2"/>
    <x v="2"/>
    <x v="6"/>
    <n v="1"/>
    <s v="Married"/>
    <n v="7336"/>
    <n v="11162"/>
    <n v="1"/>
    <x v="1"/>
    <n v="13"/>
    <n v="3"/>
    <n v="1"/>
    <n v="1"/>
    <n v="11"/>
    <n v="3"/>
    <n v="1"/>
    <n v="11"/>
    <n v="8"/>
    <n v="3"/>
    <n v="10"/>
    <n v="1"/>
    <s v="25 to 34"/>
    <s v="Over 10 years"/>
    <s v="Upper-Mid (Q3)"/>
    <s v="Low"/>
    <s v="Low"/>
    <n v="4"/>
    <x v="1"/>
  </r>
  <r>
    <n v="28"/>
    <x v="0"/>
    <s v="Travel_Rarely"/>
    <n v="1179"/>
    <x v="0"/>
    <x v="6"/>
    <n v="4"/>
    <s v="Medical"/>
    <n v="1216"/>
    <n v="4"/>
    <s v="Male"/>
    <n v="78"/>
    <n v="2"/>
    <x v="0"/>
    <x v="0"/>
    <n v="1"/>
    <s v="Married"/>
    <n v="3196"/>
    <n v="12449"/>
    <n v="1"/>
    <x v="1"/>
    <n v="12"/>
    <n v="3"/>
    <n v="3"/>
    <n v="3"/>
    <n v="6"/>
    <n v="2"/>
    <n v="3"/>
    <n v="6"/>
    <n v="5"/>
    <n v="3"/>
    <n v="3"/>
    <n v="0"/>
    <s v="25 to 34"/>
    <s v="6 to 10 years"/>
    <s v="Lower-Mid (Q2)"/>
    <s v="Low"/>
    <s v="High"/>
    <n v="5"/>
    <x v="0"/>
  </r>
  <r>
    <n v="30"/>
    <x v="0"/>
    <s v="Travel_Rarely"/>
    <n v="853"/>
    <x v="0"/>
    <x v="8"/>
    <n v="4"/>
    <s v="Life Sciences"/>
    <n v="1224"/>
    <n v="3"/>
    <s v="Male"/>
    <n v="49"/>
    <n v="3"/>
    <x v="1"/>
    <x v="0"/>
    <n v="3"/>
    <s v="Divorced"/>
    <n v="3491"/>
    <n v="11309"/>
    <n v="1"/>
    <x v="1"/>
    <n v="13"/>
    <n v="3"/>
    <n v="1"/>
    <n v="3"/>
    <n v="10"/>
    <n v="4"/>
    <n v="2"/>
    <n v="10"/>
    <n v="7"/>
    <n v="8"/>
    <n v="9"/>
    <n v="0"/>
    <s v="25 to 34"/>
    <s v="6 to 10 years"/>
    <s v="Lower-Mid (Q2)"/>
    <s v="High"/>
    <s v="Medium"/>
    <n v="1"/>
    <x v="2"/>
  </r>
  <r>
    <n v="32"/>
    <x v="0"/>
    <s v="Travel_Frequently"/>
    <n v="116"/>
    <x v="0"/>
    <x v="24"/>
    <n v="3"/>
    <s v="Other"/>
    <n v="1234"/>
    <n v="3"/>
    <s v="Female"/>
    <n v="77"/>
    <n v="2"/>
    <x v="0"/>
    <x v="0"/>
    <n v="2"/>
    <s v="Married"/>
    <n v="2743"/>
    <n v="7331"/>
    <n v="1"/>
    <x v="1"/>
    <n v="20"/>
    <n v="4"/>
    <n v="3"/>
    <n v="1"/>
    <n v="2"/>
    <n v="2"/>
    <n v="3"/>
    <n v="2"/>
    <n v="2"/>
    <n v="2"/>
    <n v="2"/>
    <n v="0"/>
    <s v="25 to 34"/>
    <s v="2 to 5 years"/>
    <s v="Low (Q1)"/>
    <s v="Medium"/>
    <s v="High"/>
    <n v="4"/>
    <x v="1"/>
  </r>
  <r>
    <n v="27"/>
    <x v="0"/>
    <s v="Travel_Rarely"/>
    <n v="1103"/>
    <x v="0"/>
    <x v="27"/>
    <n v="3"/>
    <s v="Life Sciences"/>
    <n v="1244"/>
    <n v="1"/>
    <s v="Male"/>
    <n v="42"/>
    <n v="3"/>
    <x v="0"/>
    <x v="2"/>
    <n v="1"/>
    <s v="Married"/>
    <n v="2235"/>
    <n v="14377"/>
    <n v="1"/>
    <x v="0"/>
    <n v="14"/>
    <n v="3"/>
    <n v="4"/>
    <n v="2"/>
    <n v="9"/>
    <n v="3"/>
    <n v="2"/>
    <n v="9"/>
    <n v="7"/>
    <n v="6"/>
    <n v="8"/>
    <n v="0"/>
    <s v="25 to 34"/>
    <s v="6 to 10 years"/>
    <s v="Low (Q1)"/>
    <s v="Low"/>
    <s v="Medium"/>
    <n v="8"/>
    <x v="0"/>
  </r>
  <r>
    <n v="26"/>
    <x v="0"/>
    <s v="Travel_Rarely"/>
    <n v="583"/>
    <x v="0"/>
    <x v="4"/>
    <n v="2"/>
    <s v="Life Sciences"/>
    <n v="1275"/>
    <n v="3"/>
    <s v="Male"/>
    <n v="53"/>
    <n v="3"/>
    <x v="0"/>
    <x v="2"/>
    <n v="4"/>
    <s v="Single"/>
    <n v="2875"/>
    <n v="9973"/>
    <n v="1"/>
    <x v="0"/>
    <n v="20"/>
    <n v="4"/>
    <n v="2"/>
    <n v="0"/>
    <n v="8"/>
    <n v="2"/>
    <n v="2"/>
    <n v="8"/>
    <n v="5"/>
    <n v="2"/>
    <n v="2"/>
    <n v="0"/>
    <s v="25 to 34"/>
    <s v="6 to 10 years"/>
    <s v="Low (Q1)"/>
    <s v="Very High"/>
    <s v="Medium"/>
    <n v="5"/>
    <x v="0"/>
  </r>
  <r>
    <n v="28"/>
    <x v="0"/>
    <s v="Travel_Frequently"/>
    <n v="193"/>
    <x v="0"/>
    <x v="5"/>
    <n v="3"/>
    <s v="Life Sciences"/>
    <n v="1296"/>
    <n v="4"/>
    <s v="Male"/>
    <n v="52"/>
    <n v="2"/>
    <x v="0"/>
    <x v="0"/>
    <n v="4"/>
    <s v="Married"/>
    <n v="3867"/>
    <n v="14222"/>
    <n v="1"/>
    <x v="0"/>
    <n v="12"/>
    <n v="3"/>
    <n v="2"/>
    <n v="1"/>
    <n v="2"/>
    <n v="2"/>
    <n v="3"/>
    <n v="2"/>
    <n v="2"/>
    <n v="2"/>
    <n v="2"/>
    <n v="0"/>
    <s v="25 to 34"/>
    <s v="2 to 5 years"/>
    <s v="Lower-Mid (Q2)"/>
    <s v="Very High"/>
    <s v="High"/>
    <n v="3"/>
    <x v="1"/>
  </r>
  <r>
    <n v="25"/>
    <x v="0"/>
    <s v="Travel_Rarely"/>
    <n v="266"/>
    <x v="0"/>
    <x v="7"/>
    <n v="3"/>
    <s v="Medical"/>
    <n v="1303"/>
    <n v="4"/>
    <s v="Female"/>
    <n v="40"/>
    <n v="3"/>
    <x v="0"/>
    <x v="2"/>
    <n v="2"/>
    <s v="Single"/>
    <n v="2096"/>
    <n v="18830"/>
    <n v="1"/>
    <x v="1"/>
    <n v="18"/>
    <n v="3"/>
    <n v="4"/>
    <n v="0"/>
    <n v="2"/>
    <n v="3"/>
    <n v="2"/>
    <n v="2"/>
    <n v="2"/>
    <n v="2"/>
    <n v="1"/>
    <n v="0"/>
    <s v="25 to 34"/>
    <s v="2 to 5 years"/>
    <s v="Low (Q1)"/>
    <s v="Medium"/>
    <s v="Medium"/>
    <n v="4"/>
    <x v="1"/>
  </r>
  <r>
    <n v="31"/>
    <x v="0"/>
    <s v="Non-Travel"/>
    <n v="587"/>
    <x v="1"/>
    <x v="5"/>
    <n v="4"/>
    <s v="Life Sciences"/>
    <n v="1324"/>
    <n v="4"/>
    <s v="Female"/>
    <n v="57"/>
    <n v="3"/>
    <x v="2"/>
    <x v="6"/>
    <n v="3"/>
    <s v="Divorced"/>
    <n v="9852"/>
    <n v="8935"/>
    <n v="1"/>
    <x v="0"/>
    <n v="19"/>
    <n v="3"/>
    <n v="1"/>
    <n v="1"/>
    <n v="10"/>
    <n v="5"/>
    <n v="2"/>
    <n v="10"/>
    <n v="8"/>
    <n v="9"/>
    <n v="6"/>
    <n v="0"/>
    <s v="25 to 34"/>
    <s v="6 to 10 years"/>
    <s v="High (Q4)"/>
    <s v="High"/>
    <s v="Medium"/>
    <n v="4"/>
    <x v="1"/>
  </r>
  <r>
    <n v="31"/>
    <x v="1"/>
    <s v="Travel_Frequently"/>
    <n v="1060"/>
    <x v="1"/>
    <x v="7"/>
    <n v="3"/>
    <s v="Life Sciences"/>
    <n v="1331"/>
    <n v="4"/>
    <s v="Female"/>
    <n v="54"/>
    <n v="3"/>
    <x v="0"/>
    <x v="1"/>
    <n v="2"/>
    <s v="Single"/>
    <n v="2302"/>
    <n v="8319"/>
    <n v="1"/>
    <x v="0"/>
    <n v="11"/>
    <n v="3"/>
    <n v="1"/>
    <n v="0"/>
    <n v="3"/>
    <n v="2"/>
    <n v="4"/>
    <n v="3"/>
    <n v="2"/>
    <n v="2"/>
    <n v="2"/>
    <n v="1"/>
    <s v="25 to 34"/>
    <s v="2 to 5 years"/>
    <s v="Low (Q1)"/>
    <s v="Medium"/>
    <s v="Very High"/>
    <n v="7"/>
    <x v="0"/>
  </r>
  <r>
    <n v="34"/>
    <x v="0"/>
    <s v="Travel_Rarely"/>
    <n v="507"/>
    <x v="1"/>
    <x v="21"/>
    <n v="2"/>
    <s v="Medical"/>
    <n v="1356"/>
    <n v="3"/>
    <s v="Female"/>
    <n v="66"/>
    <n v="3"/>
    <x v="1"/>
    <x v="6"/>
    <n v="1"/>
    <s v="Single"/>
    <n v="6125"/>
    <n v="23553"/>
    <n v="1"/>
    <x v="1"/>
    <n v="12"/>
    <n v="3"/>
    <n v="4"/>
    <n v="0"/>
    <n v="10"/>
    <n v="6"/>
    <n v="4"/>
    <n v="10"/>
    <n v="8"/>
    <n v="9"/>
    <n v="6"/>
    <n v="0"/>
    <s v="25 to 34"/>
    <s v="6 to 10 years"/>
    <s v="Upper-Mid (Q3)"/>
    <s v="Low"/>
    <s v="Very High"/>
    <n v="4"/>
    <x v="1"/>
  </r>
  <r>
    <n v="34"/>
    <x v="0"/>
    <s v="Travel_Rarely"/>
    <n v="404"/>
    <x v="0"/>
    <x v="5"/>
    <n v="4"/>
    <s v="Technical Degree"/>
    <n v="1383"/>
    <n v="3"/>
    <s v="Female"/>
    <n v="98"/>
    <n v="3"/>
    <x v="1"/>
    <x v="3"/>
    <n v="4"/>
    <s v="Single"/>
    <n v="6687"/>
    <n v="6163"/>
    <n v="1"/>
    <x v="1"/>
    <n v="11"/>
    <n v="3"/>
    <n v="4"/>
    <n v="0"/>
    <n v="14"/>
    <n v="2"/>
    <n v="4"/>
    <n v="14"/>
    <n v="11"/>
    <n v="4"/>
    <n v="11"/>
    <n v="0"/>
    <s v="25 to 34"/>
    <s v="Over 10 years"/>
    <s v="Upper-Mid (Q3)"/>
    <s v="Very High"/>
    <s v="Very High"/>
    <n v="1"/>
    <x v="2"/>
  </r>
  <r>
    <n v="31"/>
    <x v="1"/>
    <s v="Travel_Rarely"/>
    <n v="330"/>
    <x v="0"/>
    <x v="25"/>
    <n v="4"/>
    <s v="Medical"/>
    <n v="1389"/>
    <n v="4"/>
    <s v="Male"/>
    <n v="98"/>
    <n v="3"/>
    <x v="1"/>
    <x v="4"/>
    <n v="3"/>
    <s v="Married"/>
    <n v="6179"/>
    <n v="21057"/>
    <n v="1"/>
    <x v="0"/>
    <n v="15"/>
    <n v="3"/>
    <n v="4"/>
    <n v="2"/>
    <n v="10"/>
    <n v="3"/>
    <n v="2"/>
    <n v="10"/>
    <n v="2"/>
    <n v="6"/>
    <n v="7"/>
    <n v="1"/>
    <s v="25 to 34"/>
    <s v="6 to 10 years"/>
    <s v="Upper-Mid (Q3)"/>
    <s v="High"/>
    <s v="Medium"/>
    <n v="5"/>
    <x v="0"/>
  </r>
  <r>
    <n v="27"/>
    <x v="0"/>
    <s v="Travel_Rarely"/>
    <n v="205"/>
    <x v="1"/>
    <x v="12"/>
    <n v="3"/>
    <s v="Marketing"/>
    <n v="1403"/>
    <n v="4"/>
    <s v="Female"/>
    <n v="98"/>
    <n v="2"/>
    <x v="1"/>
    <x v="6"/>
    <n v="4"/>
    <s v="Married"/>
    <n v="5769"/>
    <n v="7100"/>
    <n v="1"/>
    <x v="0"/>
    <n v="11"/>
    <n v="3"/>
    <n v="4"/>
    <n v="0"/>
    <n v="6"/>
    <n v="3"/>
    <n v="3"/>
    <n v="6"/>
    <n v="2"/>
    <n v="4"/>
    <n v="4"/>
    <n v="0"/>
    <s v="25 to 34"/>
    <s v="6 to 10 years"/>
    <s v="Upper-Mid (Q3)"/>
    <s v="Very High"/>
    <s v="High"/>
    <n v="4"/>
    <x v="1"/>
  </r>
  <r>
    <n v="27"/>
    <x v="1"/>
    <s v="Travel_Rarely"/>
    <n v="135"/>
    <x v="0"/>
    <x v="18"/>
    <n v="4"/>
    <s v="Life Sciences"/>
    <n v="1405"/>
    <n v="4"/>
    <s v="Female"/>
    <n v="51"/>
    <n v="3"/>
    <x v="0"/>
    <x v="2"/>
    <n v="3"/>
    <s v="Single"/>
    <n v="2394"/>
    <n v="25681"/>
    <n v="1"/>
    <x v="0"/>
    <n v="13"/>
    <n v="3"/>
    <n v="4"/>
    <n v="0"/>
    <n v="8"/>
    <n v="2"/>
    <n v="3"/>
    <n v="8"/>
    <n v="2"/>
    <n v="7"/>
    <n v="7"/>
    <n v="1"/>
    <s v="25 to 34"/>
    <s v="6 to 10 years"/>
    <s v="Low (Q1)"/>
    <s v="High"/>
    <s v="High"/>
    <n v="7"/>
    <x v="0"/>
  </r>
  <r>
    <n v="31"/>
    <x v="0"/>
    <s v="Travel_Rarely"/>
    <n v="326"/>
    <x v="1"/>
    <x v="16"/>
    <n v="2"/>
    <s v="Life Sciences"/>
    <n v="1453"/>
    <n v="1"/>
    <s v="Male"/>
    <n v="31"/>
    <n v="3"/>
    <x v="2"/>
    <x v="6"/>
    <n v="4"/>
    <s v="Divorced"/>
    <n v="10793"/>
    <n v="8386"/>
    <n v="1"/>
    <x v="1"/>
    <n v="18"/>
    <n v="3"/>
    <n v="1"/>
    <n v="1"/>
    <n v="13"/>
    <n v="5"/>
    <n v="3"/>
    <n v="13"/>
    <n v="7"/>
    <n v="9"/>
    <n v="9"/>
    <n v="0"/>
    <s v="25 to 34"/>
    <s v="Over 10 years"/>
    <s v="High (Q4)"/>
    <s v="Very High"/>
    <s v="High"/>
    <n v="1"/>
    <x v="2"/>
  </r>
  <r>
    <n v="31"/>
    <x v="1"/>
    <s v="Travel_Frequently"/>
    <n v="1445"/>
    <x v="0"/>
    <x v="7"/>
    <n v="5"/>
    <s v="Life Sciences"/>
    <n v="1459"/>
    <n v="3"/>
    <s v="Female"/>
    <n v="100"/>
    <n v="4"/>
    <x v="2"/>
    <x v="4"/>
    <n v="2"/>
    <s v="Single"/>
    <n v="7446"/>
    <n v="8931"/>
    <n v="1"/>
    <x v="1"/>
    <n v="11"/>
    <n v="3"/>
    <n v="1"/>
    <n v="0"/>
    <n v="10"/>
    <n v="2"/>
    <n v="3"/>
    <n v="10"/>
    <n v="8"/>
    <n v="4"/>
    <n v="7"/>
    <n v="1"/>
    <s v="25 to 34"/>
    <s v="6 to 10 years"/>
    <s v="Upper-Mid (Q3)"/>
    <s v="Medium"/>
    <s v="High"/>
    <n v="3"/>
    <x v="1"/>
  </r>
  <r>
    <n v="34"/>
    <x v="1"/>
    <s v="Travel_Rarely"/>
    <n v="1107"/>
    <x v="2"/>
    <x v="9"/>
    <n v="4"/>
    <s v="Technical Degree"/>
    <n v="1467"/>
    <n v="1"/>
    <s v="Female"/>
    <n v="52"/>
    <n v="3"/>
    <x v="0"/>
    <x v="8"/>
    <n v="3"/>
    <s v="Married"/>
    <n v="2742"/>
    <n v="3072"/>
    <n v="1"/>
    <x v="1"/>
    <n v="15"/>
    <n v="3"/>
    <n v="4"/>
    <n v="0"/>
    <n v="2"/>
    <n v="0"/>
    <n v="3"/>
    <n v="2"/>
    <n v="2"/>
    <n v="2"/>
    <n v="2"/>
    <n v="1"/>
    <s v="25 to 34"/>
    <s v="2 to 5 years"/>
    <s v="Low (Q1)"/>
    <s v="High"/>
    <s v="High"/>
    <n v="2"/>
    <x v="2"/>
  </r>
  <r>
    <n v="34"/>
    <x v="0"/>
    <s v="Travel_Rarely"/>
    <n v="971"/>
    <x v="1"/>
    <x v="7"/>
    <n v="3"/>
    <s v="Technical Degree"/>
    <n v="1535"/>
    <n v="4"/>
    <s v="Male"/>
    <n v="64"/>
    <n v="2"/>
    <x v="2"/>
    <x v="6"/>
    <n v="3"/>
    <s v="Married"/>
    <n v="7083"/>
    <n v="12288"/>
    <n v="1"/>
    <x v="0"/>
    <n v="14"/>
    <n v="3"/>
    <n v="4"/>
    <n v="0"/>
    <n v="10"/>
    <n v="3"/>
    <n v="3"/>
    <n v="10"/>
    <n v="9"/>
    <n v="8"/>
    <n v="6"/>
    <n v="0"/>
    <s v="25 to 34"/>
    <s v="6 to 10 years"/>
    <s v="Upper-Mid (Q3)"/>
    <s v="High"/>
    <s v="High"/>
    <n v="4"/>
    <x v="1"/>
  </r>
  <r>
    <n v="31"/>
    <x v="1"/>
    <s v="Travel_Frequently"/>
    <n v="561"/>
    <x v="0"/>
    <x v="0"/>
    <n v="3"/>
    <s v="Life Sciences"/>
    <n v="1537"/>
    <n v="4"/>
    <s v="Female"/>
    <n v="33"/>
    <n v="3"/>
    <x v="0"/>
    <x v="2"/>
    <n v="3"/>
    <s v="Single"/>
    <n v="4084"/>
    <n v="4156"/>
    <n v="1"/>
    <x v="1"/>
    <n v="12"/>
    <n v="3"/>
    <n v="1"/>
    <n v="0"/>
    <n v="7"/>
    <n v="2"/>
    <n v="1"/>
    <n v="7"/>
    <n v="2"/>
    <n v="7"/>
    <n v="7"/>
    <n v="1"/>
    <s v="25 to 34"/>
    <s v="6 to 10 years"/>
    <s v="Lower-Mid (Q2)"/>
    <s v="High"/>
    <s v="Low"/>
    <n v="2"/>
    <x v="2"/>
  </r>
  <r>
    <n v="33"/>
    <x v="0"/>
    <s v="Travel_Rarely"/>
    <n v="589"/>
    <x v="0"/>
    <x v="28"/>
    <n v="4"/>
    <s v="Life Sciences"/>
    <n v="1549"/>
    <n v="2"/>
    <s v="Male"/>
    <n v="79"/>
    <n v="3"/>
    <x v="1"/>
    <x v="0"/>
    <n v="3"/>
    <s v="Married"/>
    <n v="5207"/>
    <n v="22949"/>
    <n v="1"/>
    <x v="0"/>
    <n v="12"/>
    <n v="3"/>
    <n v="2"/>
    <n v="1"/>
    <n v="15"/>
    <n v="3"/>
    <n v="3"/>
    <n v="15"/>
    <n v="14"/>
    <n v="5"/>
    <n v="7"/>
    <n v="0"/>
    <s v="25 to 34"/>
    <s v="Over 10 years"/>
    <s v="Upper-Mid (Q3)"/>
    <s v="High"/>
    <s v="High"/>
    <n v="5"/>
    <x v="0"/>
  </r>
  <r>
    <n v="30"/>
    <x v="1"/>
    <s v="Travel_Rarely"/>
    <n v="740"/>
    <x v="1"/>
    <x v="7"/>
    <n v="3"/>
    <s v="Life Sciences"/>
    <n v="1562"/>
    <n v="2"/>
    <s v="Male"/>
    <n v="64"/>
    <n v="2"/>
    <x v="1"/>
    <x v="6"/>
    <n v="1"/>
    <s v="Married"/>
    <n v="9714"/>
    <n v="5323"/>
    <n v="1"/>
    <x v="1"/>
    <n v="11"/>
    <n v="3"/>
    <n v="4"/>
    <n v="1"/>
    <n v="10"/>
    <n v="4"/>
    <n v="3"/>
    <n v="10"/>
    <n v="8"/>
    <n v="6"/>
    <n v="7"/>
    <n v="1"/>
    <s v="25 to 34"/>
    <s v="6 to 10 years"/>
    <s v="High (Q4)"/>
    <s v="Low"/>
    <s v="High"/>
    <n v="3"/>
    <x v="1"/>
  </r>
  <r>
    <n v="34"/>
    <x v="0"/>
    <s v="Travel_Frequently"/>
    <n v="653"/>
    <x v="0"/>
    <x v="12"/>
    <n v="4"/>
    <s v="Technical Degree"/>
    <n v="1597"/>
    <n v="4"/>
    <s v="Male"/>
    <n v="92"/>
    <n v="2"/>
    <x v="1"/>
    <x v="3"/>
    <n v="3"/>
    <s v="Married"/>
    <n v="5063"/>
    <n v="15332"/>
    <n v="1"/>
    <x v="1"/>
    <n v="14"/>
    <n v="3"/>
    <n v="2"/>
    <n v="1"/>
    <n v="8"/>
    <n v="3"/>
    <n v="2"/>
    <n v="8"/>
    <n v="2"/>
    <n v="7"/>
    <n v="7"/>
    <n v="0"/>
    <s v="25 to 34"/>
    <s v="6 to 10 years"/>
    <s v="Upper-Mid (Q3)"/>
    <s v="High"/>
    <s v="Medium"/>
    <n v="1"/>
    <x v="2"/>
  </r>
  <r>
    <n v="34"/>
    <x v="0"/>
    <s v="Travel_Frequently"/>
    <n v="426"/>
    <x v="0"/>
    <x v="12"/>
    <n v="4"/>
    <s v="Life Sciences"/>
    <n v="1615"/>
    <n v="3"/>
    <s v="Male"/>
    <n v="42"/>
    <n v="4"/>
    <x v="1"/>
    <x v="4"/>
    <n v="4"/>
    <s v="Divorced"/>
    <n v="4724"/>
    <n v="17000"/>
    <n v="1"/>
    <x v="1"/>
    <n v="13"/>
    <n v="3"/>
    <n v="1"/>
    <n v="1"/>
    <n v="9"/>
    <n v="3"/>
    <n v="3"/>
    <n v="9"/>
    <n v="7"/>
    <n v="7"/>
    <n v="2"/>
    <n v="0"/>
    <s v="25 to 34"/>
    <s v="6 to 10 years"/>
    <s v="Lower-Mid (Q2)"/>
    <s v="Very High"/>
    <s v="High"/>
    <n v="1"/>
    <x v="2"/>
  </r>
  <r>
    <n v="34"/>
    <x v="0"/>
    <s v="Travel_Rarely"/>
    <n v="1130"/>
    <x v="0"/>
    <x v="0"/>
    <n v="3"/>
    <s v="Life Sciences"/>
    <n v="1658"/>
    <n v="4"/>
    <s v="Female"/>
    <n v="66"/>
    <n v="3"/>
    <x v="1"/>
    <x v="2"/>
    <n v="2"/>
    <s v="Divorced"/>
    <n v="5433"/>
    <n v="19332"/>
    <n v="1"/>
    <x v="1"/>
    <n v="12"/>
    <n v="3"/>
    <n v="3"/>
    <n v="1"/>
    <n v="11"/>
    <n v="2"/>
    <n v="3"/>
    <n v="11"/>
    <n v="8"/>
    <n v="7"/>
    <n v="9"/>
    <n v="0"/>
    <s v="25 to 34"/>
    <s v="Over 10 years"/>
    <s v="Upper-Mid (Q3)"/>
    <s v="Medium"/>
    <s v="High"/>
    <n v="3"/>
    <x v="1"/>
  </r>
  <r>
    <n v="26"/>
    <x v="0"/>
    <s v="Non-Travel"/>
    <n v="786"/>
    <x v="0"/>
    <x v="8"/>
    <n v="3"/>
    <s v="Medical"/>
    <n v="1693"/>
    <n v="4"/>
    <s v="Male"/>
    <n v="76"/>
    <n v="3"/>
    <x v="0"/>
    <x v="0"/>
    <n v="4"/>
    <s v="Single"/>
    <n v="2570"/>
    <n v="11925"/>
    <n v="1"/>
    <x v="1"/>
    <n v="20"/>
    <n v="4"/>
    <n v="3"/>
    <n v="0"/>
    <n v="7"/>
    <n v="5"/>
    <n v="3"/>
    <n v="7"/>
    <n v="7"/>
    <n v="5"/>
    <n v="7"/>
    <n v="0"/>
    <s v="25 to 34"/>
    <s v="6 to 10 years"/>
    <s v="Low (Q1)"/>
    <s v="Very High"/>
    <s v="High"/>
    <n v="3"/>
    <x v="1"/>
  </r>
  <r>
    <n v="34"/>
    <x v="0"/>
    <s v="Travel_Rarely"/>
    <n v="1157"/>
    <x v="0"/>
    <x v="3"/>
    <n v="2"/>
    <s v="Medical"/>
    <n v="1696"/>
    <n v="2"/>
    <s v="Male"/>
    <n v="57"/>
    <n v="2"/>
    <x v="1"/>
    <x v="0"/>
    <n v="4"/>
    <s v="Married"/>
    <n v="3986"/>
    <n v="11912"/>
    <n v="1"/>
    <x v="1"/>
    <n v="14"/>
    <n v="3"/>
    <n v="3"/>
    <n v="1"/>
    <n v="15"/>
    <n v="3"/>
    <n v="4"/>
    <n v="15"/>
    <n v="10"/>
    <n v="4"/>
    <n v="13"/>
    <n v="0"/>
    <s v="25 to 34"/>
    <s v="Over 10 years"/>
    <s v="Lower-Mid (Q2)"/>
    <s v="Very High"/>
    <s v="Very High"/>
    <n v="1"/>
    <x v="2"/>
  </r>
  <r>
    <n v="33"/>
    <x v="0"/>
    <s v="Travel_Rarely"/>
    <n v="267"/>
    <x v="0"/>
    <x v="19"/>
    <n v="3"/>
    <s v="Medical"/>
    <n v="1698"/>
    <n v="2"/>
    <s v="Male"/>
    <n v="79"/>
    <n v="4"/>
    <x v="0"/>
    <x v="0"/>
    <n v="2"/>
    <s v="Married"/>
    <n v="2028"/>
    <n v="13637"/>
    <n v="1"/>
    <x v="1"/>
    <n v="18"/>
    <n v="3"/>
    <n v="4"/>
    <n v="3"/>
    <n v="14"/>
    <n v="6"/>
    <n v="3"/>
    <n v="14"/>
    <n v="11"/>
    <n v="2"/>
    <n v="13"/>
    <n v="0"/>
    <s v="25 to 34"/>
    <s v="Over 10 years"/>
    <s v="Low (Q1)"/>
    <s v="Medium"/>
    <s v="High"/>
    <n v="5"/>
    <x v="0"/>
  </r>
  <r>
    <n v="34"/>
    <x v="0"/>
    <s v="Travel_Rarely"/>
    <n v="678"/>
    <x v="0"/>
    <x v="6"/>
    <n v="3"/>
    <s v="Life Sciences"/>
    <n v="1701"/>
    <n v="2"/>
    <s v="Female"/>
    <n v="35"/>
    <n v="2"/>
    <x v="0"/>
    <x v="2"/>
    <n v="4"/>
    <s v="Married"/>
    <n v="2929"/>
    <n v="20338"/>
    <n v="1"/>
    <x v="1"/>
    <n v="12"/>
    <n v="3"/>
    <n v="2"/>
    <n v="0"/>
    <n v="10"/>
    <n v="3"/>
    <n v="3"/>
    <n v="10"/>
    <n v="9"/>
    <n v="8"/>
    <n v="7"/>
    <n v="0"/>
    <s v="25 to 34"/>
    <s v="6 to 10 years"/>
    <s v="Lower-Mid (Q2)"/>
    <s v="Very High"/>
    <s v="High"/>
    <n v="4"/>
    <x v="1"/>
  </r>
  <r>
    <n v="29"/>
    <x v="1"/>
    <s v="Travel_Rarely"/>
    <n v="428"/>
    <x v="1"/>
    <x v="9"/>
    <n v="3"/>
    <s v="Marketing"/>
    <n v="1752"/>
    <n v="2"/>
    <s v="Female"/>
    <n v="52"/>
    <n v="1"/>
    <x v="0"/>
    <x v="1"/>
    <n v="2"/>
    <s v="Single"/>
    <n v="2760"/>
    <n v="14630"/>
    <n v="1"/>
    <x v="1"/>
    <n v="13"/>
    <n v="3"/>
    <n v="3"/>
    <n v="0"/>
    <n v="2"/>
    <n v="3"/>
    <n v="3"/>
    <n v="2"/>
    <n v="2"/>
    <n v="2"/>
    <n v="2"/>
    <n v="1"/>
    <s v="25 to 34"/>
    <s v="2 to 5 years"/>
    <s v="Low (Q1)"/>
    <s v="Medium"/>
    <s v="High"/>
    <n v="4"/>
    <x v="1"/>
  </r>
  <r>
    <n v="31"/>
    <x v="0"/>
    <s v="Travel_Rarely"/>
    <n v="196"/>
    <x v="1"/>
    <x v="11"/>
    <n v="4"/>
    <s v="Marketing"/>
    <n v="1784"/>
    <n v="1"/>
    <s v="Female"/>
    <n v="91"/>
    <n v="2"/>
    <x v="1"/>
    <x v="6"/>
    <n v="4"/>
    <s v="Married"/>
    <n v="5468"/>
    <n v="13402"/>
    <n v="1"/>
    <x v="1"/>
    <n v="14"/>
    <n v="3"/>
    <n v="1"/>
    <n v="2"/>
    <n v="13"/>
    <n v="3"/>
    <n v="3"/>
    <n v="12"/>
    <n v="7"/>
    <n v="5"/>
    <n v="7"/>
    <n v="0"/>
    <s v="25 to 34"/>
    <s v="Over 10 years"/>
    <s v="Upper-Mid (Q3)"/>
    <s v="Very High"/>
    <s v="High"/>
    <n v="2"/>
    <x v="2"/>
  </r>
  <r>
    <n v="34"/>
    <x v="0"/>
    <s v="Travel_Rarely"/>
    <n v="810"/>
    <x v="1"/>
    <x v="16"/>
    <n v="2"/>
    <s v="Technical Degree"/>
    <n v="1823"/>
    <n v="2"/>
    <s v="Male"/>
    <n v="92"/>
    <n v="4"/>
    <x v="1"/>
    <x v="6"/>
    <n v="3"/>
    <s v="Married"/>
    <n v="6799"/>
    <n v="22128"/>
    <n v="1"/>
    <x v="1"/>
    <n v="21"/>
    <n v="4"/>
    <n v="3"/>
    <n v="2"/>
    <n v="10"/>
    <n v="5"/>
    <n v="3"/>
    <n v="10"/>
    <n v="8"/>
    <n v="4"/>
    <n v="8"/>
    <n v="0"/>
    <s v="25 to 34"/>
    <s v="6 to 10 years"/>
    <s v="Upper-Mid (Q3)"/>
    <s v="High"/>
    <s v="High"/>
    <n v="1"/>
    <x v="2"/>
  </r>
  <r>
    <n v="29"/>
    <x v="0"/>
    <s v="Travel_Frequently"/>
    <n v="574"/>
    <x v="0"/>
    <x v="17"/>
    <n v="1"/>
    <s v="Medical"/>
    <n v="1852"/>
    <n v="4"/>
    <s v="Male"/>
    <n v="40"/>
    <n v="3"/>
    <x v="0"/>
    <x v="0"/>
    <n v="4"/>
    <s v="Married"/>
    <n v="3812"/>
    <n v="7003"/>
    <n v="1"/>
    <x v="1"/>
    <n v="13"/>
    <n v="3"/>
    <n v="2"/>
    <n v="0"/>
    <n v="11"/>
    <n v="3"/>
    <n v="4"/>
    <n v="11"/>
    <n v="8"/>
    <n v="3"/>
    <n v="10"/>
    <n v="0"/>
    <s v="25 to 34"/>
    <s v="Over 10 years"/>
    <s v="Lower-Mid (Q2)"/>
    <s v="Very High"/>
    <s v="Very High"/>
    <n v="1"/>
    <x v="2"/>
  </r>
  <r>
    <n v="28"/>
    <x v="0"/>
    <s v="Non-Travel"/>
    <n v="280"/>
    <x v="2"/>
    <x v="7"/>
    <n v="2"/>
    <s v="Life Sciences"/>
    <n v="1858"/>
    <n v="3"/>
    <s v="Male"/>
    <n v="43"/>
    <n v="3"/>
    <x v="0"/>
    <x v="8"/>
    <n v="4"/>
    <s v="Divorced"/>
    <n v="2706"/>
    <n v="10494"/>
    <n v="1"/>
    <x v="1"/>
    <n v="15"/>
    <n v="3"/>
    <n v="2"/>
    <n v="1"/>
    <n v="3"/>
    <n v="2"/>
    <n v="3"/>
    <n v="3"/>
    <n v="2"/>
    <n v="2"/>
    <n v="2"/>
    <n v="0"/>
    <s v="25 to 34"/>
    <s v="2 to 5 years"/>
    <s v="Low (Q1)"/>
    <s v="Very High"/>
    <s v="High"/>
    <n v="2"/>
    <x v="2"/>
  </r>
  <r>
    <n v="27"/>
    <x v="0"/>
    <s v="Travel_Rarely"/>
    <n v="728"/>
    <x v="1"/>
    <x v="14"/>
    <n v="1"/>
    <s v="Medical"/>
    <n v="1864"/>
    <n v="2"/>
    <s v="Female"/>
    <n v="36"/>
    <n v="2"/>
    <x v="1"/>
    <x v="1"/>
    <n v="3"/>
    <s v="Married"/>
    <n v="3540"/>
    <n v="7018"/>
    <n v="1"/>
    <x v="1"/>
    <n v="21"/>
    <n v="4"/>
    <n v="4"/>
    <n v="1"/>
    <n v="9"/>
    <n v="5"/>
    <n v="3"/>
    <n v="9"/>
    <n v="8"/>
    <n v="5"/>
    <n v="8"/>
    <n v="0"/>
    <s v="25 to 34"/>
    <s v="6 to 10 years"/>
    <s v="Lower-Mid (Q2)"/>
    <s v="High"/>
    <s v="High"/>
    <n v="2"/>
    <x v="2"/>
  </r>
  <r>
    <n v="34"/>
    <x v="1"/>
    <s v="Non-Travel"/>
    <n v="967"/>
    <x v="0"/>
    <x v="2"/>
    <n v="4"/>
    <s v="Technical Degree"/>
    <n v="1905"/>
    <n v="4"/>
    <s v="Male"/>
    <n v="85"/>
    <n v="1"/>
    <x v="0"/>
    <x v="2"/>
    <n v="1"/>
    <s v="Married"/>
    <n v="2307"/>
    <n v="14460"/>
    <n v="1"/>
    <x v="0"/>
    <n v="23"/>
    <n v="4"/>
    <n v="2"/>
    <n v="1"/>
    <n v="5"/>
    <n v="2"/>
    <n v="3"/>
    <n v="5"/>
    <n v="2"/>
    <n v="3"/>
    <n v="0"/>
    <n v="1"/>
    <s v="25 to 34"/>
    <s v="2 to 5 years"/>
    <s v="Low (Q1)"/>
    <s v="Low"/>
    <s v="High"/>
    <n v="8"/>
    <x v="0"/>
  </r>
  <r>
    <n v="34"/>
    <x v="0"/>
    <s v="Travel_Frequently"/>
    <n v="735"/>
    <x v="0"/>
    <x v="25"/>
    <n v="4"/>
    <s v="Other"/>
    <n v="1932"/>
    <n v="3"/>
    <s v="Male"/>
    <n v="86"/>
    <n v="2"/>
    <x v="1"/>
    <x v="2"/>
    <n v="4"/>
    <s v="Married"/>
    <n v="5747"/>
    <n v="26496"/>
    <n v="1"/>
    <x v="0"/>
    <n v="15"/>
    <n v="3"/>
    <n v="2"/>
    <n v="0"/>
    <n v="16"/>
    <n v="3"/>
    <n v="3"/>
    <n v="15"/>
    <n v="10"/>
    <n v="6"/>
    <n v="11"/>
    <n v="0"/>
    <s v="25 to 34"/>
    <s v="Over 10 years"/>
    <s v="Upper-Mid (Q3)"/>
    <s v="Very High"/>
    <s v="High"/>
    <n v="5"/>
    <x v="0"/>
  </r>
  <r>
    <n v="31"/>
    <x v="0"/>
    <s v="Non-Travel"/>
    <n v="976"/>
    <x v="0"/>
    <x v="0"/>
    <n v="2"/>
    <s v="Medical"/>
    <n v="1948"/>
    <n v="3"/>
    <s v="Male"/>
    <n v="48"/>
    <n v="3"/>
    <x v="0"/>
    <x v="2"/>
    <n v="1"/>
    <s v="Divorced"/>
    <n v="3065"/>
    <n v="3995"/>
    <n v="1"/>
    <x v="0"/>
    <n v="13"/>
    <n v="3"/>
    <n v="4"/>
    <n v="1"/>
    <n v="4"/>
    <n v="3"/>
    <n v="4"/>
    <n v="4"/>
    <n v="2"/>
    <n v="2"/>
    <n v="3"/>
    <n v="0"/>
    <s v="25 to 34"/>
    <s v="2 to 5 years"/>
    <s v="Lower-Mid (Q2)"/>
    <s v="Low"/>
    <s v="Very High"/>
    <n v="7"/>
    <x v="0"/>
  </r>
  <r>
    <n v="34"/>
    <x v="0"/>
    <s v="Travel_Rarely"/>
    <n v="937"/>
    <x v="1"/>
    <x v="7"/>
    <n v="3"/>
    <s v="Marketing"/>
    <n v="1950"/>
    <n v="1"/>
    <s v="Male"/>
    <n v="32"/>
    <n v="3"/>
    <x v="2"/>
    <x v="6"/>
    <n v="4"/>
    <s v="Single"/>
    <n v="9888"/>
    <n v="6770"/>
    <n v="1"/>
    <x v="1"/>
    <n v="21"/>
    <n v="4"/>
    <n v="1"/>
    <n v="0"/>
    <n v="14"/>
    <n v="3"/>
    <n v="2"/>
    <n v="14"/>
    <n v="8"/>
    <n v="2"/>
    <n v="1"/>
    <n v="0"/>
    <s v="25 to 34"/>
    <s v="Over 10 years"/>
    <s v="High (Q4)"/>
    <s v="Very High"/>
    <s v="Medium"/>
    <n v="0"/>
    <x v="2"/>
  </r>
  <r>
    <n v="31"/>
    <x v="0"/>
    <s v="Travel_Frequently"/>
    <n v="1125"/>
    <x v="0"/>
    <x v="7"/>
    <n v="3"/>
    <s v="Life Sciences"/>
    <n v="1956"/>
    <n v="4"/>
    <s v="Male"/>
    <n v="48"/>
    <n v="1"/>
    <x v="1"/>
    <x v="2"/>
    <n v="1"/>
    <s v="Married"/>
    <n v="5003"/>
    <n v="5771"/>
    <n v="1"/>
    <x v="1"/>
    <n v="21"/>
    <n v="4"/>
    <n v="2"/>
    <n v="0"/>
    <n v="10"/>
    <n v="6"/>
    <n v="3"/>
    <n v="10"/>
    <n v="8"/>
    <n v="8"/>
    <n v="7"/>
    <n v="0"/>
    <s v="25 to 34"/>
    <s v="6 to 10 years"/>
    <s v="Upper-Mid (Q3)"/>
    <s v="Low"/>
    <s v="High"/>
    <n v="3"/>
    <x v="1"/>
  </r>
  <r>
    <n v="33"/>
    <x v="0"/>
    <s v="Travel_Frequently"/>
    <n v="1303"/>
    <x v="0"/>
    <x v="8"/>
    <n v="2"/>
    <s v="Life Sciences"/>
    <n v="1970"/>
    <n v="4"/>
    <s v="Male"/>
    <n v="36"/>
    <n v="3"/>
    <x v="1"/>
    <x v="3"/>
    <n v="3"/>
    <s v="Divorced"/>
    <n v="5968"/>
    <n v="18079"/>
    <n v="1"/>
    <x v="1"/>
    <n v="20"/>
    <n v="4"/>
    <n v="3"/>
    <n v="3"/>
    <n v="9"/>
    <n v="2"/>
    <n v="3"/>
    <n v="9"/>
    <n v="7"/>
    <n v="2"/>
    <n v="8"/>
    <n v="0"/>
    <s v="25 to 34"/>
    <s v="6 to 10 years"/>
    <s v="Upper-Mid (Q3)"/>
    <s v="High"/>
    <s v="High"/>
    <n v="0"/>
    <x v="2"/>
  </r>
  <r>
    <n v="32"/>
    <x v="0"/>
    <s v="Travel_Rarely"/>
    <n v="267"/>
    <x v="0"/>
    <x v="11"/>
    <n v="4"/>
    <s v="Life Sciences"/>
    <n v="2010"/>
    <n v="3"/>
    <s v="Female"/>
    <n v="49"/>
    <n v="2"/>
    <x v="0"/>
    <x v="0"/>
    <n v="2"/>
    <s v="Single"/>
    <n v="2837"/>
    <n v="15919"/>
    <n v="1"/>
    <x v="1"/>
    <n v="13"/>
    <n v="3"/>
    <n v="3"/>
    <n v="0"/>
    <n v="6"/>
    <n v="3"/>
    <n v="3"/>
    <n v="6"/>
    <n v="2"/>
    <n v="4"/>
    <n v="1"/>
    <n v="0"/>
    <s v="25 to 34"/>
    <s v="6 to 10 years"/>
    <s v="Low (Q1)"/>
    <s v="Medium"/>
    <s v="High"/>
    <n v="6"/>
    <x v="0"/>
  </r>
  <r>
    <n v="32"/>
    <x v="0"/>
    <s v="Travel_Rarely"/>
    <n v="801"/>
    <x v="1"/>
    <x v="7"/>
    <n v="4"/>
    <s v="Marketing"/>
    <n v="2016"/>
    <n v="3"/>
    <s v="Female"/>
    <n v="48"/>
    <n v="3"/>
    <x v="2"/>
    <x v="6"/>
    <n v="4"/>
    <s v="Married"/>
    <n v="10422"/>
    <n v="24032"/>
    <n v="1"/>
    <x v="1"/>
    <n v="19"/>
    <n v="3"/>
    <n v="3"/>
    <n v="2"/>
    <n v="14"/>
    <n v="3"/>
    <n v="3"/>
    <n v="14"/>
    <n v="10"/>
    <n v="5"/>
    <n v="7"/>
    <n v="0"/>
    <s v="25 to 34"/>
    <s v="Over 10 years"/>
    <s v="High (Q4)"/>
    <s v="Very High"/>
    <s v="High"/>
    <n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BEC190-BF4F-449D-A28F-AE5DC771ECD1}"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E7" firstHeaderRow="1" firstDataRow="2" firstDataCol="1"/>
  <pivotFields count="40">
    <pivotField showAll="0"/>
    <pivotField axis="axisCol" dataField="1" showAll="0">
      <items count="3">
        <item x="0"/>
        <item x="1"/>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items count="10">
        <item x="3"/>
        <item x="8"/>
        <item x="0"/>
        <item x="5"/>
        <item x="4"/>
        <item x="7"/>
        <item x="2"/>
        <item x="6"/>
        <item x="1"/>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s>
  <rowFields count="1">
    <field x="39"/>
  </rowFields>
  <rowItems count="4">
    <i>
      <x/>
    </i>
    <i>
      <x v="1"/>
    </i>
    <i>
      <x v="2"/>
    </i>
    <i t="grand">
      <x/>
    </i>
  </rowItems>
  <colFields count="1">
    <field x="1"/>
  </colFields>
  <colItems count="3">
    <i>
      <x/>
    </i>
    <i>
      <x v="1"/>
    </i>
    <i t="grand">
      <x/>
    </i>
  </colItems>
  <dataFields count="1">
    <dataField name="Count of Attrition" fld="1" subtotal="count" showDataAs="percentOfTotal" baseField="39" baseItem="0" numFmtId="10"/>
  </dataFields>
  <formats count="1">
    <format dxfId="102">
      <pivotArea collapsedLevelsAreSubtotals="1" fieldPosition="0">
        <references count="1">
          <reference field="39" count="0"/>
        </references>
      </pivotArea>
    </format>
  </formats>
  <chartFormats count="4">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EA4396-8BE7-4DDB-8EB1-64424F79629A}"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3:E54" firstHeaderRow="1" firstDataRow="2" firstDataCol="1"/>
  <pivotFields count="40">
    <pivotField showAll="0"/>
    <pivotField axis="axisCol" dataField="1" showAll="0">
      <items count="3">
        <item x="0"/>
        <item x="1"/>
        <item t="default"/>
      </items>
    </pivotField>
    <pivotField showAll="0"/>
    <pivotField showAll="0"/>
    <pivotField showAll="0">
      <items count="4">
        <item x="2"/>
        <item x="0"/>
        <item x="1"/>
        <item t="default"/>
      </items>
    </pivotField>
    <pivotField axis="axisRow" showAll="0">
      <items count="30">
        <item x="7"/>
        <item x="5"/>
        <item x="0"/>
        <item x="4"/>
        <item x="3"/>
        <item x="10"/>
        <item x="8"/>
        <item x="16"/>
        <item x="9"/>
        <item x="12"/>
        <item x="20"/>
        <item x="15"/>
        <item x="24"/>
        <item x="27"/>
        <item x="21"/>
        <item x="2"/>
        <item x="18"/>
        <item x="13"/>
        <item x="6"/>
        <item x="17"/>
        <item x="19"/>
        <item x="25"/>
        <item x="14"/>
        <item x="1"/>
        <item x="22"/>
        <item x="23"/>
        <item x="26"/>
        <item x="28"/>
        <item x="11"/>
        <item t="default"/>
      </items>
    </pivotField>
    <pivotField showAll="0"/>
    <pivotField showAll="0"/>
    <pivotField showAll="0"/>
    <pivotField showAll="0"/>
    <pivotField showAll="0"/>
    <pivotField showAll="0"/>
    <pivotField showAll="0"/>
    <pivotField showAll="0"/>
    <pivotField showAll="0">
      <items count="10">
        <item x="3"/>
        <item x="8"/>
        <item x="0"/>
        <item x="5"/>
        <item x="4"/>
        <item x="7"/>
        <item x="2"/>
        <item x="6"/>
        <item x="1"/>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s>
  <rowFields count="1">
    <field x="5"/>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1"/>
  </colFields>
  <colItems count="3">
    <i>
      <x/>
    </i>
    <i>
      <x v="1"/>
    </i>
    <i t="grand">
      <x/>
    </i>
  </colItems>
  <dataFields count="1">
    <dataField name="Count of Attrition" fld="1" subtotal="count" showDataAs="percentOfTotal" baseField="5" baseItem="0" numFmtId="9"/>
  </dataFields>
  <formats count="3">
    <format dxfId="105">
      <pivotArea outline="0" collapsedLevelsAreSubtotals="1" fieldPosition="0"/>
    </format>
    <format dxfId="104">
      <pivotArea dataOnly="0" labelOnly="1" fieldPosition="0">
        <references count="1">
          <reference field="1" count="0"/>
        </references>
      </pivotArea>
    </format>
    <format dxfId="103">
      <pivotArea dataOnly="0" labelOnly="1" grandCol="1" outline="0" fieldPosition="0"/>
    </format>
  </format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794FD0-4930-420C-B127-A1097B79291E}"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5:C21" firstHeaderRow="1" firstDataRow="1" firstDataCol="1"/>
  <pivotFields count="4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axis="axisRow" showAll="0">
      <items count="6">
        <item x="0"/>
        <item x="1"/>
        <item x="2"/>
        <item x="3"/>
        <item x="4"/>
        <item t="default"/>
      </items>
    </pivotField>
    <pivotField showAll="0">
      <items count="10">
        <item x="3"/>
        <item x="8"/>
        <item x="0"/>
        <item x="5"/>
        <item x="4"/>
        <item x="7"/>
        <item x="2"/>
        <item x="6"/>
        <item x="1"/>
        <item t="default"/>
      </items>
    </pivotField>
    <pivotField showAll="0"/>
    <pivotField showAll="0"/>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s>
  <rowFields count="1">
    <field x="13"/>
  </rowFields>
  <rowItems count="6">
    <i>
      <x/>
    </i>
    <i>
      <x v="1"/>
    </i>
    <i>
      <x v="2"/>
    </i>
    <i>
      <x v="3"/>
    </i>
    <i>
      <x v="4"/>
    </i>
    <i t="grand">
      <x/>
    </i>
  </rowItems>
  <colItems count="1">
    <i/>
  </colItems>
  <dataFields count="1">
    <dataField name="Average of MonthlyIncome" fld="17" subtotal="average" baseField="13" baseItem="0" numFmtId="166"/>
  </dataFields>
  <formats count="2">
    <format dxfId="107">
      <pivotArea outline="0" collapsedLevelsAreSubtotals="1" fieldPosition="0"/>
    </format>
    <format dxfId="10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D19A7E-1811-4247-A52D-E1156E58016C}"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9:E13" firstHeaderRow="1" firstDataRow="2" firstDataCol="1"/>
  <pivotFields count="40">
    <pivotField showAll="0"/>
    <pivotField axis="axisCol" dataField="1" showAll="0">
      <items count="3">
        <item x="0"/>
        <item x="1"/>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items count="10">
        <item x="3"/>
        <item x="8"/>
        <item x="0"/>
        <item x="5"/>
        <item x="4"/>
        <item x="7"/>
        <item x="2"/>
        <item x="6"/>
        <item x="1"/>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s>
  <rowFields count="1">
    <field x="20"/>
  </rowFields>
  <rowItems count="3">
    <i>
      <x/>
    </i>
    <i>
      <x v="1"/>
    </i>
    <i t="grand">
      <x/>
    </i>
  </rowItems>
  <colFields count="1">
    <field x="1"/>
  </colFields>
  <colItems count="3">
    <i>
      <x/>
    </i>
    <i>
      <x v="1"/>
    </i>
    <i t="grand">
      <x/>
    </i>
  </colItems>
  <dataFields count="1">
    <dataField name="Count of Attrition" fld="1" subtotal="count" baseField="0" baseItem="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723B69-DA18-4D8E-BDAB-0C49E2F5EDCC}" name="Work Life Balance" cacheId="10" applyNumberFormats="0" applyBorderFormats="0" applyFontFormats="0" applyPatternFormats="0" applyAlignmentFormats="0" applyWidthHeightFormats="1" dataCaption="Values" tag="2bc7a920-e706-4c79-842a-84d62bfc8781" updatedVersion="8" minRefreshableVersion="3" useAutoFormatting="1" itemPrintTitles="1" createdVersion="8" indent="0" outline="1" outlineData="1" multipleFieldFilters="0">
  <location ref="A87:D92"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3">
    <i>
      <x/>
    </i>
    <i i="1">
      <x v="1"/>
    </i>
    <i i="2">
      <x v="2"/>
    </i>
  </colItems>
  <dataFields count="3">
    <dataField name="Count of Attrition" fld="3" subtotal="count" baseField="0" baseItem="0"/>
    <dataField name="Sum of AttritionFlag" fld="1" baseField="0" baseItem="0"/>
    <dataField name="Average of AttritionFlag" fld="2" subtotal="average"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ttritionFlag"/>
    <pivotHierarchy dragToData="1"/>
    <pivotHierarchy dragToData="1"/>
    <pivotHierarchy dragToData="1"/>
    <pivotHierarchy dragToData="1"/>
    <pivotHierarchy dragToData="1" caption="Average of AttritionFlag"/>
  </pivotHierarchies>
  <pivotTableStyleInfo name="PivotStyleLight16" showRowHeaders="1" showColHeaders="1" showRowStripes="0" showColStripes="0" showLastColumn="1"/>
  <rowHierarchiesUsage count="1">
    <rowHierarchyUsage hierarchyUsage="7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529D78-545D-43D3-AC5A-F91CD119336F}" name="Age Group" cacheId="4" applyNumberFormats="0" applyBorderFormats="0" applyFontFormats="0" applyPatternFormats="0" applyAlignmentFormats="0" applyWidthHeightFormats="1" dataCaption="Values" tag="98ed6c97-3346-477b-80c7-bafdfcdc5540" updatedVersion="8" minRefreshableVersion="3" useAutoFormatting="1" itemPrintTitles="1" createdVersion="8" indent="0" outline="1" outlineData="1" multipleFieldFilters="0">
  <location ref="A34:D40"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3"/>
  </rowFields>
  <rowItems count="6">
    <i>
      <x/>
    </i>
    <i>
      <x v="1"/>
    </i>
    <i>
      <x v="2"/>
    </i>
    <i>
      <x v="3"/>
    </i>
    <i>
      <x v="4"/>
    </i>
    <i t="grand">
      <x/>
    </i>
  </rowItems>
  <colFields count="1">
    <field x="-2"/>
  </colFields>
  <colItems count="3">
    <i>
      <x/>
    </i>
    <i i="1">
      <x v="1"/>
    </i>
    <i i="2">
      <x v="2"/>
    </i>
  </colItems>
  <dataFields count="3">
    <dataField name="Count of Attrition" fld="0" subtotal="count" baseField="0" baseItem="0"/>
    <dataField name="Sum of AttritionFlag" fld="1" baseField="0" baseItem="0"/>
    <dataField name="Average of AttritionFlag" fld="2" subtotal="average" baseField="0" baseItem="0" numFmtId="9"/>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ritionFlag"/>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B15087-67CE-423A-8BED-07186A5EC65C}" name="Maritial Status" cacheId="1" applyNumberFormats="0" applyBorderFormats="0" applyFontFormats="0" applyPatternFormats="0" applyAlignmentFormats="0" applyWidthHeightFormats="1" dataCaption="Values" tag="a48ace19-f653-4133-af57-19e74ef0fd88" updatedVersion="8" minRefreshableVersion="3" useAutoFormatting="1" itemPrintTitles="1" createdVersion="8" indent="0" outline="1" outlineData="1" multipleFieldFilters="0">
  <location ref="A55:D59"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Fields count="1">
    <field x="-2"/>
  </colFields>
  <colItems count="3">
    <i>
      <x/>
    </i>
    <i i="1">
      <x v="1"/>
    </i>
    <i i="2">
      <x v="2"/>
    </i>
  </colItems>
  <dataFields count="3">
    <dataField name="Count of Attrition" fld="0" subtotal="count" baseField="0" baseItem="0"/>
    <dataField name="Sum of AttritionFlag" fld="1" baseField="0" baseItem="0"/>
    <dataField name="Average of AttritionFlag" fld="2" subtotal="average" baseField="0" baseItem="0" numFmtId="9"/>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ritionFlag"/>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6ED120-1908-4BA3-9848-7E0E4DB61028}" name="Overtime" cacheId="5" applyNumberFormats="0" applyBorderFormats="0" applyFontFormats="0" applyPatternFormats="0" applyAlignmentFormats="0" applyWidthHeightFormats="1" dataCaption="Values" tag="1f2e9206-3a1b-4e2a-bf44-985652f4baee" updatedVersion="8" minRefreshableVersion="3" useAutoFormatting="1" itemPrintTitles="1" createdVersion="8" indent="0" outline="1" outlineData="1" multipleFieldFilters="0">
  <location ref="A29:D32"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s>
  <rowFields count="1">
    <field x="3"/>
  </rowFields>
  <rowItems count="3">
    <i>
      <x/>
    </i>
    <i>
      <x v="1"/>
    </i>
    <i t="grand">
      <x/>
    </i>
  </rowItems>
  <colFields count="1">
    <field x="-2"/>
  </colFields>
  <colItems count="3">
    <i>
      <x/>
    </i>
    <i i="1">
      <x v="1"/>
    </i>
    <i i="2">
      <x v="2"/>
    </i>
  </colItems>
  <dataFields count="3">
    <dataField name="Count of Attrition" fld="0" subtotal="count" baseField="0" baseItem="0"/>
    <dataField name="Sum of AttritionFlag" fld="1" baseField="0" baseItem="0"/>
    <dataField name="Average of AttritionFlag" fld="2" subtotal="average" baseField="0" baseItem="0" numFmtId="9"/>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ritionFlag"/>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9DC7F5-17A3-4786-AAC4-A0DD27B24C5E}" name="Business Travel" cacheId="2" applyNumberFormats="0" applyBorderFormats="0" applyFontFormats="0" applyPatternFormats="0" applyAlignmentFormats="0" applyWidthHeightFormats="1" dataCaption="Values" tag="486559c3-5ad4-4af5-ba1b-5419368a620b" updatedVersion="8" minRefreshableVersion="3" useAutoFormatting="1" itemPrintTitles="1" createdVersion="8" indent="0" outline="1" outlineData="1" multipleFieldFilters="0">
  <location ref="A49:D53"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Fields count="1">
    <field x="-2"/>
  </colFields>
  <colItems count="3">
    <i>
      <x/>
    </i>
    <i i="1">
      <x v="1"/>
    </i>
    <i i="2">
      <x v="2"/>
    </i>
  </colItems>
  <dataFields count="3">
    <dataField name="Count of Attrition" fld="0" subtotal="count" baseField="0" baseItem="0"/>
    <dataField name="Sum of AttritionFlag" fld="1" baseField="0" baseItem="0"/>
    <dataField name="Average of AttritionFlag" fld="2" subtotal="average" baseField="0" baseItem="0" numFmtId="9"/>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ritionFlag"/>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1D02F9-33E6-4273-A076-0E57BE62CDA0}" name="Job Satisfaction" cacheId="9" applyNumberFormats="0" applyBorderFormats="0" applyFontFormats="0" applyPatternFormats="0" applyAlignmentFormats="0" applyWidthHeightFormats="1" dataCaption="Values" tag="3210bc8a-b865-4b63-b4f5-c862570b80d9" updatedVersion="8" minRefreshableVersion="3" useAutoFormatting="1" itemPrintTitles="1" createdVersion="8" indent="0" outline="1" outlineData="1" multipleFieldFilters="0">
  <location ref="A80:D85"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3">
    <i>
      <x/>
    </i>
    <i i="1">
      <x v="1"/>
    </i>
    <i i="2">
      <x v="2"/>
    </i>
  </colItems>
  <dataFields count="3">
    <dataField name="Count of Attrition" fld="1" subtotal="count" baseField="0" baseItem="0"/>
    <dataField name="Sum of AttritionFlag" fld="2" baseField="0" baseItem="0"/>
    <dataField name="Average of AttritionFlag" fld="3" subtotal="average" baseField="0" baseItem="2"/>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ttritionFlag"/>
    <pivotHierarchy dragToData="1"/>
    <pivotHierarchy dragToData="1"/>
    <pivotHierarchy dragToData="1"/>
    <pivotHierarchy dragToData="1"/>
    <pivotHierarchy dragToData="1" caption="Average of AttritionFlag"/>
  </pivotHierarchies>
  <pivotTableStyleInfo name="PivotStyleLight16" showRowHeaders="1" showColHeaders="1" showRowStripes="0" showColStripes="0" showLastColumn="1"/>
  <rowHierarchiesUsage count="1">
    <rowHierarchyUsage hierarchyUsage="7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A61E51-61DE-44CC-A344-948918469CBC}" name="Tenure Band" cacheId="3" applyNumberFormats="0" applyBorderFormats="0" applyFontFormats="0" applyPatternFormats="0" applyAlignmentFormats="0" applyWidthHeightFormats="1" dataCaption="Values" tag="f62172f2-8bf8-499d-8e0a-8135b328aabb" updatedVersion="8" minRefreshableVersion="3" useAutoFormatting="1" itemPrintTitles="1" createdVersion="8" indent="0" outline="1" outlineData="1" multipleFieldFilters="0">
  <location ref="A42:D47"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5">
    <i>
      <x/>
    </i>
    <i>
      <x v="1"/>
    </i>
    <i>
      <x v="2"/>
    </i>
    <i>
      <x v="3"/>
    </i>
    <i t="grand">
      <x/>
    </i>
  </rowItems>
  <colFields count="1">
    <field x="-2"/>
  </colFields>
  <colItems count="3">
    <i>
      <x/>
    </i>
    <i i="1">
      <x v="1"/>
    </i>
    <i i="2">
      <x v="2"/>
    </i>
  </colItems>
  <dataFields count="3">
    <dataField name="Count of Attrition" fld="0" subtotal="count" baseField="0" baseItem="0"/>
    <dataField name="Sum of AttritionFlag" fld="1" baseField="0" baseItem="0"/>
    <dataField name="Average of AttritionFlag" fld="2" subtotal="average" baseField="0" baseItem="0" numFmtId="9"/>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ritionFlag"/>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5BD0F46-7D7C-4832-85C8-4712E1195EA3}" name="Segment Analysis" cacheId="8" applyNumberFormats="0" applyBorderFormats="0" applyFontFormats="0" applyPatternFormats="0" applyAlignmentFormats="0" applyWidthHeightFormats="1" dataCaption="Values" tag="af5cd278-4168-45bf-9986-092e63c2833c" updatedVersion="8" minRefreshableVersion="3" useAutoFormatting="1" itemPrintTitles="1" createdVersion="8" indent="0" outline="1" outlineData="1" multipleFieldFilters="0">
  <location ref="A1:G9" firstHeaderRow="1" firstDataRow="3"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dataField="1" subtotalTop="0" showAll="0" defaultSubtotal="0"/>
  </pivotFields>
  <rowFields count="1">
    <field x="1"/>
  </rowFields>
  <rowItems count="6">
    <i>
      <x/>
    </i>
    <i>
      <x v="1"/>
    </i>
    <i>
      <x v="2"/>
    </i>
    <i>
      <x v="3"/>
    </i>
    <i>
      <x v="4"/>
    </i>
    <i t="grand">
      <x/>
    </i>
  </rowItems>
  <colFields count="2">
    <field x="2"/>
    <field x="-2"/>
  </colFields>
  <colItems count="6">
    <i>
      <x/>
      <x/>
    </i>
    <i r="1" i="1">
      <x v="1"/>
    </i>
    <i>
      <x v="1"/>
      <x/>
    </i>
    <i r="1" i="1">
      <x v="1"/>
    </i>
    <i t="grand">
      <x/>
    </i>
    <i t="grand" i="1">
      <x/>
    </i>
  </colItems>
  <dataFields count="2">
    <dataField name="Count of Attrition" fld="3" subtotal="count" baseField="0" baseItem="0"/>
    <dataField name="Average of MonthlyIncome" fld="0" subtotal="average" baseField="0" baseItem="0"/>
  </dataFields>
  <formats count="7">
    <format dxfId="60">
      <pivotArea outline="0" collapsedLevelsAreSubtotals="1" fieldPosition="0">
        <references count="2">
          <reference field="4294967294" count="1" selected="0">
            <x v="1"/>
          </reference>
          <reference field="2" count="1" selected="0">
            <x v="0"/>
          </reference>
        </references>
      </pivotArea>
    </format>
    <format dxfId="59">
      <pivotArea dataOnly="0" labelOnly="1" outline="0" fieldPosition="0">
        <references count="2">
          <reference field="4294967294" count="1">
            <x v="1"/>
          </reference>
          <reference field="2" count="1" selected="0">
            <x v="0"/>
          </reference>
        </references>
      </pivotArea>
    </format>
    <format dxfId="58">
      <pivotArea outline="0" collapsedLevelsAreSubtotals="1" fieldPosition="0">
        <references count="2">
          <reference field="4294967294" count="1" selected="0">
            <x v="1"/>
          </reference>
          <reference field="2" count="1" selected="0">
            <x v="1"/>
          </reference>
        </references>
      </pivotArea>
    </format>
    <format dxfId="57">
      <pivotArea dataOnly="0" labelOnly="1" outline="0" fieldPosition="0">
        <references count="2">
          <reference field="4294967294" count="1">
            <x v="1"/>
          </reference>
          <reference field="2" count="1" selected="0">
            <x v="1"/>
          </reference>
        </references>
      </pivotArea>
    </format>
    <format dxfId="56">
      <pivotArea field="2" grandCol="1" outline="0" collapsedLevelsAreSubtotals="1" axis="axisCol" fieldPosition="0">
        <references count="1">
          <reference field="4294967294" count="1" selected="0">
            <x v="1"/>
          </reference>
        </references>
      </pivotArea>
    </format>
    <format dxfId="55">
      <pivotArea field="2" dataOnly="0" labelOnly="1" grandCol="1" outline="0" axis="axisCol" fieldPosition="0">
        <references count="1">
          <reference field="4294967294" count="1" selected="0">
            <x v="0"/>
          </reference>
        </references>
      </pivotArea>
    </format>
    <format dxfId="54">
      <pivotArea field="2" dataOnly="0" labelOnly="1" grandCol="1" outline="0" axis="axisCol" fieldPosition="0">
        <references count="1">
          <reference field="4294967294" count="1" selected="0">
            <x v="1"/>
          </reference>
        </references>
      </pivotArea>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2">
    <colHierarchyUsage hierarchyUsage="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E4D555A-D7F1-4D50-B9B3-56E620ECF7E5}" name="Years Since Last Promotion" cacheId="0" applyNumberFormats="0" applyBorderFormats="0" applyFontFormats="0" applyPatternFormats="0" applyAlignmentFormats="0" applyWidthHeightFormats="1" dataCaption="Values" tag="1c3eec85-e3b6-4031-a9a5-23dcb0198580" updatedVersion="8" minRefreshableVersion="3" useAutoFormatting="1" itemPrintTitles="1" createdVersion="8" indent="0" outline="1" outlineData="1" multipleFieldFilters="0">
  <location ref="A61:D78"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s>
  <rowFields count="1">
    <field x="3"/>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Count of Attrition" fld="0" subtotal="count" baseField="0" baseItem="0"/>
    <dataField name="Sum of AttritionFlag" fld="1" baseField="0" baseItem="0"/>
    <dataField name="Average of AttritionFlag" fld="2" subtotal="average" baseField="0" baseItem="0" numFmtId="9"/>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ritionFlag"/>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E0AE996-CFEA-4267-974D-92C4177D8E2F}" name="Department" cacheId="7" applyNumberFormats="0" applyBorderFormats="0" applyFontFormats="0" applyPatternFormats="0" applyAlignmentFormats="0" applyWidthHeightFormats="1" dataCaption="Values" tag="c2be4bab-1850-44b2-9b86-29de513a7b6c" updatedVersion="8" minRefreshableVersion="3" useAutoFormatting="1" itemPrintTitles="1" createdVersion="8" indent="0" outline="1" outlineData="1" multipleFieldFilters="0">
  <location ref="A11:D15"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name="Count of Attrition" fld="1" subtotal="count" baseField="0" baseItem="0"/>
    <dataField name="Sum of AttritionFlag" fld="2" baseField="0" baseItem="0"/>
    <dataField name="Average of AttritionFlag" fld="3" subtotal="average" baseField="0" baseItem="0" numFmtId="9"/>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ritionFlag"/>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EF3867B-ACED-4D5F-A554-39CCE5633B3D}" name="Job Role" cacheId="6" applyNumberFormats="0" applyBorderFormats="0" applyFontFormats="0" applyPatternFormats="0" applyAlignmentFormats="0" applyWidthHeightFormats="1" dataCaption="Values" tag="4b4f5c98-508f-48a0-a0d1-d8384aae3023" updatedVersion="8" minRefreshableVersion="3" itemPrintTitles="1" createdVersion="8" indent="0" outline="1" outlineData="1" multipleFieldFilters="0">
  <location ref="A17:D27"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3"/>
  </rowFields>
  <rowItems count="10">
    <i>
      <x/>
    </i>
    <i>
      <x v="1"/>
    </i>
    <i>
      <x v="2"/>
    </i>
    <i>
      <x v="3"/>
    </i>
    <i>
      <x v="4"/>
    </i>
    <i>
      <x v="5"/>
    </i>
    <i>
      <x v="6"/>
    </i>
    <i>
      <x v="7"/>
    </i>
    <i>
      <x v="8"/>
    </i>
    <i t="grand">
      <x/>
    </i>
  </rowItems>
  <colFields count="1">
    <field x="-2"/>
  </colFields>
  <colItems count="3">
    <i>
      <x/>
    </i>
    <i i="1">
      <x v="1"/>
    </i>
    <i i="2">
      <x v="2"/>
    </i>
  </colItems>
  <dataFields count="3">
    <dataField name="Count of Attrition" fld="0" subtotal="count" baseField="0" baseItem="0"/>
    <dataField name="Sum of AttritionFlag" fld="1" baseField="0" baseItem="0"/>
    <dataField name="Average of AttritionFlag" fld="2" subtotal="average" baseField="0" baseItem="0" numFmtId="9"/>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ritionFlag"/>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07ED028-ECC8-469D-B22B-E1B44D29F964}" name="PivotTable1"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T76:W80" firstHeaderRow="1" firstDataRow="2" firstDataCol="1"/>
  <pivotFields count="3">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3">
    <i>
      <x/>
    </i>
    <i>
      <x v="1"/>
    </i>
    <i t="grand">
      <x/>
    </i>
  </rowItems>
  <colFields count="1">
    <field x="2"/>
  </colFields>
  <colItems count="3">
    <i>
      <x/>
    </i>
    <i>
      <x v="1"/>
    </i>
    <i t="grand">
      <x/>
    </i>
  </colItems>
  <dataFields count="1">
    <dataField name="Count of Attrition" fld="1" subtotal="count"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C18C9DA-E804-4334-A90C-AAF9F638E8BD}" autoFormatId="16" applyNumberFormats="0" applyBorderFormats="0" applyFontFormats="0" applyPatternFormats="0" applyAlignmentFormats="0" applyWidthHeightFormats="0">
  <queryTableRefresh nextId="41" unboundColumnsRight="5">
    <queryTableFields count="40">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Number" tableColumnId="9"/>
      <queryTableField id="10" name="EnvironmentSatisfaction" tableColumnId="10"/>
      <queryTableField id="11" name="Gender" tableColumnId="11"/>
      <queryTableField id="12" name="HourlyRate" tableColumnId="12"/>
      <queryTableField id="13" name="JobInvolvement" tableColumnId="13"/>
      <queryTableField id="14" name="JobLevel" tableColumnId="14"/>
      <queryTableField id="15" name="JobRole" tableColumnId="15"/>
      <queryTableField id="16" name="JobSatisfaction" tableColumnId="16"/>
      <queryTableField id="17" name="MaritalStatus" tableColumnId="17"/>
      <queryTableField id="18" name="MonthlyIncome" tableColumnId="18"/>
      <queryTableField id="19" name="MonthlyRate" tableColumnId="19"/>
      <queryTableField id="20" name="NumCompaniesWorked" tableColumnId="20"/>
      <queryTableField id="21" name="OverTime" tableColumnId="21"/>
      <queryTableField id="22" name="PercentSalaryHike" tableColumnId="22"/>
      <queryTableField id="23" name="PerformanceRating" tableColumnId="23"/>
      <queryTableField id="24" name="RelationshipSatisfaction" tableColumnId="24"/>
      <queryTableField id="25" name="StockOptionLevel" tableColumnId="25"/>
      <queryTableField id="26" name="TotalWorkingYears" tableColumnId="26"/>
      <queryTableField id="27" name="TrainingTimesLastYear" tableColumnId="27"/>
      <queryTableField id="28" name="WorkLifeBalance" tableColumnId="28"/>
      <queryTableField id="29" name="YearsAtCompany" tableColumnId="29"/>
      <queryTableField id="30" name="YearsInCurrentRole" tableColumnId="30"/>
      <queryTableField id="31" name="YearsSinceLastPromotion" tableColumnId="31"/>
      <queryTableField id="32" name="YearsWithCurrManager" tableColumnId="32"/>
      <queryTableField id="33" name="AttritionFlag" tableColumnId="33"/>
      <queryTableField id="34" name="AgeGroup" tableColumnId="34"/>
      <queryTableField id="35" name="TenureBand" tableColumnId="35"/>
      <queryTableField id="36" dataBound="0" tableColumnId="36"/>
      <queryTableField id="37" dataBound="0" tableColumnId="37"/>
      <queryTableField id="38" dataBound="0" tableColumnId="38"/>
      <queryTableField id="39" dataBound="0" tableColumnId="39"/>
      <queryTableField id="40" dataBound="0" tableColumnId="40"/>
    </queryTableFields>
  </queryTableRefresh>
  <extLst>
    <ext xmlns:x15="http://schemas.microsoft.com/office/spreadsheetml/2010/11/main" uri="{883FBD77-0823-4a55-B5E3-86C4891E6966}">
      <x15:queryTable sourceDataName="Query - Cleaned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E74E240C-58F9-4596-91F0-FA3240B696FA}" autoFormatId="16" applyNumberFormats="0" applyBorderFormats="0" applyFontFormats="0" applyPatternFormats="0" applyAlignmentFormats="0" applyWidthHeightFormats="0">
  <queryTableRefresh nextId="36">
    <queryTableFields count="35">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270FC58-87DF-4402-A402-21BA07AA8651}" sourceName="Department">
  <pivotTables>
    <pivotTable tabId="3" name="PivotTable4"/>
    <pivotTable tabId="3" name="PivotTable5"/>
    <pivotTable tabId="3" name="PivotTable6"/>
    <pivotTable tabId="3" name="PivotTable7"/>
  </pivotTables>
  <data>
    <tabular pivotCacheId="126842021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68F6047C-18C1-4ACB-B24F-382E80D9932F}" sourceName="JobRole">
  <pivotTables>
    <pivotTable tabId="3" name="PivotTable4"/>
    <pivotTable tabId="3" name="PivotTable5"/>
    <pivotTable tabId="3" name="PivotTable6"/>
    <pivotTable tabId="3" name="PivotTable7"/>
  </pivotTables>
  <data>
    <tabular pivotCacheId="1268420212">
      <items count="9">
        <i x="3" s="1"/>
        <i x="8" s="1"/>
        <i x="0" s="1"/>
        <i x="5" s="1"/>
        <i x="4" s="1"/>
        <i x="7" s="1"/>
        <i x="2" s="1"/>
        <i x="6"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FED43842-824D-4522-B2EF-6CEC121A78A2}" sourceName="OverTime">
  <pivotTables>
    <pivotTable tabId="3" name="PivotTable4"/>
    <pivotTable tabId="3" name="PivotTable5"/>
    <pivotTable tabId="3" name="PivotTable6"/>
    <pivotTable tabId="3" name="PivotTable7"/>
  </pivotTables>
  <data>
    <tabular pivotCacheId="126842021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Tier" xr10:uid="{FB270D18-2292-45D4-A348-B4DD10B8951B}" sourceName="Risk Tier">
  <pivotTables>
    <pivotTable tabId="3" name="PivotTable4"/>
    <pivotTable tabId="3" name="PivotTable5"/>
    <pivotTable tabId="3" name="PivotTable6"/>
    <pivotTable tabId="3" name="PivotTable7"/>
  </pivotTables>
  <data>
    <tabular pivotCacheId="126842021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F9B255E-0910-4D8D-84E4-69978FD52E0C}" cache="Slicer_Department" caption="Department" rowHeight="241300"/>
  <slicer name="JobRole" xr10:uid="{B2BB4950-84DC-42C4-89DC-6F27182FF5D5}" cache="Slicer_JobRole" caption="Job Role" rowHeight="241300"/>
  <slicer name="OverTime" xr10:uid="{D79EB5E1-5D3F-460E-BCD6-553C1420066D}" cache="Slicer_OverTime" caption="OverTime" rowHeight="241300"/>
  <slicer name="Risk Tier" xr10:uid="{376EB4EF-AC4F-466C-9134-3FFA193924E7}" cache="Slicer_Risk_Tier" caption="Risk Tier" rowHeight="24130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96DAC06-B094-4A10-A2E6-FCAB26690138}" name="Table13" displayName="Table13" ref="A3:B9" totalsRowShown="0" headerRowDxfId="129" dataDxfId="128">
  <autoFilter ref="A3:B9" xr:uid="{396DAC06-B094-4A10-A2E6-FCAB26690138}"/>
  <tableColumns count="2">
    <tableColumn id="1" xr3:uid="{0D4E30CF-A104-49F9-A50F-FA80E0BD47BB}" name="Field Name" dataDxfId="127"/>
    <tableColumn id="2" xr3:uid="{DFBBBD02-61AD-4F0C-9C9D-EADA5F3F8DEF}" name="Project Information" dataDxfId="1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810C35C-5CBC-4CEB-A152-D4DC513FDA75}" name="Table14" displayName="Table14" ref="A13:C22" totalsRowShown="0" headerRowDxfId="125" dataDxfId="124">
  <autoFilter ref="A13:C22" xr:uid="{1810C35C-5CBC-4CEB-A152-D4DC513FDA75}"/>
  <tableColumns count="3">
    <tableColumn id="1" xr3:uid="{BCDA4950-BDE2-44F6-B8DE-6BCB52B677DD}" name="Sheet Name" dataDxfId="123"/>
    <tableColumn id="2" xr3:uid="{95FB016D-70DE-44ED-91B5-88BA8BEE96D1}" name="Content Classification" dataDxfId="122"/>
    <tableColumn id="3" xr3:uid="{1B2FF48A-B0FB-4D91-8A67-0F34651C9A82}" name="Detailed Description" dataDxfId="12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EAB4342-0689-4901-A3C0-04160585A3DF}" name="Table15" displayName="Table15" ref="A26:E29" totalsRowShown="0" headerRowDxfId="120" dataDxfId="119">
  <autoFilter ref="A26:E29" xr:uid="{0EAB4342-0689-4901-A3C0-04160585A3DF}"/>
  <tableColumns count="5">
    <tableColumn id="1" xr3:uid="{130B01E1-86D8-4451-8D12-6777CDDC3546}" name="Analytical Test" dataDxfId="118"/>
    <tableColumn id="2" xr3:uid="{47FE4E4F-BC7C-402C-A712-AAAA6AEF475B}" name="Variable Evaluated" dataDxfId="117"/>
    <tableColumn id="3" xr3:uid="{FBB6B1F8-4103-4BE3-AF9E-B97B8C991C0B}" name="Test Statistic / Value" dataDxfId="116"/>
    <tableColumn id="4" xr3:uid="{C8A72B2B-EDA4-4C8F-9F94-D01B0D27630E}" name="p-Value" dataDxfId="115"/>
    <tableColumn id="5" xr3:uid="{2ED086BC-DB61-4D7C-8C77-F02F68A9EACC}" name="Core Conclusion" dataDxfId="1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C6056F0-843F-4D81-8883-862AE21A363C}" name="Table16" displayName="Table16" ref="A33:D39" totalsRowShown="0" headerRowDxfId="113" dataDxfId="112">
  <autoFilter ref="A33:D39" xr:uid="{DC6056F0-843F-4D81-8883-862AE21A363C}"/>
  <tableColumns count="4">
    <tableColumn id="1" xr3:uid="{0B961845-89EA-4FF1-86FC-2DE83CAB49C6}" name="Risk Factor" dataDxfId="111"/>
    <tableColumn id="2" xr3:uid="{0E7C2ED4-464A-4B95-B4CF-2A00884C2402}" name="Scoring Condition" dataDxfId="110"/>
    <tableColumn id="3" xr3:uid="{A993C3FB-F776-4D6B-ABD6-27D1DDCA3BE5}" name="Points Assigned" dataDxfId="109"/>
    <tableColumn id="4" xr3:uid="{CDBB14E0-F156-43A0-B457-89DFD13209FD}" name="Empirical Justification" dataDxfId="10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FA1A07-F1E1-4928-8EED-49705199C1FB}" name="Cleaned_Data" displayName="Cleaned_Data" ref="A1:AN1471" tableType="queryTable" totalsRowShown="0">
  <autoFilter ref="A1:AN1471" xr:uid="{BBFA1A07-F1E1-4928-8EED-49705199C1FB}"/>
  <tableColumns count="40">
    <tableColumn id="1" xr3:uid="{6C6D0B3F-A2D0-4D7D-9891-827BC03C7F88}" uniqueName="1" name="Age" queryTableFieldId="1"/>
    <tableColumn id="2" xr3:uid="{B8273A0D-0B9E-4DB1-A5C1-589E5BED29BE}" uniqueName="2" name="Attrition" queryTableFieldId="2" dataDxfId="101"/>
    <tableColumn id="3" xr3:uid="{D9EDE9B9-A33A-4EF7-A7F2-723B6B32F495}" uniqueName="3" name="BusinessTravel" queryTableFieldId="3" dataDxfId="100"/>
    <tableColumn id="4" xr3:uid="{CB0F8915-9196-4714-B1F6-1AE99E94D1AA}" uniqueName="4" name="DailyRate" queryTableFieldId="4"/>
    <tableColumn id="5" xr3:uid="{4CF22A70-4B59-45AD-B02D-425CEFD26EAB}" uniqueName="5" name="Department" queryTableFieldId="5" dataDxfId="99"/>
    <tableColumn id="6" xr3:uid="{4F11148B-DCBC-41A7-B9A2-20EE81815C25}" uniqueName="6" name="DistanceFromHome" queryTableFieldId="6"/>
    <tableColumn id="7" xr3:uid="{54BDC34F-F0F4-4BA0-9B86-B5B11EFBD753}" uniqueName="7" name="Education" queryTableFieldId="7"/>
    <tableColumn id="8" xr3:uid="{D60ADCF6-1956-4B4B-9702-3A64E45571CD}" uniqueName="8" name="EducationField" queryTableFieldId="8" dataDxfId="98"/>
    <tableColumn id="9" xr3:uid="{4772F1BA-9D18-4554-A976-813EFEF57883}" uniqueName="9" name="EmployeeNumber" queryTableFieldId="9"/>
    <tableColumn id="10" xr3:uid="{8CAB2603-9389-4BD2-A6AA-F84B4D2A9CDB}" uniqueName="10" name="EnvironmentSatisfaction" queryTableFieldId="10"/>
    <tableColumn id="11" xr3:uid="{77C02DC2-4B90-413C-A892-E0D7DAB1B77C}" uniqueName="11" name="Gender" queryTableFieldId="11" dataDxfId="97"/>
    <tableColumn id="12" xr3:uid="{50A6D680-81C7-4B53-BFC8-24359F98FF97}" uniqueName="12" name="HourlyRate" queryTableFieldId="12"/>
    <tableColumn id="13" xr3:uid="{1517DD68-2CD9-4B63-AD16-06C00E8C8027}" uniqueName="13" name="JobInvolvement" queryTableFieldId="13"/>
    <tableColumn id="14" xr3:uid="{2971F57C-0457-4C0B-A8D8-3818B3F7DDD1}" uniqueName="14" name="JobLevel" queryTableFieldId="14"/>
    <tableColumn id="15" xr3:uid="{F3E47014-96B1-49AA-BFE3-137DC79864C3}" uniqueName="15" name="JobRole" queryTableFieldId="15" dataDxfId="96"/>
    <tableColumn id="16" xr3:uid="{6E32B749-E6A9-41CB-9B98-8A935DF0A60F}" uniqueName="16" name="JobSatisfaction" queryTableFieldId="16"/>
    <tableColumn id="17" xr3:uid="{414159CB-F046-4187-A28B-058B519AE046}" uniqueName="17" name="MaritalStatus" queryTableFieldId="17" dataDxfId="95"/>
    <tableColumn id="18" xr3:uid="{79166C2C-E28C-4F39-890F-D247F93283DF}" uniqueName="18" name="MonthlyIncome" queryTableFieldId="18"/>
    <tableColumn id="19" xr3:uid="{BD452B18-B25F-45BC-97D8-259E19779AB4}" uniqueName="19" name="MonthlyRate" queryTableFieldId="19"/>
    <tableColumn id="20" xr3:uid="{86EC67F4-7066-442C-8B1F-B3E430C0648E}" uniqueName="20" name="NumCompaniesWorked" queryTableFieldId="20"/>
    <tableColumn id="21" xr3:uid="{42777A0C-069E-47E5-A6BE-AC494D649CE7}" uniqueName="21" name="OverTime" queryTableFieldId="21" dataDxfId="94"/>
    <tableColumn id="22" xr3:uid="{33F7C6B2-3AAC-4D9E-867B-629A8A774721}" uniqueName="22" name="PercentSalaryHike" queryTableFieldId="22"/>
    <tableColumn id="23" xr3:uid="{6C7F7BD5-1785-4B42-82E6-C1F89BAB6937}" uniqueName="23" name="PerformanceRating" queryTableFieldId="23"/>
    <tableColumn id="24" xr3:uid="{92DC4D95-ABDF-434F-A528-72C3CFA30E75}" uniqueName="24" name="RelationshipSatisfaction" queryTableFieldId="24"/>
    <tableColumn id="25" xr3:uid="{1D3E4441-57AE-4AE2-8DA4-6C09A967959E}" uniqueName="25" name="StockOptionLevel" queryTableFieldId="25"/>
    <tableColumn id="26" xr3:uid="{1FA1431D-23D9-44E6-937B-19B4964A2654}" uniqueName="26" name="TotalWorkingYears" queryTableFieldId="26"/>
    <tableColumn id="27" xr3:uid="{1349B9E8-0E22-4D8F-8DFC-930AE2392EBC}" uniqueName="27" name="TrainingTimesLastYear" queryTableFieldId="27"/>
    <tableColumn id="28" xr3:uid="{85C5C2E0-2ABB-4057-A320-64AF11BECD76}" uniqueName="28" name="WorkLifeBalance" queryTableFieldId="28"/>
    <tableColumn id="29" xr3:uid="{A19CFB15-CF7A-431D-8E6C-FEE75FBDB430}" uniqueName="29" name="YearsAtCompany" queryTableFieldId="29"/>
    <tableColumn id="30" xr3:uid="{C1C7BD08-0A84-4B25-983A-79DC8D012906}" uniqueName="30" name="YearsInCurrentRole" queryTableFieldId="30"/>
    <tableColumn id="31" xr3:uid="{9AD1D092-4122-4862-960F-FE86F90AFE8B}" uniqueName="31" name="YearsSinceLastPromotion" queryTableFieldId="31"/>
    <tableColumn id="32" xr3:uid="{1EBDADBC-50E1-49D7-92B8-6DFF7BCDA6C1}" uniqueName="32" name="YearsWithCurrManager" queryTableFieldId="32"/>
    <tableColumn id="33" xr3:uid="{304A6792-63A3-44DC-9EAB-7084D42A846C}" uniqueName="33" name="AttritionFlag" queryTableFieldId="33"/>
    <tableColumn id="34" xr3:uid="{DF483B10-8DC9-4FE3-9C22-D5F99687CB9A}" uniqueName="34" name="AgeGroup" queryTableFieldId="34" dataDxfId="93"/>
    <tableColumn id="35" xr3:uid="{6042EEB2-A040-414C-BC5B-C3CC6B00EFBD}" uniqueName="35" name="TenureBand" queryTableFieldId="35" dataDxfId="92"/>
    <tableColumn id="36" xr3:uid="{6850C797-0B69-4400-AD17-DBFF4EAE2659}" uniqueName="36" name="IncomeBand" queryTableFieldId="36" dataDxfId="91">
      <calculatedColumnFormula array="1">_xlfn.IFS(
  Cleaned_Data[[#This Row],[MonthlyIncome]] &lt;= Q1_Val, "Low (Q1)",
  Cleaned_Data[[#This Row],[MonthlyIncome]] &lt;= Q2_Val, "Lower-Mid (Q2)",
  Cleaned_Data[[#This Row],[MonthlyIncome]] &lt;= Q3_Val, "Upper-Mid (Q3)",
  TRUE, "High (Q4)"
)</calculatedColumnFormula>
    </tableColumn>
    <tableColumn id="37" xr3:uid="{9C16F728-85F2-40BC-B20C-75DC94850B11}" uniqueName="37" name="SatisfactionLabel" queryTableFieldId="37" dataDxfId="90">
      <calculatedColumnFormula>_xlfn.XLOOKUP(Cleaned_Data[[#This Row],[JobSatisfaction]], SatisfactionLookup[Code], SatisfactionLookup[Label], "Unknown")</calculatedColumnFormula>
    </tableColumn>
    <tableColumn id="38" xr3:uid="{E6EE49A4-F4C3-4DDF-AC47-82FFD5E78A33}" uniqueName="38" name="WorkLifeBalanceLabel" queryTableFieldId="38" dataDxfId="89">
      <calculatedColumnFormula>_xlfn.XLOOKUP(Cleaned_Data[[#This Row],[WorkLifeBalance]], SatisfactionLookup[Code], SatisfactionLookup[Label], "Unknown")</calculatedColumnFormula>
    </tableColumn>
    <tableColumn id="39" xr3:uid="{BCD3676E-1F1D-411E-8B67-8D40CDD66064}" uniqueName="39" name="Risk Score" queryTableFieldId="39" dataDxfId="88">
      <calculatedColumnFormula>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calculatedColumnFormula>
    </tableColumn>
    <tableColumn id="40" xr3:uid="{CE8C8181-4E29-4CD2-8FBC-C478B064DCA3}" uniqueName="40" name="Risk Tier" queryTableFieldId="40" dataDxfId="87">
      <calculatedColumnFormula array="1">_xlfn.IFS(Cleaned_Data[[#This Row],[Risk Score]]&gt;=5, "3 - High Risk", Cleaned_Data[[#This Row],[Risk Score]]&gt;=3, "2 - Medium Risk", TRUE, "1 - Low Risk")</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8699EA6-1AC2-4A0B-85D7-069BE52BA18B}" name="SatisfactionLookup" displayName="SatisfactionLookup" ref="AP6:AQ10" totalsRowShown="0" headerRowDxfId="86" dataDxfId="85">
  <autoFilter ref="AP6:AQ10" xr:uid="{68699EA6-1AC2-4A0B-85D7-069BE52BA18B}"/>
  <tableColumns count="2">
    <tableColumn id="1" xr3:uid="{6193EFFF-454E-4246-BE50-FACBE4CE98AB}" name="Code" dataDxfId="84"/>
    <tableColumn id="2" xr3:uid="{6CD35F24-2DD7-4739-BAA7-60FDD633AC76}" name="Label" dataDxfId="8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E2052A-196A-494D-ADDD-51427E1A02D9}" name="Table5" displayName="Table5" ref="AP13:AR19" totalsRowShown="0" headerRowDxfId="82" dataDxfId="81">
  <autoFilter ref="AP13:AR19" xr:uid="{85E2052A-196A-494D-ADDD-51427E1A02D9}"/>
  <tableColumns count="3">
    <tableColumn id="1" xr3:uid="{C545FBA6-B31A-4097-87A4-580F61D7FBA0}" name="Risk Facto+AO13:AQ19r" dataDxfId="80"/>
    <tableColumn id="2" xr3:uid="{120EF2AD-188A-4881-B550-FED24C1CC9DA}" name="Criteria in Excel" dataDxfId="79"/>
    <tableColumn id="3" xr3:uid="{0B5F0057-B8E7-40A4-B427-471067589722}" name="Points" dataDxfId="78"/>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1FA1D8E-5695-47B3-8352-3A5FAC13DE6A}" name="Table11" displayName="Table11" ref="AP21:AU24" totalsRowShown="0" headerRowDxfId="77" dataDxfId="76">
  <autoFilter ref="AP21:AU24" xr:uid="{A1FA1D8E-5695-47B3-8352-3A5FAC13DE6A}"/>
  <tableColumns count="6">
    <tableColumn id="1" xr3:uid="{3FA9A6AA-6289-4FD8-8F2F-B31815F0832B}" name="Risk Tier" dataDxfId="75"/>
    <tableColumn id="2" xr3:uid="{3C9FC827-5822-4146-A7B6-5C2CB2F012CB}" name="Total Employees" dataDxfId="74"/>
    <tableColumn id="3" xr3:uid="{FC5734C3-C38B-4146-A2C8-10D541C0794B}" name="Retained (No)" dataDxfId="73"/>
    <tableColumn id="4" xr3:uid="{5B79FC6D-2BD9-41C3-8114-037F35F7F6D9}" name="Departed (Yes)" dataDxfId="72"/>
    <tableColumn id="5" xr3:uid="{8DB5FDEC-951B-4E58-A045-067B00A91B14}" name="Actual Turnover Rate" dataDxfId="71"/>
    <tableColumn id="6" xr3:uid="{3FDE0C42-EE5C-4FB7-8901-8C361B99519E}" name="Share of All Departures" dataDxfId="7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9289E3-A7BB-4AAB-852B-ED45C4271838}" name="Raw_Data" displayName="Raw_Data" ref="A1:AI1471" tableType="queryTable" totalsRowShown="0">
  <autoFilter ref="A1:AI1471" xr:uid="{4D9289E3-A7BB-4AAB-852B-ED45C4271838}"/>
  <tableColumns count="35">
    <tableColumn id="1" xr3:uid="{1C934F55-1761-4340-96D7-77DA8B54D69A}" uniqueName="1" name="Age" queryTableFieldId="1"/>
    <tableColumn id="2" xr3:uid="{A9A0810A-CA19-486A-86BB-7027D1B642AA}" uniqueName="2" name="Attrition" queryTableFieldId="2" dataDxfId="69"/>
    <tableColumn id="3" xr3:uid="{B63DFDA8-8CB1-4B94-9F2D-E1E530CEB063}" uniqueName="3" name="BusinessTravel" queryTableFieldId="3" dataDxfId="68"/>
    <tableColumn id="4" xr3:uid="{1069305B-A586-4A9D-A826-125CC5E845DB}" uniqueName="4" name="DailyRate" queryTableFieldId="4"/>
    <tableColumn id="5" xr3:uid="{21478A21-5264-43A6-A90E-0CFDFE55A43D}" uniqueName="5" name="Department" queryTableFieldId="5" dataDxfId="67"/>
    <tableColumn id="6" xr3:uid="{C0A42EDB-E618-4318-99D7-92865774C737}" uniqueName="6" name="DistanceFromHome" queryTableFieldId="6"/>
    <tableColumn id="7" xr3:uid="{EAB7A380-077A-4CD8-9852-DE572F9C2CA5}" uniqueName="7" name="Education" queryTableFieldId="7"/>
    <tableColumn id="8" xr3:uid="{F444DF98-C97D-4803-93C4-23BD4303955B}" uniqueName="8" name="EducationField" queryTableFieldId="8" dataDxfId="66"/>
    <tableColumn id="9" xr3:uid="{0975FC2C-9CA6-4AA0-B13F-4751CB45FD0B}" uniqueName="9" name="EmployeeCount" queryTableFieldId="9"/>
    <tableColumn id="10" xr3:uid="{74E2F7AA-8FB7-4526-9F3C-74478388E38A}" uniqueName="10" name="EmployeeNumber" queryTableFieldId="10"/>
    <tableColumn id="11" xr3:uid="{95C554E2-B629-4012-AD9E-33CABEF364DB}" uniqueName="11" name="EnvironmentSatisfaction" queryTableFieldId="11"/>
    <tableColumn id="12" xr3:uid="{BE99EE47-CB35-470D-8454-6ACF008AE255}" uniqueName="12" name="Gender" queryTableFieldId="12" dataDxfId="65"/>
    <tableColumn id="13" xr3:uid="{48610195-6220-49C8-AAB6-3BB342717D9B}" uniqueName="13" name="HourlyRate" queryTableFieldId="13"/>
    <tableColumn id="14" xr3:uid="{9D595DB6-ED83-4184-8A0D-04CBAF7728B9}" uniqueName="14" name="JobInvolvement" queryTableFieldId="14"/>
    <tableColumn id="15" xr3:uid="{7CAF4AFA-F68C-45EA-83FE-0D0D894C863D}" uniqueName="15" name="JobLevel" queryTableFieldId="15"/>
    <tableColumn id="16" xr3:uid="{F3B1DF49-CF5A-4A53-84AE-FE90206A78EC}" uniqueName="16" name="JobRole" queryTableFieldId="16" dataDxfId="64"/>
    <tableColumn id="17" xr3:uid="{02C1BF59-0175-46E6-A009-5704216CBB34}" uniqueName="17" name="JobSatisfaction" queryTableFieldId="17"/>
    <tableColumn id="18" xr3:uid="{4C707B18-6C68-4465-AD30-1FB47464601F}" uniqueName="18" name="MaritalStatus" queryTableFieldId="18" dataDxfId="63"/>
    <tableColumn id="19" xr3:uid="{86821762-6FA1-493E-9E12-9805E35133A2}" uniqueName="19" name="MonthlyIncome" queryTableFieldId="19"/>
    <tableColumn id="20" xr3:uid="{94C37F3A-40E5-4A89-A0E6-3028F9D78A63}" uniqueName="20" name="MonthlyRate" queryTableFieldId="20"/>
    <tableColumn id="21" xr3:uid="{346B3CD9-0FB3-4A1C-8679-36750B3FDD3F}" uniqueName="21" name="NumCompaniesWorked" queryTableFieldId="21"/>
    <tableColumn id="22" xr3:uid="{6CB80079-59A8-43EF-BE64-05A7B983F7EE}" uniqueName="22" name="Over18" queryTableFieldId="22" dataDxfId="62"/>
    <tableColumn id="23" xr3:uid="{8C04B744-B4A5-42E0-8CB3-00CCE19A454D}" uniqueName="23" name="OverTime" queryTableFieldId="23" dataDxfId="61"/>
    <tableColumn id="24" xr3:uid="{738B6C1F-BF17-4213-B539-4F36BB2FF9B2}" uniqueName="24" name="PercentSalaryHike" queryTableFieldId="24"/>
    <tableColumn id="25" xr3:uid="{257DC337-3171-4BE9-94EC-DB9FD76BA7DE}" uniqueName="25" name="PerformanceRating" queryTableFieldId="25"/>
    <tableColumn id="26" xr3:uid="{5F23C5A4-C135-45B3-B5D1-D78671369535}" uniqueName="26" name="RelationshipSatisfaction" queryTableFieldId="26"/>
    <tableColumn id="27" xr3:uid="{9041F160-B34E-47FA-89E5-95E159621A29}" uniqueName="27" name="StandardHours" queryTableFieldId="27"/>
    <tableColumn id="28" xr3:uid="{8E04C375-6473-4070-A3E5-66B66A3DA635}" uniqueName="28" name="StockOptionLevel" queryTableFieldId="28"/>
    <tableColumn id="29" xr3:uid="{9F978AB8-348B-466B-B967-2A63F3CDC055}" uniqueName="29" name="TotalWorkingYears" queryTableFieldId="29"/>
    <tableColumn id="30" xr3:uid="{EA0F199D-1A27-4591-98DD-4D835285BE40}" uniqueName="30" name="TrainingTimesLastYear" queryTableFieldId="30"/>
    <tableColumn id="31" xr3:uid="{2644F019-A2FB-4540-86A8-A114F287BDA4}" uniqueName="31" name="WorkLifeBalance" queryTableFieldId="31"/>
    <tableColumn id="32" xr3:uid="{04B67269-AD0C-46D0-982F-B8868F4446B7}" uniqueName="32" name="YearsAtCompany" queryTableFieldId="32"/>
    <tableColumn id="33" xr3:uid="{4BC423D0-7791-4278-828F-B706516C1FDA}" uniqueName="33" name="YearsInCurrentRole" queryTableFieldId="33"/>
    <tableColumn id="34" xr3:uid="{48CCF8D9-0285-4D4D-B1E2-7DCD516C10CA}" uniqueName="34" name="YearsSinceLastPromotion" queryTableFieldId="34"/>
    <tableColumn id="35" xr3:uid="{C4898FD6-2788-4D20-9C0C-A764FFA052DF}" uniqueName="35" name="YearsWithCurrManager" queryTableFieldId="35"/>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22E1DE1-1465-4DD8-9115-18ED03F037F6}" name="StayersData" displayName="StayersData" ref="A1:H1234" totalsRowShown="0">
  <autoFilter ref="A1:H1234" xr:uid="{622E1DE1-1465-4DD8-9115-18ED03F037F6}"/>
  <tableColumns count="8">
    <tableColumn id="1" xr3:uid="{830C8544-F0FC-4AD0-B167-56C05F7DA156}" name="Age"/>
    <tableColumn id="2" xr3:uid="{BC1468F9-691B-4F79-B894-DCEF8809DC5C}" name="DistanceFromHome"/>
    <tableColumn id="3" xr3:uid="{61ACF8AD-F76A-4373-A6C6-946C32E88468}" name="MonthlyIncome"/>
    <tableColumn id="4" xr3:uid="{E4BBBFEF-B7ED-46B7-B772-59F1E0B889F2}" name="TotalWorkingYears"/>
    <tableColumn id="5" xr3:uid="{B93DCC9B-BC4B-4E3A-BF8B-07AE1511BCC5}" name="YearsAtCompany"/>
    <tableColumn id="6" xr3:uid="{0E1C5EFA-C1B8-4256-AD35-C47FA5BB2399}" name="YearsInCurrentRole"/>
    <tableColumn id="7" xr3:uid="{82ACF7BC-4FD6-4EAB-B1F1-45E2DC4C3D79}" name="YearsSinceLastPromotion"/>
    <tableColumn id="8" xr3:uid="{336B9990-F022-434F-B93F-B8C6E3622BBC}" name="YearsWithCurrManager"/>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DAEFE3-A4E5-442A-9C1B-8F309C167523}" name="LeaversData" displayName="LeaversData" ref="J1:Q238" totalsRowShown="0">
  <autoFilter ref="J1:Q238" xr:uid="{CDDAEFE3-A4E5-442A-9C1B-8F309C167523}"/>
  <tableColumns count="8">
    <tableColumn id="1" xr3:uid="{1A348567-CFC6-42F0-8785-8B0B1F4BBE89}" name="Age"/>
    <tableColumn id="2" xr3:uid="{858F7CE4-6571-4DF5-B6B5-18FA0CE3745B}" name="DistanceFromHome"/>
    <tableColumn id="3" xr3:uid="{37F88BBD-8181-4C8B-9501-EEF88D671EA7}" name="MonthlyIncome"/>
    <tableColumn id="4" xr3:uid="{CAAD0A14-607C-44F6-9510-98159140ADF9}" name="TotalWorkingYears"/>
    <tableColumn id="5" xr3:uid="{0D36F19B-9624-437E-9D54-CFA557A6C3C7}" name="YearsAtCompany"/>
    <tableColumn id="6" xr3:uid="{F0319F93-B88A-473E-813B-D1D5236E325B}" name="YearsInCurrentRole"/>
    <tableColumn id="7" xr3:uid="{4A89F41B-BEE3-4196-9E39-B849F4807428}" name="YearsSinceLastPromotion"/>
    <tableColumn id="8" xr3:uid="{C157D56C-18D8-453A-9AD3-AE72BB404C4A}" name="YearsWithCurrManager"/>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03A4121-05AB-4089-94C7-1B5AB0CF454C}" name="StayersStats" displayName="StayersStats" ref="T1:AI15" totalsRowShown="0" headerRowDxfId="53" dataDxfId="51" headerRowBorderDxfId="52" tableBorderDxfId="50">
  <autoFilter ref="T1:AI15" xr:uid="{103A4121-05AB-4089-94C7-1B5AB0CF454C}"/>
  <tableColumns count="16">
    <tableColumn id="1" xr3:uid="{508F1B9B-9C1B-4ED0-8334-89EAD49FB8A9}" name="Age" dataDxfId="49"/>
    <tableColumn id="2" xr3:uid="{3AB5AECC-6D10-40D7-A290-A098823F368B}" name="Column1" dataDxfId="48"/>
    <tableColumn id="3" xr3:uid="{A69D30BD-EBC5-4DD7-8E7F-C3260D37993B}" name="DistanceFromHome" dataDxfId="47"/>
    <tableColumn id="4" xr3:uid="{F489DEE1-F9D6-4C13-9C7E-B06D4A5BD5A3}" name="Column2" dataDxfId="46"/>
    <tableColumn id="5" xr3:uid="{9718AD80-0D5E-49A4-AC8C-46726BBB6EFA}" name="MonthlyIncome" dataDxfId="45"/>
    <tableColumn id="6" xr3:uid="{A77F8A0E-51F5-441E-B222-CCF09EE340B2}" name="Column3" dataDxfId="44"/>
    <tableColumn id="7" xr3:uid="{5CBD7A97-26E8-440F-A78D-5671E440CD36}" name="TotalWorkingYears" dataDxfId="43"/>
    <tableColumn id="8" xr3:uid="{A6249241-0381-4125-AD9F-BFAE7AF23408}" name="Column4" dataDxfId="42"/>
    <tableColumn id="9" xr3:uid="{6E960C54-E08B-4D7F-9ECE-88837FF1FF7C}" name="YearsAtCompany" dataDxfId="41"/>
    <tableColumn id="10" xr3:uid="{85B672FA-B297-4617-9C0D-622F6ADD2017}" name="Column5" dataDxfId="40"/>
    <tableColumn id="11" xr3:uid="{0DB45F5A-69FC-4DB9-B989-4294004C56D1}" name="YearsInCurrentRole" dataDxfId="39"/>
    <tableColumn id="12" xr3:uid="{344E753A-85EB-4680-B14D-BEE144945C5B}" name="Column6" dataDxfId="38"/>
    <tableColumn id="13" xr3:uid="{9F802E73-52F5-4A53-9400-32FDDDC088B9}" name="YearsSinceLastPromotion" dataDxfId="37"/>
    <tableColumn id="14" xr3:uid="{4C2325D6-3C71-4F7E-8FA2-7C975BCC1A77}" name="Column7" dataDxfId="36"/>
    <tableColumn id="15" xr3:uid="{44C13735-D968-411A-9020-32E8E1B76311}" name="YearsWithCurrManager" dataDxfId="35"/>
    <tableColumn id="16" xr3:uid="{01F3211D-DB38-4B00-9161-F1FD165372A2}" name="Column8" dataDxfId="34"/>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8CDFA9F-1972-4F57-9EDE-3F898DEA42C2}" name="LeaversStats" displayName="LeaversStats" ref="T17:AI31" totalsRowShown="0" headerRowDxfId="33" dataDxfId="31" headerRowBorderDxfId="32" tableBorderDxfId="30">
  <autoFilter ref="T17:AI31" xr:uid="{08CDFA9F-1972-4F57-9EDE-3F898DEA42C2}"/>
  <tableColumns count="16">
    <tableColumn id="1" xr3:uid="{ABDBEBDD-2C35-4E7C-B366-76D57362D810}" name="Age" dataDxfId="29"/>
    <tableColumn id="2" xr3:uid="{037C232E-F30F-4F52-9358-73EB672353AC}" name="Column1" dataDxfId="28"/>
    <tableColumn id="3" xr3:uid="{054A23F8-B6C2-4E7D-9E8F-C75012806426}" name="DistanceFromHome" dataDxfId="27"/>
    <tableColumn id="4" xr3:uid="{3CA65A02-AC11-436A-AD87-532E898B3ED7}" name="Column2" dataDxfId="26"/>
    <tableColumn id="5" xr3:uid="{4C08D8D4-6F6B-4D08-AA5A-BAB8022EACE1}" name="MonthlyIncome" dataDxfId="25"/>
    <tableColumn id="6" xr3:uid="{8687D7AA-935F-4AAE-922F-A573F5A196A1}" name="Column3" dataDxfId="24"/>
    <tableColumn id="7" xr3:uid="{E0180FD1-D018-4E3F-843D-52FFE7E24DA5}" name="TotalWorkingYears" dataDxfId="23"/>
    <tableColumn id="8" xr3:uid="{C0438B9D-4152-42AA-B786-44954E4EF6F9}" name="Column4" dataDxfId="22"/>
    <tableColumn id="9" xr3:uid="{DFF0A0D7-9CDA-49D0-8978-4F2339A5AFF9}" name="YearsAtCompany" dataDxfId="21"/>
    <tableColumn id="10" xr3:uid="{426D7FB9-C1C8-4B65-8970-85714CA43126}" name="Column5" dataDxfId="20"/>
    <tableColumn id="11" xr3:uid="{49788BA9-84D5-44F6-8369-8166FD065BAB}" name="YearsInCurrentRole" dataDxfId="19"/>
    <tableColumn id="12" xr3:uid="{79E2F5A5-D74F-4286-AA8F-9B69C3279996}" name="Column6" dataDxfId="18"/>
    <tableColumn id="13" xr3:uid="{869333BA-1CC7-4F4B-B8F2-56141D50A76E}" name="YearsSinceLastPromotion" dataDxfId="17"/>
    <tableColumn id="14" xr3:uid="{B766AD51-C12E-4F00-95EF-CC62063042F1}" name="Column7" dataDxfId="16"/>
    <tableColumn id="15" xr3:uid="{9F19E3FE-893D-4AF3-AF8C-C694970C3D95}" name="YearsWithCurrManager" dataDxfId="15"/>
    <tableColumn id="16" xr3:uid="{536D0F28-1290-46A0-9E24-0EF218562754}" name="Column8" dataDxfId="1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29A8F84-70F0-4650-A790-129553081155}" name="CorelateData" displayName="CorelateData" ref="A1:I1471" totalsRowShown="0">
  <autoFilter ref="A1:I1471" xr:uid="{229A8F84-70F0-4650-A790-129553081155}"/>
  <tableColumns count="9">
    <tableColumn id="1" xr3:uid="{D983D801-A19F-4FE3-B9C4-CBA5C617E3B9}" name="Age"/>
    <tableColumn id="2" xr3:uid="{27423603-6962-4804-A75E-F82FAF53F3A1}" name="DistanceFromHome"/>
    <tableColumn id="3" xr3:uid="{9E648BDF-E3B1-49DE-B5EB-9C38451A63C3}" name="MonthlyIncome"/>
    <tableColumn id="4" xr3:uid="{BF69B4F3-C936-4468-852B-8E588BCB0B68}" name="TotalWorkingYears"/>
    <tableColumn id="5" xr3:uid="{A138EB21-ABD8-47F3-8C6F-850C032F90EA}" name="YearsAtCompany"/>
    <tableColumn id="6" xr3:uid="{6BB36998-3727-4F51-A5DB-5AF061F857A8}" name="YearsInCurrentRole"/>
    <tableColumn id="7" xr3:uid="{8F95BB98-F748-466A-93B6-AD9506CB1371}" name="YearsSinceLastPromotion"/>
    <tableColumn id="8" xr3:uid="{82E9F6B2-8AE9-42AB-8DC2-8AD20D5729E4}" name="YearsWithCurrManager"/>
    <tableColumn id="9" xr3:uid="{0486367A-DFB5-49EF-B05A-574AE550F453}" name="AttrretionFlag"/>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DF54D7B-FCBB-4EEC-A7B0-4801A702413E}" name="CorrelationTable" displayName="CorrelationTable" ref="K1:T10" totalsRowShown="0" headerRowDxfId="13" dataDxfId="11" headerRowBorderDxfId="12" tableBorderDxfId="10">
  <autoFilter ref="K1:T10" xr:uid="{ADF54D7B-FCBB-4EEC-A7B0-4801A702413E}"/>
  <tableColumns count="10">
    <tableColumn id="1" xr3:uid="{8C97DE84-48E1-438B-AB61-1BA972026FE7}" name="Column1" dataDxfId="9"/>
    <tableColumn id="2" xr3:uid="{B765ABAA-D38A-42F7-A1F2-17AC6FBEE123}" name="Age" dataDxfId="8"/>
    <tableColumn id="3" xr3:uid="{2DFCD2E6-0562-42CF-A7D5-3666E35F05E3}" name="DistanceFromHome" dataDxfId="7"/>
    <tableColumn id="4" xr3:uid="{689F5006-3057-4DB0-B0EB-DE9F2FBAC8E7}" name="MonthlyIncome" dataDxfId="6"/>
    <tableColumn id="5" xr3:uid="{DAD9E101-F1CC-4AD5-A590-AD09B56C2F48}" name="TotalWorkingYears" dataDxfId="5"/>
    <tableColumn id="6" xr3:uid="{6C9F949F-824D-49C2-B049-5866FD168748}" name="YearsAtCompany" dataDxfId="4"/>
    <tableColumn id="7" xr3:uid="{EB93E415-D3DE-4601-9F53-FF5BEA45ADA4}" name="YearsInCurrentRole" dataDxfId="3"/>
    <tableColumn id="8" xr3:uid="{18E9821E-228E-4582-A80A-283777C36565}" name="YearsSinceLastPromotion" dataDxfId="2"/>
    <tableColumn id="9" xr3:uid="{681BBD13-C8EB-472D-823B-A22916BD150E}" name="YearsWithCurrManager" dataDxfId="1"/>
    <tableColumn id="10" xr3:uid="{F2B7B5F9-5261-4B37-BB64-AB522C1C707C}" name="AttrretionFlag" dataDxfId="0"/>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F21DFD-8077-46C8-B7B6-47622DE2E593}" name="Table4" displayName="Table4" ref="A1:D9" totalsRowShown="0" headerRowDxfId="135" dataDxfId="134">
  <autoFilter ref="A1:D9" xr:uid="{DEF21DFD-8077-46C8-B7B6-47622DE2E593}"/>
  <tableColumns count="4">
    <tableColumn id="1" xr3:uid="{D7DBF8E2-535A-4DCA-860D-1A39F9AF5D91}" name="Column Name" dataDxfId="133"/>
    <tableColumn id="2" xr3:uid="{4A4F5E75-9C76-4B0E-861B-64E3A4B6BAC7}" name="Data Type" dataDxfId="132"/>
    <tableColumn id="3" xr3:uid="{ECE86D81-519D-496E-8DB1-762C0B28D87C}" name="Values / Range" dataDxfId="131"/>
    <tableColumn id="4" xr3:uid="{D97CA1FE-FD43-4FD9-9D7A-353FA7FC62CB}" name="Description &amp; Notes" dataDxfId="13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ivotTable" Target="../pivotTables/pivotTable16.xml"/><Relationship Id="rId5" Type="http://schemas.openxmlformats.org/officeDocument/2006/relationships/table" Target="../tables/table13.xml"/><Relationship Id="rId4" Type="http://schemas.openxmlformats.org/officeDocument/2006/relationships/table" Target="../tables/table1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table" Target="../tables/table1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opLeftCell="A26" workbookViewId="0">
      <selection activeCell="A31" sqref="A31:G31"/>
    </sheetView>
  </sheetViews>
  <sheetFormatPr defaultRowHeight="13.5"/>
  <cols>
    <col min="1" max="1" width="16.53125" style="39" bestFit="1" customWidth="1"/>
    <col min="2" max="2" width="23.6640625" style="39" bestFit="1" customWidth="1"/>
    <col min="3" max="3" width="21.86328125" style="39" bestFit="1" customWidth="1"/>
    <col min="4" max="4" width="23.796875" style="39" bestFit="1" customWidth="1"/>
    <col min="5" max="5" width="18.53125" style="39" bestFit="1" customWidth="1"/>
    <col min="6" max="16384" width="9.06640625" style="39"/>
  </cols>
  <sheetData>
    <row r="1" spans="1:7" ht="17.649999999999999">
      <c r="A1" s="42" t="s">
        <v>321</v>
      </c>
      <c r="B1" s="42"/>
      <c r="C1" s="42"/>
      <c r="D1" s="42"/>
      <c r="E1" s="42"/>
      <c r="F1" s="42"/>
      <c r="G1" s="42"/>
    </row>
    <row r="3" spans="1:7" ht="13.9">
      <c r="A3" s="35" t="s">
        <v>307</v>
      </c>
      <c r="B3" s="35" t="s">
        <v>308</v>
      </c>
    </row>
    <row r="4" spans="1:7" ht="27">
      <c r="A4" s="35" t="s">
        <v>309</v>
      </c>
      <c r="B4" s="4" t="s">
        <v>310</v>
      </c>
    </row>
    <row r="5" spans="1:7" ht="40.5">
      <c r="A5" s="35" t="s">
        <v>311</v>
      </c>
      <c r="B5" s="4" t="s">
        <v>312</v>
      </c>
    </row>
    <row r="6" spans="1:7" ht="54">
      <c r="A6" s="35" t="s">
        <v>313</v>
      </c>
      <c r="B6" s="4" t="s">
        <v>314</v>
      </c>
    </row>
    <row r="7" spans="1:7" ht="27.75">
      <c r="A7" s="35" t="s">
        <v>315</v>
      </c>
      <c r="B7" s="4" t="s">
        <v>316</v>
      </c>
    </row>
    <row r="8" spans="1:7" ht="27">
      <c r="A8" s="35" t="s">
        <v>317</v>
      </c>
      <c r="B8" s="4" t="s">
        <v>318</v>
      </c>
    </row>
    <row r="9" spans="1:7" ht="27.75">
      <c r="A9" s="35" t="s">
        <v>319</v>
      </c>
      <c r="B9" s="4" t="s">
        <v>320</v>
      </c>
    </row>
    <row r="11" spans="1:7" ht="17.25">
      <c r="A11" s="43" t="s">
        <v>349</v>
      </c>
      <c r="B11" s="43"/>
      <c r="C11" s="43"/>
      <c r="D11" s="43"/>
      <c r="E11" s="43"/>
      <c r="F11" s="43"/>
      <c r="G11" s="43"/>
    </row>
    <row r="12" spans="1:7" ht="14.25">
      <c r="A12" s="6"/>
      <c r="B12" s="6"/>
      <c r="C12" s="6"/>
    </row>
    <row r="13" spans="1:7" ht="13.9">
      <c r="A13" s="35" t="s">
        <v>322</v>
      </c>
      <c r="B13" s="35" t="s">
        <v>323</v>
      </c>
      <c r="C13" s="35" t="s">
        <v>324</v>
      </c>
    </row>
    <row r="14" spans="1:7" ht="54">
      <c r="A14" s="35" t="s">
        <v>325</v>
      </c>
      <c r="B14" s="4" t="s">
        <v>326</v>
      </c>
      <c r="C14" s="4" t="s">
        <v>327</v>
      </c>
    </row>
    <row r="15" spans="1:7" ht="54">
      <c r="A15" s="35" t="s">
        <v>328</v>
      </c>
      <c r="B15" s="4" t="s">
        <v>329</v>
      </c>
      <c r="C15" s="4" t="s">
        <v>330</v>
      </c>
    </row>
    <row r="16" spans="1:7" ht="67.5">
      <c r="A16" s="35" t="s">
        <v>331</v>
      </c>
      <c r="B16" s="4" t="s">
        <v>332</v>
      </c>
      <c r="C16" s="4" t="s">
        <v>333</v>
      </c>
    </row>
    <row r="17" spans="1:7" ht="54">
      <c r="A17" s="35" t="s">
        <v>334</v>
      </c>
      <c r="B17" s="4" t="s">
        <v>335</v>
      </c>
      <c r="C17" s="4" t="s">
        <v>336</v>
      </c>
    </row>
    <row r="18" spans="1:7" ht="40.5">
      <c r="A18" s="35" t="s">
        <v>337</v>
      </c>
      <c r="B18" s="4" t="s">
        <v>335</v>
      </c>
      <c r="C18" s="4" t="s">
        <v>338</v>
      </c>
    </row>
    <row r="19" spans="1:7" ht="54">
      <c r="A19" s="35" t="s">
        <v>339</v>
      </c>
      <c r="B19" s="4" t="s">
        <v>340</v>
      </c>
      <c r="C19" s="4" t="s">
        <v>341</v>
      </c>
    </row>
    <row r="20" spans="1:7" ht="54">
      <c r="A20" s="35" t="s">
        <v>342</v>
      </c>
      <c r="B20" s="4" t="s">
        <v>343</v>
      </c>
      <c r="C20" s="4" t="s">
        <v>344</v>
      </c>
    </row>
    <row r="21" spans="1:7" ht="54">
      <c r="A21" s="35" t="s">
        <v>345</v>
      </c>
      <c r="B21" s="4" t="s">
        <v>343</v>
      </c>
      <c r="C21" s="4" t="s">
        <v>346</v>
      </c>
    </row>
    <row r="22" spans="1:7" ht="54">
      <c r="A22" s="35" t="s">
        <v>347</v>
      </c>
      <c r="B22" s="4" t="s">
        <v>326</v>
      </c>
      <c r="C22" s="4" t="s">
        <v>348</v>
      </c>
    </row>
    <row r="24" spans="1:7" ht="17.25">
      <c r="A24" s="43" t="s">
        <v>362</v>
      </c>
      <c r="B24" s="43"/>
      <c r="C24" s="43"/>
      <c r="D24" s="43"/>
      <c r="E24" s="43"/>
      <c r="F24" s="43"/>
      <c r="G24" s="43"/>
    </row>
    <row r="25" spans="1:7" ht="14.25">
      <c r="A25" s="6"/>
      <c r="B25" s="6"/>
      <c r="C25" s="6"/>
      <c r="D25" s="6"/>
      <c r="E25" s="6"/>
    </row>
    <row r="26" spans="1:7" ht="13.9">
      <c r="A26" s="35" t="s">
        <v>350</v>
      </c>
      <c r="B26" s="35" t="s">
        <v>351</v>
      </c>
      <c r="C26" s="35" t="s">
        <v>352</v>
      </c>
      <c r="D26" s="35" t="s">
        <v>353</v>
      </c>
      <c r="E26" s="35" t="s">
        <v>354</v>
      </c>
    </row>
    <row r="27" spans="1:7" ht="67.5">
      <c r="A27" s="35" t="s">
        <v>355</v>
      </c>
      <c r="B27" s="4" t="s">
        <v>356</v>
      </c>
      <c r="C27" s="4" t="s">
        <v>363</v>
      </c>
      <c r="D27" s="4" t="s">
        <v>364</v>
      </c>
      <c r="E27" s="4" t="s">
        <v>357</v>
      </c>
    </row>
    <row r="28" spans="1:7" ht="67.5">
      <c r="A28" s="35" t="s">
        <v>367</v>
      </c>
      <c r="B28" s="4" t="s">
        <v>358</v>
      </c>
      <c r="C28" s="4" t="s">
        <v>365</v>
      </c>
      <c r="D28" s="4" t="s">
        <v>364</v>
      </c>
      <c r="E28" s="4" t="s">
        <v>359</v>
      </c>
    </row>
    <row r="29" spans="1:7" ht="81">
      <c r="A29" s="35" t="s">
        <v>231</v>
      </c>
      <c r="B29" s="4" t="s">
        <v>360</v>
      </c>
      <c r="C29" s="4" t="s">
        <v>366</v>
      </c>
      <c r="D29" s="4" t="s">
        <v>364</v>
      </c>
      <c r="E29" s="4" t="s">
        <v>361</v>
      </c>
    </row>
    <row r="31" spans="1:7" ht="17.25">
      <c r="A31" s="43" t="s">
        <v>374</v>
      </c>
      <c r="B31" s="43"/>
      <c r="C31" s="43"/>
      <c r="D31" s="43"/>
      <c r="E31" s="43"/>
      <c r="F31" s="43"/>
      <c r="G31" s="43"/>
    </row>
    <row r="32" spans="1:7" ht="14.25">
      <c r="A32" s="6"/>
      <c r="B32" s="6"/>
      <c r="C32" s="6"/>
      <c r="D32" s="6"/>
    </row>
    <row r="33" spans="1:4" ht="13.9">
      <c r="A33" s="35" t="s">
        <v>248</v>
      </c>
      <c r="B33" s="35" t="s">
        <v>368</v>
      </c>
      <c r="C33" s="35" t="s">
        <v>251</v>
      </c>
      <c r="D33" s="35" t="s">
        <v>369</v>
      </c>
    </row>
    <row r="34" spans="1:4" ht="27">
      <c r="A34" s="35" t="s">
        <v>22</v>
      </c>
      <c r="B34" s="41" t="s">
        <v>253</v>
      </c>
      <c r="C34" s="35">
        <v>3</v>
      </c>
      <c r="D34" s="4" t="s">
        <v>376</v>
      </c>
    </row>
    <row r="35" spans="1:4" ht="27.75">
      <c r="A35" s="35" t="s">
        <v>254</v>
      </c>
      <c r="B35" s="41" t="s">
        <v>256</v>
      </c>
      <c r="C35" s="35">
        <v>2</v>
      </c>
      <c r="D35" s="4" t="s">
        <v>370</v>
      </c>
    </row>
    <row r="36" spans="1:4" ht="27.75">
      <c r="A36" s="35" t="s">
        <v>273</v>
      </c>
      <c r="B36" s="41" t="s">
        <v>371</v>
      </c>
      <c r="C36" s="35">
        <v>2</v>
      </c>
      <c r="D36" s="4" t="s">
        <v>375</v>
      </c>
    </row>
    <row r="37" spans="1:4" ht="27">
      <c r="A37" s="35" t="s">
        <v>372</v>
      </c>
      <c r="B37" s="41" t="s">
        <v>262</v>
      </c>
      <c r="C37" s="35">
        <v>1</v>
      </c>
      <c r="D37" s="4" t="s">
        <v>377</v>
      </c>
    </row>
    <row r="38" spans="1:4" ht="27">
      <c r="A38" s="35" t="s">
        <v>276</v>
      </c>
      <c r="B38" s="41" t="s">
        <v>265</v>
      </c>
      <c r="C38" s="35">
        <v>1</v>
      </c>
      <c r="D38" s="4" t="s">
        <v>378</v>
      </c>
    </row>
    <row r="39" spans="1:4" ht="27.75">
      <c r="A39" s="35" t="s">
        <v>266</v>
      </c>
      <c r="B39" s="41" t="s">
        <v>268</v>
      </c>
      <c r="C39" s="35">
        <v>1</v>
      </c>
      <c r="D39" s="4" t="s">
        <v>373</v>
      </c>
    </row>
  </sheetData>
  <sheetProtection sheet="1" objects="1" scenarios="1"/>
  <mergeCells count="4">
    <mergeCell ref="A1:G1"/>
    <mergeCell ref="A11:G11"/>
    <mergeCell ref="A24:G24"/>
    <mergeCell ref="A31:G31"/>
  </mergeCells>
  <pageMargins left="0.7" right="0.7" top="0.75" bottom="0.75" header="0.3" footer="0.3"/>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9F1DA-E61E-4D04-8B50-2D75A4443E24}">
  <dimension ref="B2:T58"/>
  <sheetViews>
    <sheetView showGridLines="0" showRowColHeaders="0" tabSelected="1" zoomScale="73" zoomScaleNormal="100" workbookViewId="0">
      <selection activeCell="E7" sqref="E7"/>
    </sheetView>
  </sheetViews>
  <sheetFormatPr defaultRowHeight="14.25"/>
  <cols>
    <col min="2" max="5" width="11.796875" customWidth="1"/>
  </cols>
  <sheetData>
    <row r="2" spans="2:20" ht="30">
      <c r="B2" s="53" t="s">
        <v>300</v>
      </c>
      <c r="C2" s="53"/>
      <c r="D2" s="53"/>
      <c r="E2" s="53"/>
      <c r="F2" s="53"/>
      <c r="G2" s="53"/>
      <c r="H2" s="53"/>
      <c r="I2" s="53"/>
      <c r="J2" s="53"/>
      <c r="K2" s="53"/>
      <c r="L2" s="53"/>
      <c r="M2" s="53"/>
      <c r="N2" s="53"/>
      <c r="O2" s="53"/>
      <c r="P2" s="53"/>
      <c r="Q2" s="53"/>
      <c r="R2" s="53"/>
      <c r="S2" s="53"/>
      <c r="T2" s="53"/>
    </row>
    <row r="3" spans="2:20" ht="14.65" thickBot="1"/>
    <row r="4" spans="2:20" s="12" customFormat="1">
      <c r="B4" s="47" t="s">
        <v>301</v>
      </c>
      <c r="C4" s="48"/>
      <c r="D4" s="49"/>
      <c r="F4" s="47" t="s">
        <v>302</v>
      </c>
      <c r="G4" s="48"/>
      <c r="H4" s="49"/>
      <c r="J4" s="47" t="s">
        <v>303</v>
      </c>
      <c r="K4" s="48"/>
      <c r="L4" s="49"/>
      <c r="N4" s="47" t="s">
        <v>304</v>
      </c>
      <c r="O4" s="48"/>
      <c r="P4" s="49"/>
      <c r="R4" s="47" t="s">
        <v>305</v>
      </c>
      <c r="S4" s="48"/>
      <c r="T4" s="49"/>
    </row>
    <row r="5" spans="2:20" s="12" customFormat="1" ht="25.5">
      <c r="B5" s="50">
        <f>COUNT(Cleaned_Data[Age])</f>
        <v>1470</v>
      </c>
      <c r="C5" s="51"/>
      <c r="D5" s="52"/>
      <c r="F5" s="50">
        <f>COUNTIF(Cleaned_Data[Attrition],"Yes")</f>
        <v>237</v>
      </c>
      <c r="G5" s="51"/>
      <c r="H5" s="52"/>
      <c r="J5" s="54">
        <f>F5/B5</f>
        <v>0.16122448979591836</v>
      </c>
      <c r="K5" s="55"/>
      <c r="L5" s="56"/>
      <c r="N5" s="50">
        <f>COUNTIF(Cleaned_Data[Risk Tier],"3 - High Risk")</f>
        <v>286</v>
      </c>
      <c r="O5" s="51"/>
      <c r="P5" s="52"/>
      <c r="R5" s="50">
        <f>COUNTIFS(Cleaned_Data[Attrition],"Yes",Cleaned_Data[Risk Tier],"3 - High Risk")</f>
        <v>109</v>
      </c>
      <c r="S5" s="51"/>
      <c r="T5" s="52"/>
    </row>
    <row r="6" spans="2:20" s="12" customFormat="1" ht="14.65" thickBot="1">
      <c r="B6" s="44"/>
      <c r="C6" s="45"/>
      <c r="D6" s="46"/>
      <c r="F6" s="44"/>
      <c r="G6" s="45"/>
      <c r="H6" s="46"/>
      <c r="J6" s="44"/>
      <c r="K6" s="45"/>
      <c r="L6" s="46"/>
      <c r="N6" s="44"/>
      <c r="O6" s="45"/>
      <c r="P6" s="46"/>
      <c r="R6" s="44"/>
      <c r="S6" s="45"/>
      <c r="T6" s="46"/>
    </row>
    <row r="43" spans="2:20" ht="14.25" customHeight="1">
      <c r="B43" s="57" t="s">
        <v>306</v>
      </c>
      <c r="C43" s="57"/>
      <c r="D43" s="57"/>
      <c r="E43" s="57"/>
      <c r="F43" s="57"/>
      <c r="G43" s="57"/>
      <c r="H43" s="57"/>
      <c r="I43" s="57"/>
      <c r="J43" s="57"/>
      <c r="K43" s="57"/>
      <c r="L43" s="57"/>
      <c r="M43" s="57"/>
      <c r="N43" s="57"/>
      <c r="O43" s="57"/>
      <c r="P43" s="57"/>
      <c r="Q43" s="57"/>
      <c r="R43" s="57"/>
      <c r="S43" s="57"/>
      <c r="T43" s="57"/>
    </row>
    <row r="44" spans="2:20">
      <c r="B44" s="57"/>
      <c r="C44" s="57"/>
      <c r="D44" s="57"/>
      <c r="E44" s="57"/>
      <c r="F44" s="57"/>
      <c r="G44" s="57"/>
      <c r="H44" s="57"/>
      <c r="I44" s="57"/>
      <c r="J44" s="57"/>
      <c r="K44" s="57"/>
      <c r="L44" s="57"/>
      <c r="M44" s="57"/>
      <c r="N44" s="57"/>
      <c r="O44" s="57"/>
      <c r="P44" s="57"/>
      <c r="Q44" s="57"/>
      <c r="R44" s="57"/>
      <c r="S44" s="57"/>
      <c r="T44" s="57"/>
    </row>
    <row r="45" spans="2:20">
      <c r="B45" s="57"/>
      <c r="C45" s="57"/>
      <c r="D45" s="57"/>
      <c r="E45" s="57"/>
      <c r="F45" s="57"/>
      <c r="G45" s="57"/>
      <c r="H45" s="57"/>
      <c r="I45" s="57"/>
      <c r="J45" s="57"/>
      <c r="K45" s="57"/>
      <c r="L45" s="57"/>
      <c r="M45" s="57"/>
      <c r="N45" s="57"/>
      <c r="O45" s="57"/>
      <c r="P45" s="57"/>
      <c r="Q45" s="57"/>
      <c r="R45" s="57"/>
      <c r="S45" s="57"/>
      <c r="T45" s="57"/>
    </row>
    <row r="46" spans="2:20">
      <c r="B46" s="57"/>
      <c r="C46" s="57"/>
      <c r="D46" s="57"/>
      <c r="E46" s="57"/>
      <c r="F46" s="57"/>
      <c r="G46" s="57"/>
      <c r="H46" s="57"/>
      <c r="I46" s="57"/>
      <c r="J46" s="57"/>
      <c r="K46" s="57"/>
      <c r="L46" s="57"/>
      <c r="M46" s="57"/>
      <c r="N46" s="57"/>
      <c r="O46" s="57"/>
      <c r="P46" s="57"/>
      <c r="Q46" s="57"/>
      <c r="R46" s="57"/>
      <c r="S46" s="57"/>
      <c r="T46" s="57"/>
    </row>
    <row r="47" spans="2:20">
      <c r="B47" s="57"/>
      <c r="C47" s="57"/>
      <c r="D47" s="57"/>
      <c r="E47" s="57"/>
      <c r="F47" s="57"/>
      <c r="G47" s="57"/>
      <c r="H47" s="57"/>
      <c r="I47" s="57"/>
      <c r="J47" s="57"/>
      <c r="K47" s="57"/>
      <c r="L47" s="57"/>
      <c r="M47" s="57"/>
      <c r="N47" s="57"/>
      <c r="O47" s="57"/>
      <c r="P47" s="57"/>
      <c r="Q47" s="57"/>
      <c r="R47" s="57"/>
      <c r="S47" s="57"/>
      <c r="T47" s="57"/>
    </row>
    <row r="48" spans="2:20">
      <c r="B48" s="57"/>
      <c r="C48" s="57"/>
      <c r="D48" s="57"/>
      <c r="E48" s="57"/>
      <c r="F48" s="57"/>
      <c r="G48" s="57"/>
      <c r="H48" s="57"/>
      <c r="I48" s="57"/>
      <c r="J48" s="57"/>
      <c r="K48" s="57"/>
      <c r="L48" s="57"/>
      <c r="M48" s="57"/>
      <c r="N48" s="57"/>
      <c r="O48" s="57"/>
      <c r="P48" s="57"/>
      <c r="Q48" s="57"/>
      <c r="R48" s="57"/>
      <c r="S48" s="57"/>
      <c r="T48" s="57"/>
    </row>
    <row r="49" spans="2:20">
      <c r="B49" s="57"/>
      <c r="C49" s="57"/>
      <c r="D49" s="57"/>
      <c r="E49" s="57"/>
      <c r="F49" s="57"/>
      <c r="G49" s="57"/>
      <c r="H49" s="57"/>
      <c r="I49" s="57"/>
      <c r="J49" s="57"/>
      <c r="K49" s="57"/>
      <c r="L49" s="57"/>
      <c r="M49" s="57"/>
      <c r="N49" s="57"/>
      <c r="O49" s="57"/>
      <c r="P49" s="57"/>
      <c r="Q49" s="57"/>
      <c r="R49" s="57"/>
      <c r="S49" s="57"/>
      <c r="T49" s="57"/>
    </row>
    <row r="50" spans="2:20">
      <c r="B50" s="57"/>
      <c r="C50" s="57"/>
      <c r="D50" s="57"/>
      <c r="E50" s="57"/>
      <c r="F50" s="57"/>
      <c r="G50" s="57"/>
      <c r="H50" s="57"/>
      <c r="I50" s="57"/>
      <c r="J50" s="57"/>
      <c r="K50" s="57"/>
      <c r="L50" s="57"/>
      <c r="M50" s="57"/>
      <c r="N50" s="57"/>
      <c r="O50" s="57"/>
      <c r="P50" s="57"/>
      <c r="Q50" s="57"/>
      <c r="R50" s="57"/>
      <c r="S50" s="57"/>
      <c r="T50" s="57"/>
    </row>
    <row r="51" spans="2:20">
      <c r="B51" s="57"/>
      <c r="C51" s="57"/>
      <c r="D51" s="57"/>
      <c r="E51" s="57"/>
      <c r="F51" s="57"/>
      <c r="G51" s="57"/>
      <c r="H51" s="57"/>
      <c r="I51" s="57"/>
      <c r="J51" s="57"/>
      <c r="K51" s="57"/>
      <c r="L51" s="57"/>
      <c r="M51" s="57"/>
      <c r="N51" s="57"/>
      <c r="O51" s="57"/>
      <c r="P51" s="57"/>
      <c r="Q51" s="57"/>
      <c r="R51" s="57"/>
      <c r="S51" s="57"/>
      <c r="T51" s="57"/>
    </row>
    <row r="52" spans="2:20">
      <c r="B52" s="57"/>
      <c r="C52" s="57"/>
      <c r="D52" s="57"/>
      <c r="E52" s="57"/>
      <c r="F52" s="57"/>
      <c r="G52" s="57"/>
      <c r="H52" s="57"/>
      <c r="I52" s="57"/>
      <c r="J52" s="57"/>
      <c r="K52" s="57"/>
      <c r="L52" s="57"/>
      <c r="M52" s="57"/>
      <c r="N52" s="57"/>
      <c r="O52" s="57"/>
      <c r="P52" s="57"/>
      <c r="Q52" s="57"/>
      <c r="R52" s="57"/>
      <c r="S52" s="57"/>
      <c r="T52" s="57"/>
    </row>
    <row r="53" spans="2:20">
      <c r="B53" s="57"/>
      <c r="C53" s="57"/>
      <c r="D53" s="57"/>
      <c r="E53" s="57"/>
      <c r="F53" s="57"/>
      <c r="G53" s="57"/>
      <c r="H53" s="57"/>
      <c r="I53" s="57"/>
      <c r="J53" s="57"/>
      <c r="K53" s="57"/>
      <c r="L53" s="57"/>
      <c r="M53" s="57"/>
      <c r="N53" s="57"/>
      <c r="O53" s="57"/>
      <c r="P53" s="57"/>
      <c r="Q53" s="57"/>
      <c r="R53" s="57"/>
      <c r="S53" s="57"/>
      <c r="T53" s="57"/>
    </row>
    <row r="54" spans="2:20">
      <c r="B54" s="57"/>
      <c r="C54" s="57"/>
      <c r="D54" s="57"/>
      <c r="E54" s="57"/>
      <c r="F54" s="57"/>
      <c r="G54" s="57"/>
      <c r="H54" s="57"/>
      <c r="I54" s="57"/>
      <c r="J54" s="57"/>
      <c r="K54" s="57"/>
      <c r="L54" s="57"/>
      <c r="M54" s="57"/>
      <c r="N54" s="57"/>
      <c r="O54" s="57"/>
      <c r="P54" s="57"/>
      <c r="Q54" s="57"/>
      <c r="R54" s="57"/>
      <c r="S54" s="57"/>
      <c r="T54" s="57"/>
    </row>
    <row r="55" spans="2:20">
      <c r="B55" s="57"/>
      <c r="C55" s="57"/>
      <c r="D55" s="57"/>
      <c r="E55" s="57"/>
      <c r="F55" s="57"/>
      <c r="G55" s="57"/>
      <c r="H55" s="57"/>
      <c r="I55" s="57"/>
      <c r="J55" s="57"/>
      <c r="K55" s="57"/>
      <c r="L55" s="57"/>
      <c r="M55" s="57"/>
      <c r="N55" s="57"/>
      <c r="O55" s="57"/>
      <c r="P55" s="57"/>
      <c r="Q55" s="57"/>
      <c r="R55" s="57"/>
      <c r="S55" s="57"/>
      <c r="T55" s="57"/>
    </row>
    <row r="56" spans="2:20">
      <c r="B56" s="57"/>
      <c r="C56" s="57"/>
      <c r="D56" s="57"/>
      <c r="E56" s="57"/>
      <c r="F56" s="57"/>
      <c r="G56" s="57"/>
      <c r="H56" s="57"/>
      <c r="I56" s="57"/>
      <c r="J56" s="57"/>
      <c r="K56" s="57"/>
      <c r="L56" s="57"/>
      <c r="M56" s="57"/>
      <c r="N56" s="57"/>
      <c r="O56" s="57"/>
      <c r="P56" s="57"/>
      <c r="Q56" s="57"/>
      <c r="R56" s="57"/>
      <c r="S56" s="57"/>
      <c r="T56" s="57"/>
    </row>
    <row r="57" spans="2:20">
      <c r="B57" s="57"/>
      <c r="C57" s="57"/>
      <c r="D57" s="57"/>
      <c r="E57" s="57"/>
      <c r="F57" s="57"/>
      <c r="G57" s="57"/>
      <c r="H57" s="57"/>
      <c r="I57" s="57"/>
      <c r="J57" s="57"/>
      <c r="K57" s="57"/>
      <c r="L57" s="57"/>
      <c r="M57" s="57"/>
      <c r="N57" s="57"/>
      <c r="O57" s="57"/>
      <c r="P57" s="57"/>
      <c r="Q57" s="57"/>
      <c r="R57" s="57"/>
      <c r="S57" s="57"/>
      <c r="T57" s="57"/>
    </row>
    <row r="58" spans="2:20">
      <c r="B58" s="57"/>
      <c r="C58" s="57"/>
      <c r="D58" s="57"/>
      <c r="E58" s="57"/>
      <c r="F58" s="57"/>
      <c r="G58" s="57"/>
      <c r="H58" s="57"/>
      <c r="I58" s="57"/>
      <c r="J58" s="57"/>
      <c r="K58" s="57"/>
      <c r="L58" s="57"/>
      <c r="M58" s="57"/>
      <c r="N58" s="57"/>
      <c r="O58" s="57"/>
      <c r="P58" s="57"/>
      <c r="Q58" s="57"/>
      <c r="R58" s="57"/>
      <c r="S58" s="57"/>
      <c r="T58" s="57"/>
    </row>
  </sheetData>
  <sheetProtection pivotTables="0"/>
  <mergeCells count="17">
    <mergeCell ref="B2:T2"/>
    <mergeCell ref="J4:L4"/>
    <mergeCell ref="J5:L5"/>
    <mergeCell ref="J6:L6"/>
    <mergeCell ref="N4:P4"/>
    <mergeCell ref="N5:P5"/>
    <mergeCell ref="N6:P6"/>
    <mergeCell ref="B4:D4"/>
    <mergeCell ref="B5:D5"/>
    <mergeCell ref="B6:D6"/>
    <mergeCell ref="F4:H4"/>
    <mergeCell ref="F5:H5"/>
    <mergeCell ref="F6:H6"/>
    <mergeCell ref="B43:T58"/>
    <mergeCell ref="R4:T4"/>
    <mergeCell ref="R5:T5"/>
    <mergeCell ref="R6:T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0D8B9-36A9-4438-9B32-21F2CEE939C0}">
  <dimension ref="B2:E54"/>
  <sheetViews>
    <sheetView topLeftCell="A11" workbookViewId="0">
      <selection activeCell="Q18" sqref="Q18"/>
    </sheetView>
  </sheetViews>
  <sheetFormatPr defaultRowHeight="14.25"/>
  <cols>
    <col min="2" max="2" width="15.19921875" bestFit="1" customWidth="1"/>
    <col min="3" max="3" width="14.73046875" bestFit="1" customWidth="1"/>
    <col min="4" max="4" width="4.1328125" bestFit="1" customWidth="1"/>
    <col min="5" max="5" width="10.19921875" bestFit="1" customWidth="1"/>
    <col min="6" max="31" width="2.73046875" bestFit="1" customWidth="1"/>
    <col min="32" max="32" width="10.19921875" bestFit="1" customWidth="1"/>
    <col min="33" max="1074" width="4.73046875" bestFit="1" customWidth="1"/>
    <col min="1075" max="1351" width="5.73046875" bestFit="1" customWidth="1"/>
    <col min="1352" max="1352" width="10.19921875" bestFit="1" customWidth="1"/>
  </cols>
  <sheetData>
    <row r="2" spans="2:5">
      <c r="B2" s="10" t="s">
        <v>115</v>
      </c>
      <c r="C2" s="10" t="s">
        <v>112</v>
      </c>
    </row>
    <row r="3" spans="2:5">
      <c r="B3" s="10" t="s">
        <v>114</v>
      </c>
      <c r="C3" t="s">
        <v>43</v>
      </c>
      <c r="D3" t="s">
        <v>35</v>
      </c>
      <c r="E3" t="s">
        <v>113</v>
      </c>
    </row>
    <row r="4" spans="2:5">
      <c r="B4" s="11" t="s">
        <v>283</v>
      </c>
      <c r="C4" s="15">
        <v>0.44897959183673469</v>
      </c>
      <c r="D4" s="15">
        <v>3.6054421768707483E-2</v>
      </c>
      <c r="E4" s="15">
        <v>0.48503401360544218</v>
      </c>
    </row>
    <row r="5" spans="2:5">
      <c r="B5" s="11" t="s">
        <v>284</v>
      </c>
      <c r="C5" s="15">
        <v>0.26938775510204083</v>
      </c>
      <c r="D5" s="15">
        <v>5.1020408163265307E-2</v>
      </c>
      <c r="E5" s="15">
        <v>0.32040816326530613</v>
      </c>
    </row>
    <row r="6" spans="2:5">
      <c r="B6" s="11" t="s">
        <v>285</v>
      </c>
      <c r="C6" s="15">
        <v>0.12040816326530612</v>
      </c>
      <c r="D6" s="15">
        <v>7.4149659863945575E-2</v>
      </c>
      <c r="E6" s="15">
        <v>0.19455782312925171</v>
      </c>
    </row>
    <row r="7" spans="2:5">
      <c r="B7" s="11" t="s">
        <v>113</v>
      </c>
      <c r="C7" s="36">
        <v>0.83877551020408159</v>
      </c>
      <c r="D7" s="36">
        <v>0.16122448979591836</v>
      </c>
      <c r="E7" s="36">
        <v>1</v>
      </c>
    </row>
    <row r="9" spans="2:5">
      <c r="B9" s="10" t="s">
        <v>115</v>
      </c>
      <c r="C9" s="10" t="s">
        <v>112</v>
      </c>
    </row>
    <row r="10" spans="2:5">
      <c r="B10" s="10" t="s">
        <v>114</v>
      </c>
      <c r="C10" t="s">
        <v>43</v>
      </c>
      <c r="D10" t="s">
        <v>35</v>
      </c>
      <c r="E10" t="s">
        <v>113</v>
      </c>
    </row>
    <row r="11" spans="2:5">
      <c r="B11" s="11" t="s">
        <v>43</v>
      </c>
      <c r="C11" s="58">
        <v>944</v>
      </c>
      <c r="D11" s="58">
        <v>110</v>
      </c>
      <c r="E11" s="58">
        <v>1054</v>
      </c>
    </row>
    <row r="12" spans="2:5">
      <c r="B12" s="11" t="s">
        <v>35</v>
      </c>
      <c r="C12" s="58">
        <v>289</v>
      </c>
      <c r="D12" s="58">
        <v>127</v>
      </c>
      <c r="E12" s="58">
        <v>416</v>
      </c>
    </row>
    <row r="13" spans="2:5">
      <c r="B13" s="11" t="s">
        <v>113</v>
      </c>
      <c r="C13" s="58">
        <v>1233</v>
      </c>
      <c r="D13" s="58">
        <v>237</v>
      </c>
      <c r="E13" s="58">
        <v>1470</v>
      </c>
    </row>
    <row r="15" spans="2:5">
      <c r="B15" s="10" t="s">
        <v>114</v>
      </c>
      <c r="C15" s="40" t="s">
        <v>116</v>
      </c>
    </row>
    <row r="16" spans="2:5">
      <c r="B16" s="11">
        <v>1</v>
      </c>
      <c r="C16" s="40">
        <v>2786.9152854511972</v>
      </c>
    </row>
    <row r="17" spans="2:5">
      <c r="B17" s="11">
        <v>2</v>
      </c>
      <c r="C17" s="40">
        <v>5502.2771535580523</v>
      </c>
    </row>
    <row r="18" spans="2:5">
      <c r="B18" s="11">
        <v>3</v>
      </c>
      <c r="C18" s="40">
        <v>9817.2522935779816</v>
      </c>
    </row>
    <row r="19" spans="2:5">
      <c r="B19" s="11">
        <v>4</v>
      </c>
      <c r="C19" s="40">
        <v>15503.783018867925</v>
      </c>
    </row>
    <row r="20" spans="2:5">
      <c r="B20" s="11">
        <v>5</v>
      </c>
      <c r="C20" s="40">
        <v>19191.82608695652</v>
      </c>
    </row>
    <row r="21" spans="2:5">
      <c r="B21" s="11" t="s">
        <v>113</v>
      </c>
      <c r="C21" s="40">
        <v>6502.931292517007</v>
      </c>
    </row>
    <row r="23" spans="2:5">
      <c r="B23" s="10" t="s">
        <v>115</v>
      </c>
      <c r="C23" s="10" t="s">
        <v>112</v>
      </c>
    </row>
    <row r="24" spans="2:5">
      <c r="B24" s="10" t="s">
        <v>114</v>
      </c>
      <c r="C24" s="15" t="s">
        <v>43</v>
      </c>
      <c r="D24" s="15" t="s">
        <v>35</v>
      </c>
      <c r="E24" s="15" t="s">
        <v>113</v>
      </c>
    </row>
    <row r="25" spans="2:5">
      <c r="B25" s="11">
        <v>1</v>
      </c>
      <c r="C25" s="15">
        <v>0.12380952380952381</v>
      </c>
      <c r="D25" s="15">
        <v>1.7687074829931974E-2</v>
      </c>
      <c r="E25" s="15">
        <v>0.1414965986394558</v>
      </c>
    </row>
    <row r="26" spans="2:5">
      <c r="B26" s="11">
        <v>2</v>
      </c>
      <c r="C26" s="15">
        <v>0.12448979591836734</v>
      </c>
      <c r="D26" s="15">
        <v>1.9047619047619049E-2</v>
      </c>
      <c r="E26" s="15">
        <v>0.1435374149659864</v>
      </c>
    </row>
    <row r="27" spans="2:5">
      <c r="B27" s="11">
        <v>3</v>
      </c>
      <c r="C27" s="15">
        <v>4.7619047619047616E-2</v>
      </c>
      <c r="D27" s="15">
        <v>9.5238095238095247E-3</v>
      </c>
      <c r="E27" s="15">
        <v>5.7142857142857141E-2</v>
      </c>
    </row>
    <row r="28" spans="2:5">
      <c r="B28" s="11">
        <v>4</v>
      </c>
      <c r="C28" s="15">
        <v>3.7414965986394558E-2</v>
      </c>
      <c r="D28" s="15">
        <v>6.1224489795918364E-3</v>
      </c>
      <c r="E28" s="15">
        <v>4.3537414965986392E-2</v>
      </c>
    </row>
    <row r="29" spans="2:5">
      <c r="B29" s="11">
        <v>5</v>
      </c>
      <c r="C29" s="15">
        <v>3.7414965986394558E-2</v>
      </c>
      <c r="D29" s="15">
        <v>6.8027210884353739E-3</v>
      </c>
      <c r="E29" s="15">
        <v>4.4217687074829932E-2</v>
      </c>
    </row>
    <row r="30" spans="2:5">
      <c r="B30" s="11">
        <v>6</v>
      </c>
      <c r="C30" s="15">
        <v>3.5374149659863949E-2</v>
      </c>
      <c r="D30" s="15">
        <v>4.7619047619047623E-3</v>
      </c>
      <c r="E30" s="15">
        <v>4.0136054421768708E-2</v>
      </c>
    </row>
    <row r="31" spans="2:5">
      <c r="B31" s="11">
        <v>7</v>
      </c>
      <c r="C31" s="15">
        <v>4.9659863945578232E-2</v>
      </c>
      <c r="D31" s="15">
        <v>7.4829931972789114E-3</v>
      </c>
      <c r="E31" s="15">
        <v>5.7142857142857141E-2</v>
      </c>
    </row>
    <row r="32" spans="2:5">
      <c r="B32" s="11">
        <v>8</v>
      </c>
      <c r="C32" s="15">
        <v>4.7619047619047616E-2</v>
      </c>
      <c r="D32" s="15">
        <v>6.8027210884353739E-3</v>
      </c>
      <c r="E32" s="15">
        <v>5.4421768707482991E-2</v>
      </c>
    </row>
    <row r="33" spans="2:5">
      <c r="B33" s="11">
        <v>9</v>
      </c>
      <c r="C33" s="15">
        <v>4.5578231292517007E-2</v>
      </c>
      <c r="D33" s="15">
        <v>1.2244897959183673E-2</v>
      </c>
      <c r="E33" s="15">
        <v>5.7823129251700682E-2</v>
      </c>
    </row>
    <row r="34" spans="2:5">
      <c r="B34" s="11">
        <v>10</v>
      </c>
      <c r="C34" s="15">
        <v>5.1020408163265307E-2</v>
      </c>
      <c r="D34" s="15">
        <v>7.4829931972789114E-3</v>
      </c>
      <c r="E34" s="15">
        <v>5.8503401360544216E-2</v>
      </c>
    </row>
    <row r="35" spans="2:5">
      <c r="B35" s="11">
        <v>11</v>
      </c>
      <c r="C35" s="15">
        <v>1.7006802721088437E-2</v>
      </c>
      <c r="D35" s="15">
        <v>2.7210884353741495E-3</v>
      </c>
      <c r="E35" s="15">
        <v>1.9727891156462583E-2</v>
      </c>
    </row>
    <row r="36" spans="2:5">
      <c r="B36" s="11">
        <v>12</v>
      </c>
      <c r="C36" s="15">
        <v>9.5238095238095247E-3</v>
      </c>
      <c r="D36" s="15">
        <v>4.0816326530612249E-3</v>
      </c>
      <c r="E36" s="15">
        <v>1.3605442176870748E-2</v>
      </c>
    </row>
    <row r="37" spans="2:5">
      <c r="B37" s="11">
        <v>13</v>
      </c>
      <c r="C37" s="15">
        <v>8.8435374149659872E-3</v>
      </c>
      <c r="D37" s="15">
        <v>4.0816326530612249E-3</v>
      </c>
      <c r="E37" s="15">
        <v>1.292517006802721E-2</v>
      </c>
    </row>
    <row r="38" spans="2:5">
      <c r="B38" s="11">
        <v>14</v>
      </c>
      <c r="C38" s="15">
        <v>1.1564625850340135E-2</v>
      </c>
      <c r="D38" s="15">
        <v>2.7210884353741495E-3</v>
      </c>
      <c r="E38" s="15">
        <v>1.4285714285714285E-2</v>
      </c>
    </row>
    <row r="39" spans="2:5">
      <c r="B39" s="11">
        <v>15</v>
      </c>
      <c r="C39" s="15">
        <v>1.4285714285714285E-2</v>
      </c>
      <c r="D39" s="15">
        <v>3.4013605442176869E-3</v>
      </c>
      <c r="E39" s="15">
        <v>1.7687074829931974E-2</v>
      </c>
    </row>
    <row r="40" spans="2:5">
      <c r="B40" s="11">
        <v>16</v>
      </c>
      <c r="C40" s="15">
        <v>1.7006802721088437E-2</v>
      </c>
      <c r="D40" s="15">
        <v>4.7619047619047623E-3</v>
      </c>
      <c r="E40" s="15">
        <v>2.1768707482993196E-2</v>
      </c>
    </row>
    <row r="41" spans="2:5">
      <c r="B41" s="11">
        <v>17</v>
      </c>
      <c r="C41" s="15">
        <v>1.020408163265306E-2</v>
      </c>
      <c r="D41" s="15">
        <v>3.4013605442176869E-3</v>
      </c>
      <c r="E41" s="15">
        <v>1.3605442176870748E-2</v>
      </c>
    </row>
    <row r="42" spans="2:5">
      <c r="B42" s="11">
        <v>18</v>
      </c>
      <c r="C42" s="15">
        <v>1.4965986394557823E-2</v>
      </c>
      <c r="D42" s="15">
        <v>2.7210884353741495E-3</v>
      </c>
      <c r="E42" s="15">
        <v>1.7687074829931974E-2</v>
      </c>
    </row>
    <row r="43" spans="2:5">
      <c r="B43" s="11">
        <v>19</v>
      </c>
      <c r="C43" s="15">
        <v>1.292517006802721E-2</v>
      </c>
      <c r="D43" s="15">
        <v>2.0408163265306124E-3</v>
      </c>
      <c r="E43" s="15">
        <v>1.4965986394557823E-2</v>
      </c>
    </row>
    <row r="44" spans="2:5">
      <c r="B44" s="11">
        <v>20</v>
      </c>
      <c r="C44" s="15">
        <v>1.4285714285714285E-2</v>
      </c>
      <c r="D44" s="15">
        <v>2.7210884353741495E-3</v>
      </c>
      <c r="E44" s="15">
        <v>1.7006802721088437E-2</v>
      </c>
    </row>
    <row r="45" spans="2:5">
      <c r="B45" s="11">
        <v>21</v>
      </c>
      <c r="C45" s="15">
        <v>1.020408163265306E-2</v>
      </c>
      <c r="D45" s="15">
        <v>2.0408163265306124E-3</v>
      </c>
      <c r="E45" s="15">
        <v>1.2244897959183673E-2</v>
      </c>
    </row>
    <row r="46" spans="2:5">
      <c r="B46" s="11">
        <v>22</v>
      </c>
      <c r="C46" s="15">
        <v>8.8435374149659872E-3</v>
      </c>
      <c r="D46" s="15">
        <v>4.0816326530612249E-3</v>
      </c>
      <c r="E46" s="15">
        <v>1.292517006802721E-2</v>
      </c>
    </row>
    <row r="47" spans="2:5">
      <c r="B47" s="11">
        <v>23</v>
      </c>
      <c r="C47" s="15">
        <v>1.4965986394557823E-2</v>
      </c>
      <c r="D47" s="15">
        <v>3.4013605442176869E-3</v>
      </c>
      <c r="E47" s="15">
        <v>1.8367346938775512E-2</v>
      </c>
    </row>
    <row r="48" spans="2:5">
      <c r="B48" s="11">
        <v>24</v>
      </c>
      <c r="C48" s="15">
        <v>1.0884353741496598E-2</v>
      </c>
      <c r="D48" s="15">
        <v>8.1632653061224497E-3</v>
      </c>
      <c r="E48" s="15">
        <v>1.9047619047619049E-2</v>
      </c>
    </row>
    <row r="49" spans="2:5">
      <c r="B49" s="11">
        <v>25</v>
      </c>
      <c r="C49" s="15">
        <v>1.292517006802721E-2</v>
      </c>
      <c r="D49" s="15">
        <v>4.0816326530612249E-3</v>
      </c>
      <c r="E49" s="15">
        <v>1.7006802721088437E-2</v>
      </c>
    </row>
    <row r="50" spans="2:5">
      <c r="B50" s="11">
        <v>26</v>
      </c>
      <c r="C50" s="15">
        <v>1.4965986394557823E-2</v>
      </c>
      <c r="D50" s="15">
        <v>2.0408163265306124E-3</v>
      </c>
      <c r="E50" s="15">
        <v>1.7006802721088437E-2</v>
      </c>
    </row>
    <row r="51" spans="2:5">
      <c r="B51" s="11">
        <v>27</v>
      </c>
      <c r="C51" s="15">
        <v>6.1224489795918364E-3</v>
      </c>
      <c r="D51" s="15">
        <v>2.0408163265306124E-3</v>
      </c>
      <c r="E51" s="15">
        <v>8.1632653061224497E-3</v>
      </c>
    </row>
    <row r="52" spans="2:5">
      <c r="B52" s="11">
        <v>28</v>
      </c>
      <c r="C52" s="15">
        <v>1.4285714285714285E-2</v>
      </c>
      <c r="D52" s="15">
        <v>1.3605442176870747E-3</v>
      </c>
      <c r="E52" s="15">
        <v>1.5646258503401362E-2</v>
      </c>
    </row>
    <row r="53" spans="2:5">
      <c r="B53" s="11">
        <v>29</v>
      </c>
      <c r="C53" s="15">
        <v>1.4965986394557823E-2</v>
      </c>
      <c r="D53" s="15">
        <v>3.4013605442176869E-3</v>
      </c>
      <c r="E53" s="15">
        <v>1.8367346938775512E-2</v>
      </c>
    </row>
    <row r="54" spans="2:5">
      <c r="B54" s="11" t="s">
        <v>113</v>
      </c>
      <c r="C54" s="15">
        <v>0.83877551020408159</v>
      </c>
      <c r="D54" s="15">
        <v>0.16122448979591836</v>
      </c>
      <c r="E54" s="15">
        <v>1</v>
      </c>
    </row>
  </sheetData>
  <sheetProtection sheet="1" objects="1" scenarios="1"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85001-98F6-4DD9-928A-4687C67F5E3D}">
  <dimension ref="A1:AU1471"/>
  <sheetViews>
    <sheetView topLeftCell="AF19" zoomScale="86" workbookViewId="0">
      <selection activeCell="AQ48" sqref="AQ48:AR48"/>
    </sheetView>
  </sheetViews>
  <sheetFormatPr defaultRowHeight="14.25"/>
  <cols>
    <col min="1" max="1" width="6.06640625" bestFit="1" customWidth="1"/>
    <col min="2" max="2" width="9.86328125" bestFit="1" customWidth="1"/>
    <col min="3" max="3" width="15" bestFit="1" customWidth="1"/>
    <col min="4" max="4" width="10.59765625" bestFit="1" customWidth="1"/>
    <col min="5" max="5" width="20.796875" bestFit="1" customWidth="1"/>
    <col min="6" max="6" width="19.06640625" bestFit="1" customWidth="1"/>
    <col min="7" max="7" width="11" bestFit="1" customWidth="1"/>
    <col min="8" max="8" width="14.86328125" bestFit="1" customWidth="1"/>
    <col min="9" max="9" width="17.73046875" bestFit="1" customWidth="1"/>
    <col min="10" max="10" width="23" bestFit="1" customWidth="1"/>
    <col min="11" max="11" width="8.9296875" bestFit="1" customWidth="1"/>
    <col min="12" max="12" width="12" bestFit="1" customWidth="1"/>
    <col min="13" max="13" width="16.1328125" bestFit="1" customWidth="1"/>
    <col min="14" max="14" width="9.9296875" bestFit="1" customWidth="1"/>
    <col min="15" max="15" width="21.796875" bestFit="1" customWidth="1"/>
    <col min="16" max="16" width="15.19921875" bestFit="1" customWidth="1"/>
    <col min="17" max="17" width="13.796875" bestFit="1" customWidth="1"/>
    <col min="18" max="18" width="16" bestFit="1" customWidth="1"/>
    <col min="19" max="19" width="13.53125" bestFit="1" customWidth="1"/>
    <col min="20" max="20" width="22.46484375" bestFit="1" customWidth="1"/>
    <col min="21" max="21" width="10.86328125" bestFit="1" customWidth="1"/>
    <col min="22" max="22" width="17.6640625" bestFit="1" customWidth="1"/>
    <col min="23" max="23" width="18.53125" bestFit="1" customWidth="1"/>
    <col min="24" max="24" width="22.59765625" bestFit="1" customWidth="1"/>
    <col min="25" max="25" width="17.265625" bestFit="1" customWidth="1"/>
    <col min="26" max="26" width="18.33203125" bestFit="1" customWidth="1"/>
    <col min="27" max="27" width="21.19921875" bestFit="1" customWidth="1"/>
    <col min="28" max="28" width="16.53125" bestFit="1" customWidth="1"/>
    <col min="29" max="29" width="16.9296875" bestFit="1" customWidth="1"/>
    <col min="30" max="30" width="18.73046875" bestFit="1" customWidth="1"/>
    <col min="31" max="31" width="23.6640625" bestFit="1" customWidth="1"/>
    <col min="32" max="32" width="22" bestFit="1" customWidth="1"/>
    <col min="33" max="33" width="13.06640625" bestFit="1" customWidth="1"/>
    <col min="34" max="34" width="11.1328125" bestFit="1" customWidth="1"/>
    <col min="35" max="35" width="12.796875" bestFit="1" customWidth="1"/>
    <col min="36" max="36" width="13.46484375" bestFit="1" customWidth="1"/>
    <col min="37" max="37" width="16.6640625" bestFit="1" customWidth="1"/>
    <col min="38" max="38" width="20.86328125" bestFit="1" customWidth="1"/>
    <col min="40" max="40" width="13.59765625" bestFit="1" customWidth="1"/>
    <col min="41" max="41" width="25.19921875" bestFit="1" customWidth="1"/>
    <col min="42" max="42" width="15.06640625" bestFit="1" customWidth="1"/>
    <col min="43" max="43" width="17.796875" customWidth="1"/>
    <col min="44" max="44" width="15.1328125" customWidth="1"/>
    <col min="45" max="45" width="16.265625" customWidth="1"/>
    <col min="46" max="46" width="22.19921875" customWidth="1"/>
    <col min="47" max="47" width="24.1328125" customWidth="1"/>
    <col min="48" max="52" width="1.86328125" bestFit="1" customWidth="1"/>
    <col min="53" max="53" width="10.19921875" bestFit="1" customWidth="1"/>
  </cols>
  <sheetData>
    <row r="1" spans="1:44">
      <c r="A1" t="s">
        <v>0</v>
      </c>
      <c r="B1" t="s">
        <v>1</v>
      </c>
      <c r="C1" t="s">
        <v>2</v>
      </c>
      <c r="D1" t="s">
        <v>3</v>
      </c>
      <c r="E1" t="s">
        <v>4</v>
      </c>
      <c r="F1" t="s">
        <v>5</v>
      </c>
      <c r="G1" t="s">
        <v>6</v>
      </c>
      <c r="H1" t="s">
        <v>7</v>
      </c>
      <c r="I1" t="s">
        <v>9</v>
      </c>
      <c r="J1" t="s">
        <v>10</v>
      </c>
      <c r="K1" t="s">
        <v>11</v>
      </c>
      <c r="L1" t="s">
        <v>12</v>
      </c>
      <c r="M1" t="s">
        <v>13</v>
      </c>
      <c r="N1" t="s">
        <v>14</v>
      </c>
      <c r="O1" t="s">
        <v>15</v>
      </c>
      <c r="P1" t="s">
        <v>16</v>
      </c>
      <c r="Q1" t="s">
        <v>17</v>
      </c>
      <c r="R1" t="s">
        <v>18</v>
      </c>
      <c r="S1" t="s">
        <v>19</v>
      </c>
      <c r="T1" t="s">
        <v>20</v>
      </c>
      <c r="U1" t="s">
        <v>22</v>
      </c>
      <c r="V1" t="s">
        <v>23</v>
      </c>
      <c r="W1" t="s">
        <v>24</v>
      </c>
      <c r="X1" t="s">
        <v>25</v>
      </c>
      <c r="Y1" t="s">
        <v>27</v>
      </c>
      <c r="Z1" t="s">
        <v>28</v>
      </c>
      <c r="AA1" t="s">
        <v>29</v>
      </c>
      <c r="AB1" t="s">
        <v>30</v>
      </c>
      <c r="AC1" t="s">
        <v>31</v>
      </c>
      <c r="AD1" t="s">
        <v>32</v>
      </c>
      <c r="AE1" t="s">
        <v>33</v>
      </c>
      <c r="AF1" t="s">
        <v>34</v>
      </c>
      <c r="AG1" t="s">
        <v>62</v>
      </c>
      <c r="AH1" t="s">
        <v>63</v>
      </c>
      <c r="AI1" t="s">
        <v>64</v>
      </c>
      <c r="AJ1" t="s">
        <v>74</v>
      </c>
      <c r="AK1" t="s">
        <v>75</v>
      </c>
      <c r="AL1" t="s">
        <v>122</v>
      </c>
      <c r="AM1" t="s">
        <v>281</v>
      </c>
      <c r="AN1" t="s">
        <v>282</v>
      </c>
      <c r="AP1" t="s">
        <v>77</v>
      </c>
      <c r="AQ1">
        <f>_xlfn.QUARTILE.INC(Cleaned_Data[MonthlyIncome], 1)</f>
        <v>2911</v>
      </c>
    </row>
    <row r="2" spans="1:44">
      <c r="A2">
        <v>59</v>
      </c>
      <c r="B2" t="s">
        <v>43</v>
      </c>
      <c r="C2" t="s">
        <v>36</v>
      </c>
      <c r="D2">
        <v>1324</v>
      </c>
      <c r="E2" t="s">
        <v>45</v>
      </c>
      <c r="F2">
        <v>3</v>
      </c>
      <c r="G2">
        <v>3</v>
      </c>
      <c r="H2" t="s">
        <v>51</v>
      </c>
      <c r="I2">
        <v>10</v>
      </c>
      <c r="J2">
        <v>3</v>
      </c>
      <c r="K2" t="s">
        <v>39</v>
      </c>
      <c r="L2">
        <v>81</v>
      </c>
      <c r="M2">
        <v>4</v>
      </c>
      <c r="N2">
        <v>1</v>
      </c>
      <c r="O2" t="s">
        <v>50</v>
      </c>
      <c r="P2">
        <v>1</v>
      </c>
      <c r="Q2" t="s">
        <v>48</v>
      </c>
      <c r="R2">
        <v>2670</v>
      </c>
      <c r="S2">
        <v>9964</v>
      </c>
      <c r="T2">
        <v>4</v>
      </c>
      <c r="U2" t="s">
        <v>35</v>
      </c>
      <c r="V2">
        <v>20</v>
      </c>
      <c r="W2">
        <v>4</v>
      </c>
      <c r="X2">
        <v>1</v>
      </c>
      <c r="Y2">
        <v>3</v>
      </c>
      <c r="Z2">
        <v>12</v>
      </c>
      <c r="AA2">
        <v>3</v>
      </c>
      <c r="AB2">
        <v>2</v>
      </c>
      <c r="AC2">
        <v>1</v>
      </c>
      <c r="AD2">
        <v>0</v>
      </c>
      <c r="AE2">
        <v>0</v>
      </c>
      <c r="AF2">
        <v>0</v>
      </c>
      <c r="AG2">
        <v>0</v>
      </c>
      <c r="AH2" t="s">
        <v>65</v>
      </c>
      <c r="AI2" t="s">
        <v>66</v>
      </c>
      <c r="AJ2" s="1" t="str" cm="1">
        <f t="array" ref="AJ2">_xlfn.IFS(
  Cleaned_Data[[#This Row],[MonthlyIncome]] &lt;= Q1_Val, "Low (Q1)",
  Cleaned_Data[[#This Row],[MonthlyIncome]] &lt;= Q2_Val, "Lower-Mid (Q2)",
  Cleaned_Data[[#This Row],[MonthlyIncome]] &lt;= Q3_Val, "Upper-Mid (Q3)",
  TRUE, "High (Q4)"
)</f>
        <v>Low (Q1)</v>
      </c>
      <c r="AK2" t="str">
        <f>_xlfn.XLOOKUP(Cleaned_Data[[#This Row],[JobSatisfaction]], SatisfactionLookup[Code], SatisfactionLookup[Label], "Unknown")</f>
        <v>Low</v>
      </c>
      <c r="AL2" t="str">
        <f>_xlfn.XLOOKUP(Cleaned_Data[[#This Row],[WorkLifeBalance]], SatisfactionLookup[Code], SatisfactionLookup[Label], "Unknown")</f>
        <v>Medium</v>
      </c>
      <c r="AM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2" t="str" cm="1">
        <f t="array" ref="AN2">_xlfn.IFS(Cleaned_Data[[#This Row],[Risk Score]]&gt;=5, "3 - High Risk", Cleaned_Data[[#This Row],[Risk Score]]&gt;=3, "2 - Medium Risk", TRUE, "1 - Low Risk")</f>
        <v>3 - High Risk</v>
      </c>
      <c r="AP2" t="s">
        <v>76</v>
      </c>
      <c r="AQ2">
        <f>_xlfn.QUARTILE.INC(Cleaned_Data[MonthlyIncome], 2)</f>
        <v>4919</v>
      </c>
    </row>
    <row r="3" spans="1:44">
      <c r="A3">
        <v>30</v>
      </c>
      <c r="B3" t="s">
        <v>43</v>
      </c>
      <c r="C3" t="s">
        <v>36</v>
      </c>
      <c r="D3">
        <v>1358</v>
      </c>
      <c r="E3" t="s">
        <v>45</v>
      </c>
      <c r="F3">
        <v>24</v>
      </c>
      <c r="G3">
        <v>1</v>
      </c>
      <c r="H3" t="s">
        <v>38</v>
      </c>
      <c r="I3">
        <v>11</v>
      </c>
      <c r="J3">
        <v>4</v>
      </c>
      <c r="K3" t="s">
        <v>46</v>
      </c>
      <c r="L3">
        <v>67</v>
      </c>
      <c r="M3">
        <v>3</v>
      </c>
      <c r="N3">
        <v>1</v>
      </c>
      <c r="O3" t="s">
        <v>50</v>
      </c>
      <c r="P3">
        <v>3</v>
      </c>
      <c r="Q3" t="s">
        <v>52</v>
      </c>
      <c r="R3">
        <v>2693</v>
      </c>
      <c r="S3">
        <v>13335</v>
      </c>
      <c r="T3">
        <v>1</v>
      </c>
      <c r="U3" t="s">
        <v>43</v>
      </c>
      <c r="V3">
        <v>22</v>
      </c>
      <c r="W3">
        <v>4</v>
      </c>
      <c r="X3">
        <v>2</v>
      </c>
      <c r="Y3">
        <v>1</v>
      </c>
      <c r="Z3">
        <v>1</v>
      </c>
      <c r="AA3">
        <v>2</v>
      </c>
      <c r="AB3">
        <v>3</v>
      </c>
      <c r="AC3">
        <v>1</v>
      </c>
      <c r="AD3">
        <v>0</v>
      </c>
      <c r="AE3">
        <v>0</v>
      </c>
      <c r="AF3">
        <v>0</v>
      </c>
      <c r="AG3">
        <v>0</v>
      </c>
      <c r="AH3" t="s">
        <v>67</v>
      </c>
      <c r="AI3" t="s">
        <v>66</v>
      </c>
      <c r="AJ3" t="str" cm="1">
        <f t="array" ref="AJ3">_xlfn.IFS(
  Cleaned_Data[[#This Row],[MonthlyIncome]] &lt;= Q1_Val, "Low (Q1)",
  Cleaned_Data[[#This Row],[MonthlyIncome]] &lt;= Q2_Val, "Lower-Mid (Q2)",
  Cleaned_Data[[#This Row],[MonthlyIncome]] &lt;= Q3_Val, "Upper-Mid (Q3)",
  TRUE, "High (Q4)"
)</f>
        <v>Low (Q1)</v>
      </c>
      <c r="AK3" t="str">
        <f>_xlfn.XLOOKUP(Cleaned_Data[[#This Row],[JobSatisfaction]], SatisfactionLookup[Code], SatisfactionLookup[Label], "Unknown")</f>
        <v>High</v>
      </c>
      <c r="AL3" t="str">
        <f>_xlfn.XLOOKUP(Cleaned_Data[[#This Row],[WorkLifeBalance]], SatisfactionLookup[Code], SatisfactionLookup[Label], "Unknown")</f>
        <v>High</v>
      </c>
      <c r="AM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3" t="str" cm="1">
        <f t="array" ref="AN3">_xlfn.IFS(Cleaned_Data[[#This Row],[Risk Score]]&gt;=5, "3 - High Risk", Cleaned_Data[[#This Row],[Risk Score]]&gt;=3, "2 - Medium Risk", TRUE, "1 - Low Risk")</f>
        <v>2 - Medium Risk</v>
      </c>
      <c r="AP3" t="s">
        <v>78</v>
      </c>
      <c r="AQ3">
        <f>_xlfn.QUARTILE.INC(Cleaned_Data[MonthlyIncome], 3)</f>
        <v>8379</v>
      </c>
    </row>
    <row r="4" spans="1:44">
      <c r="A4">
        <v>22</v>
      </c>
      <c r="B4" t="s">
        <v>43</v>
      </c>
      <c r="C4" t="s">
        <v>55</v>
      </c>
      <c r="D4">
        <v>1123</v>
      </c>
      <c r="E4" t="s">
        <v>45</v>
      </c>
      <c r="F4">
        <v>16</v>
      </c>
      <c r="G4">
        <v>2</v>
      </c>
      <c r="H4" t="s">
        <v>51</v>
      </c>
      <c r="I4">
        <v>22</v>
      </c>
      <c r="J4">
        <v>4</v>
      </c>
      <c r="K4" t="s">
        <v>46</v>
      </c>
      <c r="L4">
        <v>96</v>
      </c>
      <c r="M4">
        <v>4</v>
      </c>
      <c r="N4">
        <v>1</v>
      </c>
      <c r="O4" t="s">
        <v>50</v>
      </c>
      <c r="P4">
        <v>4</v>
      </c>
      <c r="Q4" t="s">
        <v>52</v>
      </c>
      <c r="R4">
        <v>2935</v>
      </c>
      <c r="S4">
        <v>7324</v>
      </c>
      <c r="T4">
        <v>1</v>
      </c>
      <c r="U4" t="s">
        <v>35</v>
      </c>
      <c r="V4">
        <v>13</v>
      </c>
      <c r="W4">
        <v>3</v>
      </c>
      <c r="X4">
        <v>2</v>
      </c>
      <c r="Y4">
        <v>2</v>
      </c>
      <c r="Z4">
        <v>1</v>
      </c>
      <c r="AA4">
        <v>2</v>
      </c>
      <c r="AB4">
        <v>2</v>
      </c>
      <c r="AC4">
        <v>1</v>
      </c>
      <c r="AD4">
        <v>0</v>
      </c>
      <c r="AE4">
        <v>0</v>
      </c>
      <c r="AF4">
        <v>0</v>
      </c>
      <c r="AG4">
        <v>0</v>
      </c>
      <c r="AH4" t="s">
        <v>68</v>
      </c>
      <c r="AI4" t="s">
        <v>66</v>
      </c>
      <c r="AJ4" t="str" cm="1">
        <f t="array" ref="AJ4">_xlfn.IFS(
  Cleaned_Data[[#This Row],[MonthlyIncome]] &lt;= Q1_Val, "Low (Q1)",
  Cleaned_Data[[#This Row],[MonthlyIncome]] &lt;= Q2_Val, "Lower-Mid (Q2)",
  Cleaned_Data[[#This Row],[MonthlyIncome]] &lt;= Q3_Val, "Upper-Mid (Q3)",
  TRUE, "High (Q4)"
)</f>
        <v>Lower-Mid (Q2)</v>
      </c>
      <c r="AK4" t="str">
        <f>_xlfn.XLOOKUP(Cleaned_Data[[#This Row],[JobSatisfaction]], SatisfactionLookup[Code], SatisfactionLookup[Label], "Unknown")</f>
        <v>Very High</v>
      </c>
      <c r="AL4" t="str">
        <f>_xlfn.XLOOKUP(Cleaned_Data[[#This Row],[WorkLifeBalance]], SatisfactionLookup[Code], SatisfactionLookup[Label], "Unknown")</f>
        <v>Medium</v>
      </c>
      <c r="AM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4" t="str" cm="1">
        <f t="array" ref="AN4">_xlfn.IFS(Cleaned_Data[[#This Row],[Risk Score]]&gt;=5, "3 - High Risk", Cleaned_Data[[#This Row],[Risk Score]]&gt;=3, "2 - Medium Risk", TRUE, "1 - Low Risk")</f>
        <v>3 - High Risk</v>
      </c>
    </row>
    <row r="5" spans="1:44">
      <c r="A5">
        <v>39</v>
      </c>
      <c r="B5" t="s">
        <v>35</v>
      </c>
      <c r="C5" t="s">
        <v>36</v>
      </c>
      <c r="D5">
        <v>895</v>
      </c>
      <c r="E5" t="s">
        <v>37</v>
      </c>
      <c r="F5">
        <v>5</v>
      </c>
      <c r="G5">
        <v>3</v>
      </c>
      <c r="H5" t="s">
        <v>60</v>
      </c>
      <c r="I5">
        <v>42</v>
      </c>
      <c r="J5">
        <v>4</v>
      </c>
      <c r="K5" t="s">
        <v>46</v>
      </c>
      <c r="L5">
        <v>56</v>
      </c>
      <c r="M5">
        <v>3</v>
      </c>
      <c r="N5">
        <v>2</v>
      </c>
      <c r="O5" t="s">
        <v>57</v>
      </c>
      <c r="P5">
        <v>4</v>
      </c>
      <c r="Q5" t="s">
        <v>48</v>
      </c>
      <c r="R5">
        <v>2086</v>
      </c>
      <c r="S5">
        <v>3335</v>
      </c>
      <c r="T5">
        <v>3</v>
      </c>
      <c r="U5" t="s">
        <v>43</v>
      </c>
      <c r="V5">
        <v>14</v>
      </c>
      <c r="W5">
        <v>3</v>
      </c>
      <c r="X5">
        <v>3</v>
      </c>
      <c r="Y5">
        <v>1</v>
      </c>
      <c r="Z5">
        <v>19</v>
      </c>
      <c r="AA5">
        <v>6</v>
      </c>
      <c r="AB5">
        <v>4</v>
      </c>
      <c r="AC5">
        <v>1</v>
      </c>
      <c r="AD5">
        <v>0</v>
      </c>
      <c r="AE5">
        <v>0</v>
      </c>
      <c r="AF5">
        <v>0</v>
      </c>
      <c r="AG5">
        <v>1</v>
      </c>
      <c r="AH5" t="s">
        <v>69</v>
      </c>
      <c r="AI5" t="s">
        <v>66</v>
      </c>
      <c r="AJ5" t="str" cm="1">
        <f t="array" ref="AJ5">_xlfn.IFS(
  Cleaned_Data[[#This Row],[MonthlyIncome]] &lt;= Q1_Val, "Low (Q1)",
  Cleaned_Data[[#This Row],[MonthlyIncome]] &lt;= Q2_Val, "Lower-Mid (Q2)",
  Cleaned_Data[[#This Row],[MonthlyIncome]] &lt;= Q3_Val, "Upper-Mid (Q3)",
  TRUE, "High (Q4)"
)</f>
        <v>Low (Q1)</v>
      </c>
      <c r="AK5" t="str">
        <f>_xlfn.XLOOKUP(Cleaned_Data[[#This Row],[JobSatisfaction]], SatisfactionLookup[Code], SatisfactionLookup[Label], "Unknown")</f>
        <v>Very High</v>
      </c>
      <c r="AL5" t="str">
        <f>_xlfn.XLOOKUP(Cleaned_Data[[#This Row],[WorkLifeBalance]], SatisfactionLookup[Code], SatisfactionLookup[Label], "Unknown")</f>
        <v>Very High</v>
      </c>
      <c r="AM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5" t="str" cm="1">
        <f t="array" ref="AN5">_xlfn.IFS(Cleaned_Data[[#This Row],[Risk Score]]&gt;=5, "3 - High Risk", Cleaned_Data[[#This Row],[Risk Score]]&gt;=3, "2 - Medium Risk", TRUE, "1 - Low Risk")</f>
        <v>1 - Low Risk</v>
      </c>
    </row>
    <row r="6" spans="1:44">
      <c r="A6">
        <v>35</v>
      </c>
      <c r="B6" t="s">
        <v>43</v>
      </c>
      <c r="C6" t="s">
        <v>36</v>
      </c>
      <c r="D6">
        <v>464</v>
      </c>
      <c r="E6" t="s">
        <v>45</v>
      </c>
      <c r="F6">
        <v>4</v>
      </c>
      <c r="G6">
        <v>2</v>
      </c>
      <c r="H6" t="s">
        <v>49</v>
      </c>
      <c r="I6">
        <v>53</v>
      </c>
      <c r="J6">
        <v>3</v>
      </c>
      <c r="K6" t="s">
        <v>46</v>
      </c>
      <c r="L6">
        <v>75</v>
      </c>
      <c r="M6">
        <v>3</v>
      </c>
      <c r="N6">
        <v>1</v>
      </c>
      <c r="O6" t="s">
        <v>50</v>
      </c>
      <c r="P6">
        <v>4</v>
      </c>
      <c r="Q6" t="s">
        <v>52</v>
      </c>
      <c r="R6">
        <v>1951</v>
      </c>
      <c r="S6">
        <v>10910</v>
      </c>
      <c r="T6">
        <v>1</v>
      </c>
      <c r="U6" t="s">
        <v>43</v>
      </c>
      <c r="V6">
        <v>12</v>
      </c>
      <c r="W6">
        <v>3</v>
      </c>
      <c r="X6">
        <v>3</v>
      </c>
      <c r="Y6">
        <v>1</v>
      </c>
      <c r="Z6">
        <v>1</v>
      </c>
      <c r="AA6">
        <v>3</v>
      </c>
      <c r="AB6">
        <v>3</v>
      </c>
      <c r="AC6">
        <v>1</v>
      </c>
      <c r="AD6">
        <v>0</v>
      </c>
      <c r="AE6">
        <v>0</v>
      </c>
      <c r="AF6">
        <v>0</v>
      </c>
      <c r="AG6">
        <v>0</v>
      </c>
      <c r="AH6" t="s">
        <v>69</v>
      </c>
      <c r="AI6" t="s">
        <v>66</v>
      </c>
      <c r="AJ6" t="str" cm="1">
        <f t="array" ref="AJ6">_xlfn.IFS(
  Cleaned_Data[[#This Row],[MonthlyIncome]] &lt;= Q1_Val, "Low (Q1)",
  Cleaned_Data[[#This Row],[MonthlyIncome]] &lt;= Q2_Val, "Lower-Mid (Q2)",
  Cleaned_Data[[#This Row],[MonthlyIncome]] &lt;= Q3_Val, "Upper-Mid (Q3)",
  TRUE, "High (Q4)"
)</f>
        <v>Low (Q1)</v>
      </c>
      <c r="AK6" t="str">
        <f>_xlfn.XLOOKUP(Cleaned_Data[[#This Row],[JobSatisfaction]], SatisfactionLookup[Code], SatisfactionLookup[Label], "Unknown")</f>
        <v>Very High</v>
      </c>
      <c r="AL6" t="str">
        <f>_xlfn.XLOOKUP(Cleaned_Data[[#This Row],[WorkLifeBalance]], SatisfactionLookup[Code], SatisfactionLookup[Label], "Unknown")</f>
        <v>High</v>
      </c>
      <c r="AM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 t="str" cm="1">
        <f t="array" ref="AN6">_xlfn.IFS(Cleaned_Data[[#This Row],[Risk Score]]&gt;=5, "3 - High Risk", Cleaned_Data[[#This Row],[Risk Score]]&gt;=3, "2 - Medium Risk", TRUE, "1 - Low Risk")</f>
        <v>1 - Low Risk</v>
      </c>
      <c r="AP6" s="2" t="s">
        <v>79</v>
      </c>
      <c r="AQ6" s="2" t="s">
        <v>80</v>
      </c>
    </row>
    <row r="7" spans="1:44">
      <c r="A7">
        <v>27</v>
      </c>
      <c r="B7" t="s">
        <v>43</v>
      </c>
      <c r="C7" t="s">
        <v>36</v>
      </c>
      <c r="D7">
        <v>1240</v>
      </c>
      <c r="E7" t="s">
        <v>45</v>
      </c>
      <c r="F7">
        <v>2</v>
      </c>
      <c r="G7">
        <v>4</v>
      </c>
      <c r="H7" t="s">
        <v>38</v>
      </c>
      <c r="I7">
        <v>54</v>
      </c>
      <c r="J7">
        <v>4</v>
      </c>
      <c r="K7" t="s">
        <v>39</v>
      </c>
      <c r="L7">
        <v>33</v>
      </c>
      <c r="M7">
        <v>3</v>
      </c>
      <c r="N7">
        <v>1</v>
      </c>
      <c r="O7" t="s">
        <v>50</v>
      </c>
      <c r="P7">
        <v>1</v>
      </c>
      <c r="Q7" t="s">
        <v>52</v>
      </c>
      <c r="R7">
        <v>2341</v>
      </c>
      <c r="S7">
        <v>19715</v>
      </c>
      <c r="T7">
        <v>1</v>
      </c>
      <c r="U7" t="s">
        <v>43</v>
      </c>
      <c r="V7">
        <v>13</v>
      </c>
      <c r="W7">
        <v>3</v>
      </c>
      <c r="X7">
        <v>4</v>
      </c>
      <c r="Y7">
        <v>1</v>
      </c>
      <c r="Z7">
        <v>1</v>
      </c>
      <c r="AA7">
        <v>6</v>
      </c>
      <c r="AB7">
        <v>3</v>
      </c>
      <c r="AC7">
        <v>1</v>
      </c>
      <c r="AD7">
        <v>0</v>
      </c>
      <c r="AE7">
        <v>0</v>
      </c>
      <c r="AF7">
        <v>0</v>
      </c>
      <c r="AG7">
        <v>0</v>
      </c>
      <c r="AH7" t="s">
        <v>67</v>
      </c>
      <c r="AI7" t="s">
        <v>66</v>
      </c>
      <c r="AJ7" t="str" cm="1">
        <f t="array" ref="AJ7">_xlfn.IFS(
  Cleaned_Data[[#This Row],[MonthlyIncome]] &lt;= Q1_Val, "Low (Q1)",
  Cleaned_Data[[#This Row],[MonthlyIncome]] &lt;= Q2_Val, "Lower-Mid (Q2)",
  Cleaned_Data[[#This Row],[MonthlyIncome]] &lt;= Q3_Val, "Upper-Mid (Q3)",
  TRUE, "High (Q4)"
)</f>
        <v>Low (Q1)</v>
      </c>
      <c r="AK7" t="str">
        <f>_xlfn.XLOOKUP(Cleaned_Data[[#This Row],[JobSatisfaction]], SatisfactionLookup[Code], SatisfactionLookup[Label], "Unknown")</f>
        <v>Low</v>
      </c>
      <c r="AL7" t="str">
        <f>_xlfn.XLOOKUP(Cleaned_Data[[#This Row],[WorkLifeBalance]], SatisfactionLookup[Code], SatisfactionLookup[Label], "Unknown")</f>
        <v>High</v>
      </c>
      <c r="AM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7" t="str" cm="1">
        <f t="array" ref="AN7">_xlfn.IFS(Cleaned_Data[[#This Row],[Risk Score]]&gt;=5, "3 - High Risk", Cleaned_Data[[#This Row],[Risk Score]]&gt;=3, "2 - Medium Risk", TRUE, "1 - Low Risk")</f>
        <v>2 - Medium Risk</v>
      </c>
      <c r="AP7" s="3">
        <v>1</v>
      </c>
      <c r="AQ7" s="3" t="s">
        <v>81</v>
      </c>
    </row>
    <row r="8" spans="1:44">
      <c r="A8">
        <v>37</v>
      </c>
      <c r="B8" t="s">
        <v>43</v>
      </c>
      <c r="C8" t="s">
        <v>36</v>
      </c>
      <c r="D8">
        <v>408</v>
      </c>
      <c r="E8" t="s">
        <v>45</v>
      </c>
      <c r="F8">
        <v>19</v>
      </c>
      <c r="G8">
        <v>2</v>
      </c>
      <c r="H8" t="s">
        <v>38</v>
      </c>
      <c r="I8">
        <v>61</v>
      </c>
      <c r="J8">
        <v>2</v>
      </c>
      <c r="K8" t="s">
        <v>46</v>
      </c>
      <c r="L8">
        <v>73</v>
      </c>
      <c r="M8">
        <v>3</v>
      </c>
      <c r="N8">
        <v>1</v>
      </c>
      <c r="O8" t="s">
        <v>47</v>
      </c>
      <c r="P8">
        <v>2</v>
      </c>
      <c r="Q8" t="s">
        <v>48</v>
      </c>
      <c r="R8">
        <v>3022</v>
      </c>
      <c r="S8">
        <v>10227</v>
      </c>
      <c r="T8">
        <v>4</v>
      </c>
      <c r="U8" t="s">
        <v>43</v>
      </c>
      <c r="V8">
        <v>21</v>
      </c>
      <c r="W8">
        <v>4</v>
      </c>
      <c r="X8">
        <v>1</v>
      </c>
      <c r="Y8">
        <v>0</v>
      </c>
      <c r="Z8">
        <v>8</v>
      </c>
      <c r="AA8">
        <v>1</v>
      </c>
      <c r="AB8">
        <v>3</v>
      </c>
      <c r="AC8">
        <v>1</v>
      </c>
      <c r="AD8">
        <v>0</v>
      </c>
      <c r="AE8">
        <v>0</v>
      </c>
      <c r="AF8">
        <v>0</v>
      </c>
      <c r="AG8">
        <v>0</v>
      </c>
      <c r="AH8" t="s">
        <v>69</v>
      </c>
      <c r="AI8" t="s">
        <v>66</v>
      </c>
      <c r="AJ8" t="str" cm="1">
        <f t="array" ref="AJ8">_xlfn.IFS(
  Cleaned_Data[[#This Row],[MonthlyIncome]] &lt;= Q1_Val, "Low (Q1)",
  Cleaned_Data[[#This Row],[MonthlyIncome]] &lt;= Q2_Val, "Lower-Mid (Q2)",
  Cleaned_Data[[#This Row],[MonthlyIncome]] &lt;= Q3_Val, "Upper-Mid (Q3)",
  TRUE, "High (Q4)"
)</f>
        <v>Lower-Mid (Q2)</v>
      </c>
      <c r="AK8" t="str">
        <f>_xlfn.XLOOKUP(Cleaned_Data[[#This Row],[JobSatisfaction]], SatisfactionLookup[Code], SatisfactionLookup[Label], "Unknown")</f>
        <v>Medium</v>
      </c>
      <c r="AL8" t="str">
        <f>_xlfn.XLOOKUP(Cleaned_Data[[#This Row],[WorkLifeBalance]], SatisfactionLookup[Code], SatisfactionLookup[Label], "Unknown")</f>
        <v>High</v>
      </c>
      <c r="AM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8" t="str" cm="1">
        <f t="array" ref="AN8">_xlfn.IFS(Cleaned_Data[[#This Row],[Risk Score]]&gt;=5, "3 - High Risk", Cleaned_Data[[#This Row],[Risk Score]]&gt;=3, "2 - Medium Risk", TRUE, "1 - Low Risk")</f>
        <v>3 - High Risk</v>
      </c>
      <c r="AP8" s="3">
        <v>2</v>
      </c>
      <c r="AQ8" s="3" t="s">
        <v>82</v>
      </c>
    </row>
    <row r="9" spans="1:44">
      <c r="A9">
        <v>48</v>
      </c>
      <c r="B9" t="s">
        <v>35</v>
      </c>
      <c r="C9" t="s">
        <v>36</v>
      </c>
      <c r="D9">
        <v>626</v>
      </c>
      <c r="E9" t="s">
        <v>45</v>
      </c>
      <c r="F9">
        <v>1</v>
      </c>
      <c r="G9">
        <v>2</v>
      </c>
      <c r="H9" t="s">
        <v>38</v>
      </c>
      <c r="I9">
        <v>64</v>
      </c>
      <c r="J9">
        <v>1</v>
      </c>
      <c r="K9" t="s">
        <v>46</v>
      </c>
      <c r="L9">
        <v>98</v>
      </c>
      <c r="M9">
        <v>2</v>
      </c>
      <c r="N9">
        <v>3</v>
      </c>
      <c r="O9" t="s">
        <v>50</v>
      </c>
      <c r="P9">
        <v>3</v>
      </c>
      <c r="Q9" t="s">
        <v>41</v>
      </c>
      <c r="R9">
        <v>5381</v>
      </c>
      <c r="S9">
        <v>19294</v>
      </c>
      <c r="T9">
        <v>9</v>
      </c>
      <c r="U9" t="s">
        <v>35</v>
      </c>
      <c r="V9">
        <v>13</v>
      </c>
      <c r="W9">
        <v>3</v>
      </c>
      <c r="X9">
        <v>4</v>
      </c>
      <c r="Y9">
        <v>0</v>
      </c>
      <c r="Z9">
        <v>23</v>
      </c>
      <c r="AA9">
        <v>2</v>
      </c>
      <c r="AB9">
        <v>3</v>
      </c>
      <c r="AC9">
        <v>1</v>
      </c>
      <c r="AD9">
        <v>0</v>
      </c>
      <c r="AE9">
        <v>0</v>
      </c>
      <c r="AF9">
        <v>0</v>
      </c>
      <c r="AG9">
        <v>1</v>
      </c>
      <c r="AH9" t="s">
        <v>70</v>
      </c>
      <c r="AI9" t="s">
        <v>66</v>
      </c>
      <c r="AJ9" t="str" cm="1">
        <f t="array" ref="AJ9">_xlfn.IFS(
  Cleaned_Data[[#This Row],[MonthlyIncome]] &lt;= Q1_Val, "Low (Q1)",
  Cleaned_Data[[#This Row],[MonthlyIncome]] &lt;= Q2_Val, "Lower-Mid (Q2)",
  Cleaned_Data[[#This Row],[MonthlyIncome]] &lt;= Q3_Val, "Upper-Mid (Q3)",
  TRUE, "High (Q4)"
)</f>
        <v>Upper-Mid (Q3)</v>
      </c>
      <c r="AK9" t="str">
        <f>_xlfn.XLOOKUP(Cleaned_Data[[#This Row],[JobSatisfaction]], SatisfactionLookup[Code], SatisfactionLookup[Label], "Unknown")</f>
        <v>High</v>
      </c>
      <c r="AL9" t="str">
        <f>_xlfn.XLOOKUP(Cleaned_Data[[#This Row],[WorkLifeBalance]], SatisfactionLookup[Code], SatisfactionLookup[Label], "Unknown")</f>
        <v>High</v>
      </c>
      <c r="AM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 t="str" cm="1">
        <f t="array" ref="AN9">_xlfn.IFS(Cleaned_Data[[#This Row],[Risk Score]]&gt;=5, "3 - High Risk", Cleaned_Data[[#This Row],[Risk Score]]&gt;=3, "2 - Medium Risk", TRUE, "1 - Low Risk")</f>
        <v>2 - Medium Risk</v>
      </c>
      <c r="AP9" s="3">
        <v>3</v>
      </c>
      <c r="AQ9" s="3" t="s">
        <v>83</v>
      </c>
    </row>
    <row r="10" spans="1:44">
      <c r="A10">
        <v>45</v>
      </c>
      <c r="B10" t="s">
        <v>43</v>
      </c>
      <c r="C10" t="s">
        <v>36</v>
      </c>
      <c r="D10">
        <v>1339</v>
      </c>
      <c r="E10" t="s">
        <v>45</v>
      </c>
      <c r="F10">
        <v>7</v>
      </c>
      <c r="G10">
        <v>3</v>
      </c>
      <c r="H10" t="s">
        <v>38</v>
      </c>
      <c r="I10">
        <v>86</v>
      </c>
      <c r="J10">
        <v>2</v>
      </c>
      <c r="K10" t="s">
        <v>46</v>
      </c>
      <c r="L10">
        <v>59</v>
      </c>
      <c r="M10">
        <v>3</v>
      </c>
      <c r="N10">
        <v>3</v>
      </c>
      <c r="O10" t="s">
        <v>47</v>
      </c>
      <c r="P10">
        <v>1</v>
      </c>
      <c r="Q10" t="s">
        <v>52</v>
      </c>
      <c r="R10">
        <v>9724</v>
      </c>
      <c r="S10">
        <v>18787</v>
      </c>
      <c r="T10">
        <v>2</v>
      </c>
      <c r="U10" t="s">
        <v>43</v>
      </c>
      <c r="V10">
        <v>17</v>
      </c>
      <c r="W10">
        <v>3</v>
      </c>
      <c r="X10">
        <v>3</v>
      </c>
      <c r="Y10">
        <v>1</v>
      </c>
      <c r="Z10">
        <v>25</v>
      </c>
      <c r="AA10">
        <v>2</v>
      </c>
      <c r="AB10">
        <v>3</v>
      </c>
      <c r="AC10">
        <v>1</v>
      </c>
      <c r="AD10">
        <v>0</v>
      </c>
      <c r="AE10">
        <v>0</v>
      </c>
      <c r="AF10">
        <v>0</v>
      </c>
      <c r="AG10">
        <v>0</v>
      </c>
      <c r="AH10" t="s">
        <v>70</v>
      </c>
      <c r="AI10" t="s">
        <v>66</v>
      </c>
      <c r="AJ10" t="str" cm="1">
        <f t="array" ref="AJ10">_xlfn.IFS(
  Cleaned_Data[[#This Row],[MonthlyIncome]] &lt;= Q1_Val, "Low (Q1)",
  Cleaned_Data[[#This Row],[MonthlyIncome]] &lt;= Q2_Val, "Lower-Mid (Q2)",
  Cleaned_Data[[#This Row],[MonthlyIncome]] &lt;= Q3_Val, "Upper-Mid (Q3)",
  TRUE, "High (Q4)"
)</f>
        <v>High (Q4)</v>
      </c>
      <c r="AK10" t="str">
        <f>_xlfn.XLOOKUP(Cleaned_Data[[#This Row],[JobSatisfaction]], SatisfactionLookup[Code], SatisfactionLookup[Label], "Unknown")</f>
        <v>Low</v>
      </c>
      <c r="AL10" t="str">
        <f>_xlfn.XLOOKUP(Cleaned_Data[[#This Row],[WorkLifeBalance]], SatisfactionLookup[Code], SatisfactionLookup[Label], "Unknown")</f>
        <v>High</v>
      </c>
      <c r="AM1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0" t="str" cm="1">
        <f t="array" ref="AN10">_xlfn.IFS(Cleaned_Data[[#This Row],[Risk Score]]&gt;=5, "3 - High Risk", Cleaned_Data[[#This Row],[Risk Score]]&gt;=3, "2 - Medium Risk", TRUE, "1 - Low Risk")</f>
        <v>1 - Low Risk</v>
      </c>
      <c r="AP10" s="5">
        <v>4</v>
      </c>
      <c r="AQ10" s="4" t="s">
        <v>84</v>
      </c>
    </row>
    <row r="11" spans="1:44">
      <c r="A11">
        <v>36</v>
      </c>
      <c r="B11" t="s">
        <v>35</v>
      </c>
      <c r="C11" t="s">
        <v>36</v>
      </c>
      <c r="D11">
        <v>318</v>
      </c>
      <c r="E11" t="s">
        <v>45</v>
      </c>
      <c r="F11">
        <v>9</v>
      </c>
      <c r="G11">
        <v>3</v>
      </c>
      <c r="H11" t="s">
        <v>51</v>
      </c>
      <c r="I11">
        <v>90</v>
      </c>
      <c r="J11">
        <v>4</v>
      </c>
      <c r="K11" t="s">
        <v>46</v>
      </c>
      <c r="L11">
        <v>79</v>
      </c>
      <c r="M11">
        <v>2</v>
      </c>
      <c r="N11">
        <v>1</v>
      </c>
      <c r="O11" t="s">
        <v>47</v>
      </c>
      <c r="P11">
        <v>3</v>
      </c>
      <c r="Q11" t="s">
        <v>48</v>
      </c>
      <c r="R11">
        <v>3388</v>
      </c>
      <c r="S11">
        <v>21777</v>
      </c>
      <c r="T11">
        <v>0</v>
      </c>
      <c r="U11" t="s">
        <v>35</v>
      </c>
      <c r="V11">
        <v>17</v>
      </c>
      <c r="W11">
        <v>3</v>
      </c>
      <c r="X11">
        <v>1</v>
      </c>
      <c r="Y11">
        <v>1</v>
      </c>
      <c r="Z11">
        <v>2</v>
      </c>
      <c r="AA11">
        <v>0</v>
      </c>
      <c r="AB11">
        <v>2</v>
      </c>
      <c r="AC11">
        <v>1</v>
      </c>
      <c r="AD11">
        <v>0</v>
      </c>
      <c r="AE11">
        <v>0</v>
      </c>
      <c r="AF11">
        <v>0</v>
      </c>
      <c r="AG11">
        <v>1</v>
      </c>
      <c r="AH11" t="s">
        <v>69</v>
      </c>
      <c r="AI11" t="s">
        <v>66</v>
      </c>
      <c r="AJ11" t="str" cm="1">
        <f t="array" ref="AJ11">_xlfn.IFS(
  Cleaned_Data[[#This Row],[MonthlyIncome]] &lt;= Q1_Val, "Low (Q1)",
  Cleaned_Data[[#This Row],[MonthlyIncome]] &lt;= Q2_Val, "Lower-Mid (Q2)",
  Cleaned_Data[[#This Row],[MonthlyIncome]] &lt;= Q3_Val, "Upper-Mid (Q3)",
  TRUE, "High (Q4)"
)</f>
        <v>Lower-Mid (Q2)</v>
      </c>
      <c r="AK11" t="str">
        <f>_xlfn.XLOOKUP(Cleaned_Data[[#This Row],[JobSatisfaction]], SatisfactionLookup[Code], SatisfactionLookup[Label], "Unknown")</f>
        <v>High</v>
      </c>
      <c r="AL11" t="str">
        <f>_xlfn.XLOOKUP(Cleaned_Data[[#This Row],[WorkLifeBalance]], SatisfactionLookup[Code], SatisfactionLookup[Label], "Unknown")</f>
        <v>Medium</v>
      </c>
      <c r="AM1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1" t="str" cm="1">
        <f t="array" ref="AN11">_xlfn.IFS(Cleaned_Data[[#This Row],[Risk Score]]&gt;=5, "3 - High Risk", Cleaned_Data[[#This Row],[Risk Score]]&gt;=3, "2 - Medium Risk", TRUE, "1 - Low Risk")</f>
        <v>3 - High Risk</v>
      </c>
    </row>
    <row r="12" spans="1:44">
      <c r="A12">
        <v>36</v>
      </c>
      <c r="B12" t="s">
        <v>43</v>
      </c>
      <c r="C12" t="s">
        <v>36</v>
      </c>
      <c r="D12">
        <v>132</v>
      </c>
      <c r="E12" t="s">
        <v>45</v>
      </c>
      <c r="F12">
        <v>6</v>
      </c>
      <c r="G12">
        <v>3</v>
      </c>
      <c r="H12" t="s">
        <v>38</v>
      </c>
      <c r="I12">
        <v>97</v>
      </c>
      <c r="J12">
        <v>2</v>
      </c>
      <c r="K12" t="s">
        <v>39</v>
      </c>
      <c r="L12">
        <v>55</v>
      </c>
      <c r="M12">
        <v>4</v>
      </c>
      <c r="N12">
        <v>1</v>
      </c>
      <c r="O12" t="s">
        <v>50</v>
      </c>
      <c r="P12">
        <v>4</v>
      </c>
      <c r="Q12" t="s">
        <v>48</v>
      </c>
      <c r="R12">
        <v>3038</v>
      </c>
      <c r="S12">
        <v>22002</v>
      </c>
      <c r="T12">
        <v>3</v>
      </c>
      <c r="U12" t="s">
        <v>43</v>
      </c>
      <c r="V12">
        <v>12</v>
      </c>
      <c r="W12">
        <v>3</v>
      </c>
      <c r="X12">
        <v>2</v>
      </c>
      <c r="Y12">
        <v>0</v>
      </c>
      <c r="Z12">
        <v>5</v>
      </c>
      <c r="AA12">
        <v>3</v>
      </c>
      <c r="AB12">
        <v>3</v>
      </c>
      <c r="AC12">
        <v>1</v>
      </c>
      <c r="AD12">
        <v>0</v>
      </c>
      <c r="AE12">
        <v>0</v>
      </c>
      <c r="AF12">
        <v>0</v>
      </c>
      <c r="AG12">
        <v>0</v>
      </c>
      <c r="AH12" t="s">
        <v>69</v>
      </c>
      <c r="AI12" t="s">
        <v>66</v>
      </c>
      <c r="AJ12" t="str" cm="1">
        <f t="array" ref="AJ12">_xlfn.IFS(
  Cleaned_Data[[#This Row],[MonthlyIncome]] &lt;= Q1_Val, "Low (Q1)",
  Cleaned_Data[[#This Row],[MonthlyIncome]] &lt;= Q2_Val, "Lower-Mid (Q2)",
  Cleaned_Data[[#This Row],[MonthlyIncome]] &lt;= Q3_Val, "Upper-Mid (Q3)",
  TRUE, "High (Q4)"
)</f>
        <v>Lower-Mid (Q2)</v>
      </c>
      <c r="AK12" t="str">
        <f>_xlfn.XLOOKUP(Cleaned_Data[[#This Row],[JobSatisfaction]], SatisfactionLookup[Code], SatisfactionLookup[Label], "Unknown")</f>
        <v>Very High</v>
      </c>
      <c r="AL12" t="str">
        <f>_xlfn.XLOOKUP(Cleaned_Data[[#This Row],[WorkLifeBalance]], SatisfactionLookup[Code], SatisfactionLookup[Label], "Unknown")</f>
        <v>High</v>
      </c>
      <c r="AM1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2" t="str" cm="1">
        <f t="array" ref="AN12">_xlfn.IFS(Cleaned_Data[[#This Row],[Risk Score]]&gt;=5, "3 - High Risk", Cleaned_Data[[#This Row],[Risk Score]]&gt;=3, "2 - Medium Risk", TRUE, "1 - Low Risk")</f>
        <v>1 - Low Risk</v>
      </c>
      <c r="AP12" t="s">
        <v>279</v>
      </c>
    </row>
    <row r="13" spans="1:44" ht="41.65">
      <c r="A13">
        <v>32</v>
      </c>
      <c r="B13" t="s">
        <v>43</v>
      </c>
      <c r="C13" t="s">
        <v>36</v>
      </c>
      <c r="D13">
        <v>827</v>
      </c>
      <c r="E13" t="s">
        <v>45</v>
      </c>
      <c r="F13">
        <v>1</v>
      </c>
      <c r="G13">
        <v>1</v>
      </c>
      <c r="H13" t="s">
        <v>38</v>
      </c>
      <c r="I13">
        <v>134</v>
      </c>
      <c r="J13">
        <v>4</v>
      </c>
      <c r="K13" t="s">
        <v>46</v>
      </c>
      <c r="L13">
        <v>71</v>
      </c>
      <c r="M13">
        <v>3</v>
      </c>
      <c r="N13">
        <v>1</v>
      </c>
      <c r="O13" t="s">
        <v>47</v>
      </c>
      <c r="P13">
        <v>1</v>
      </c>
      <c r="Q13" t="s">
        <v>41</v>
      </c>
      <c r="R13">
        <v>2956</v>
      </c>
      <c r="S13">
        <v>15178</v>
      </c>
      <c r="T13">
        <v>1</v>
      </c>
      <c r="U13" t="s">
        <v>43</v>
      </c>
      <c r="V13">
        <v>13</v>
      </c>
      <c r="W13">
        <v>3</v>
      </c>
      <c r="X13">
        <v>4</v>
      </c>
      <c r="Y13">
        <v>0</v>
      </c>
      <c r="Z13">
        <v>1</v>
      </c>
      <c r="AA13">
        <v>2</v>
      </c>
      <c r="AB13">
        <v>3</v>
      </c>
      <c r="AC13">
        <v>1</v>
      </c>
      <c r="AD13">
        <v>0</v>
      </c>
      <c r="AE13">
        <v>0</v>
      </c>
      <c r="AF13">
        <v>0</v>
      </c>
      <c r="AG13">
        <v>0</v>
      </c>
      <c r="AH13" t="s">
        <v>67</v>
      </c>
      <c r="AI13" t="s">
        <v>66</v>
      </c>
      <c r="AJ13" t="str" cm="1">
        <f t="array" ref="AJ13">_xlfn.IFS(
  Cleaned_Data[[#This Row],[MonthlyIncome]] &lt;= Q1_Val, "Low (Q1)",
  Cleaned_Data[[#This Row],[MonthlyIncome]] &lt;= Q2_Val, "Lower-Mid (Q2)",
  Cleaned_Data[[#This Row],[MonthlyIncome]] &lt;= Q3_Val, "Upper-Mid (Q3)",
  TRUE, "High (Q4)"
)</f>
        <v>Lower-Mid (Q2)</v>
      </c>
      <c r="AK13" t="str">
        <f>_xlfn.XLOOKUP(Cleaned_Data[[#This Row],[JobSatisfaction]], SatisfactionLookup[Code], SatisfactionLookup[Label], "Unknown")</f>
        <v>Low</v>
      </c>
      <c r="AL13" t="str">
        <f>_xlfn.XLOOKUP(Cleaned_Data[[#This Row],[WorkLifeBalance]], SatisfactionLookup[Code], SatisfactionLookup[Label], "Unknown")</f>
        <v>High</v>
      </c>
      <c r="AM1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3" t="str" cm="1">
        <f t="array" ref="AN13">_xlfn.IFS(Cleaned_Data[[#This Row],[Risk Score]]&gt;=5, "3 - High Risk", Cleaned_Data[[#This Row],[Risk Score]]&gt;=3, "2 - Medium Risk", TRUE, "1 - Low Risk")</f>
        <v>2 - Medium Risk</v>
      </c>
      <c r="AP13" s="2" t="s">
        <v>280</v>
      </c>
      <c r="AQ13" s="2" t="s">
        <v>269</v>
      </c>
      <c r="AR13" s="2" t="s">
        <v>270</v>
      </c>
    </row>
    <row r="14" spans="1:44" ht="27">
      <c r="A14">
        <v>37</v>
      </c>
      <c r="B14" t="s">
        <v>43</v>
      </c>
      <c r="C14" t="s">
        <v>55</v>
      </c>
      <c r="D14">
        <v>1040</v>
      </c>
      <c r="E14" t="s">
        <v>45</v>
      </c>
      <c r="F14">
        <v>2</v>
      </c>
      <c r="G14">
        <v>2</v>
      </c>
      <c r="H14" t="s">
        <v>38</v>
      </c>
      <c r="I14">
        <v>139</v>
      </c>
      <c r="J14">
        <v>3</v>
      </c>
      <c r="K14" t="s">
        <v>46</v>
      </c>
      <c r="L14">
        <v>100</v>
      </c>
      <c r="M14">
        <v>2</v>
      </c>
      <c r="N14">
        <v>2</v>
      </c>
      <c r="O14" t="s">
        <v>54</v>
      </c>
      <c r="P14">
        <v>4</v>
      </c>
      <c r="Q14" t="s">
        <v>52</v>
      </c>
      <c r="R14">
        <v>5163</v>
      </c>
      <c r="S14">
        <v>15850</v>
      </c>
      <c r="T14">
        <v>5</v>
      </c>
      <c r="U14" t="s">
        <v>43</v>
      </c>
      <c r="V14">
        <v>14</v>
      </c>
      <c r="W14">
        <v>3</v>
      </c>
      <c r="X14">
        <v>4</v>
      </c>
      <c r="Y14">
        <v>1</v>
      </c>
      <c r="Z14">
        <v>17</v>
      </c>
      <c r="AA14">
        <v>2</v>
      </c>
      <c r="AB14">
        <v>4</v>
      </c>
      <c r="AC14">
        <v>1</v>
      </c>
      <c r="AD14">
        <v>0</v>
      </c>
      <c r="AE14">
        <v>0</v>
      </c>
      <c r="AF14">
        <v>0</v>
      </c>
      <c r="AG14">
        <v>0</v>
      </c>
      <c r="AH14" t="s">
        <v>69</v>
      </c>
      <c r="AI14" t="s">
        <v>66</v>
      </c>
      <c r="AJ14" t="str" cm="1">
        <f t="array" ref="AJ14">_xlfn.IFS(
  Cleaned_Data[[#This Row],[MonthlyIncome]] &lt;= Q1_Val, "Low (Q1)",
  Cleaned_Data[[#This Row],[MonthlyIncome]] &lt;= Q2_Val, "Lower-Mid (Q2)",
  Cleaned_Data[[#This Row],[MonthlyIncome]] &lt;= Q3_Val, "Upper-Mid (Q3)",
  TRUE, "High (Q4)"
)</f>
        <v>Upper-Mid (Q3)</v>
      </c>
      <c r="AK14" t="str">
        <f>_xlfn.XLOOKUP(Cleaned_Data[[#This Row],[JobSatisfaction]], SatisfactionLookup[Code], SatisfactionLookup[Label], "Unknown")</f>
        <v>Very High</v>
      </c>
      <c r="AL14" t="str">
        <f>_xlfn.XLOOKUP(Cleaned_Data[[#This Row],[WorkLifeBalance]], SatisfactionLookup[Code], SatisfactionLookup[Label], "Unknown")</f>
        <v>Very High</v>
      </c>
      <c r="AM1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4" t="str" cm="1">
        <f t="array" ref="AN14">_xlfn.IFS(Cleaned_Data[[#This Row],[Risk Score]]&gt;=5, "3 - High Risk", Cleaned_Data[[#This Row],[Risk Score]]&gt;=3, "2 - Medium Risk", TRUE, "1 - Low Risk")</f>
        <v>1 - Low Risk</v>
      </c>
      <c r="AP14" s="35" t="s">
        <v>22</v>
      </c>
      <c r="AQ14" s="4" t="s">
        <v>271</v>
      </c>
      <c r="AR14" s="35">
        <v>3</v>
      </c>
    </row>
    <row r="15" spans="1:44" ht="27.75">
      <c r="A15">
        <v>34</v>
      </c>
      <c r="B15" t="s">
        <v>43</v>
      </c>
      <c r="C15" t="s">
        <v>36</v>
      </c>
      <c r="D15">
        <v>1031</v>
      </c>
      <c r="E15" t="s">
        <v>45</v>
      </c>
      <c r="F15">
        <v>6</v>
      </c>
      <c r="G15">
        <v>4</v>
      </c>
      <c r="H15" t="s">
        <v>38</v>
      </c>
      <c r="I15">
        <v>151</v>
      </c>
      <c r="J15">
        <v>3</v>
      </c>
      <c r="K15" t="s">
        <v>39</v>
      </c>
      <c r="L15">
        <v>45</v>
      </c>
      <c r="M15">
        <v>2</v>
      </c>
      <c r="N15">
        <v>2</v>
      </c>
      <c r="O15" t="s">
        <v>47</v>
      </c>
      <c r="P15">
        <v>2</v>
      </c>
      <c r="Q15" t="s">
        <v>52</v>
      </c>
      <c r="R15">
        <v>4505</v>
      </c>
      <c r="S15">
        <v>15000</v>
      </c>
      <c r="T15">
        <v>6</v>
      </c>
      <c r="U15" t="s">
        <v>43</v>
      </c>
      <c r="V15">
        <v>15</v>
      </c>
      <c r="W15">
        <v>3</v>
      </c>
      <c r="X15">
        <v>3</v>
      </c>
      <c r="Y15">
        <v>1</v>
      </c>
      <c r="Z15">
        <v>12</v>
      </c>
      <c r="AA15">
        <v>3</v>
      </c>
      <c r="AB15">
        <v>3</v>
      </c>
      <c r="AC15">
        <v>1</v>
      </c>
      <c r="AD15">
        <v>0</v>
      </c>
      <c r="AE15">
        <v>0</v>
      </c>
      <c r="AF15">
        <v>0</v>
      </c>
      <c r="AG15">
        <v>0</v>
      </c>
      <c r="AH15" t="s">
        <v>67</v>
      </c>
      <c r="AI15" t="s">
        <v>66</v>
      </c>
      <c r="AJ15" t="str" cm="1">
        <f t="array" ref="AJ15">_xlfn.IFS(
  Cleaned_Data[[#This Row],[MonthlyIncome]] &lt;= Q1_Val, "Low (Q1)",
  Cleaned_Data[[#This Row],[MonthlyIncome]] &lt;= Q2_Val, "Lower-Mid (Q2)",
  Cleaned_Data[[#This Row],[MonthlyIncome]] &lt;= Q3_Val, "Upper-Mid (Q3)",
  TRUE, "High (Q4)"
)</f>
        <v>Lower-Mid (Q2)</v>
      </c>
      <c r="AK15" t="str">
        <f>_xlfn.XLOOKUP(Cleaned_Data[[#This Row],[JobSatisfaction]], SatisfactionLookup[Code], SatisfactionLookup[Label], "Unknown")</f>
        <v>Medium</v>
      </c>
      <c r="AL15" t="str">
        <f>_xlfn.XLOOKUP(Cleaned_Data[[#This Row],[WorkLifeBalance]], SatisfactionLookup[Code], SatisfactionLookup[Label], "Unknown")</f>
        <v>High</v>
      </c>
      <c r="AM1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5" t="str" cm="1">
        <f t="array" ref="AN15">_xlfn.IFS(Cleaned_Data[[#This Row],[Risk Score]]&gt;=5, "3 - High Risk", Cleaned_Data[[#This Row],[Risk Score]]&gt;=3, "2 - Medium Risk", TRUE, "1 - Low Risk")</f>
        <v>1 - Low Risk</v>
      </c>
      <c r="AP15" s="35" t="s">
        <v>254</v>
      </c>
      <c r="AQ15" s="4" t="s">
        <v>272</v>
      </c>
      <c r="AR15" s="35">
        <v>2</v>
      </c>
    </row>
    <row r="16" spans="1:44" ht="40.5">
      <c r="A16">
        <v>36</v>
      </c>
      <c r="B16" t="s">
        <v>43</v>
      </c>
      <c r="C16" t="s">
        <v>36</v>
      </c>
      <c r="D16">
        <v>922</v>
      </c>
      <c r="E16" t="s">
        <v>45</v>
      </c>
      <c r="F16">
        <v>3</v>
      </c>
      <c r="G16">
        <v>2</v>
      </c>
      <c r="H16" t="s">
        <v>38</v>
      </c>
      <c r="I16">
        <v>155</v>
      </c>
      <c r="J16">
        <v>1</v>
      </c>
      <c r="K16" t="s">
        <v>39</v>
      </c>
      <c r="L16">
        <v>39</v>
      </c>
      <c r="M16">
        <v>3</v>
      </c>
      <c r="N16">
        <v>1</v>
      </c>
      <c r="O16" t="s">
        <v>50</v>
      </c>
      <c r="P16">
        <v>4</v>
      </c>
      <c r="Q16" t="s">
        <v>52</v>
      </c>
      <c r="R16">
        <v>2835</v>
      </c>
      <c r="S16">
        <v>2561</v>
      </c>
      <c r="T16">
        <v>5</v>
      </c>
      <c r="U16" t="s">
        <v>43</v>
      </c>
      <c r="V16">
        <v>22</v>
      </c>
      <c r="W16">
        <v>4</v>
      </c>
      <c r="X16">
        <v>1</v>
      </c>
      <c r="Y16">
        <v>1</v>
      </c>
      <c r="Z16">
        <v>7</v>
      </c>
      <c r="AA16">
        <v>2</v>
      </c>
      <c r="AB16">
        <v>3</v>
      </c>
      <c r="AC16">
        <v>1</v>
      </c>
      <c r="AD16">
        <v>0</v>
      </c>
      <c r="AE16">
        <v>0</v>
      </c>
      <c r="AF16">
        <v>0</v>
      </c>
      <c r="AG16">
        <v>0</v>
      </c>
      <c r="AH16" t="s">
        <v>69</v>
      </c>
      <c r="AI16" t="s">
        <v>66</v>
      </c>
      <c r="AJ16" t="str" cm="1">
        <f t="array" ref="AJ16">_xlfn.IFS(
  Cleaned_Data[[#This Row],[MonthlyIncome]] &lt;= Q1_Val, "Low (Q1)",
  Cleaned_Data[[#This Row],[MonthlyIncome]] &lt;= Q2_Val, "Lower-Mid (Q2)",
  Cleaned_Data[[#This Row],[MonthlyIncome]] &lt;= Q3_Val, "Upper-Mid (Q3)",
  TRUE, "High (Q4)"
)</f>
        <v>Low (Q1)</v>
      </c>
      <c r="AK16" t="str">
        <f>_xlfn.XLOOKUP(Cleaned_Data[[#This Row],[JobSatisfaction]], SatisfactionLookup[Code], SatisfactionLookup[Label], "Unknown")</f>
        <v>Very High</v>
      </c>
      <c r="AL16" t="str">
        <f>_xlfn.XLOOKUP(Cleaned_Data[[#This Row],[WorkLifeBalance]], SatisfactionLookup[Code], SatisfactionLookup[Label], "Unknown")</f>
        <v>High</v>
      </c>
      <c r="AM1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6" t="str" cm="1">
        <f t="array" ref="AN16">_xlfn.IFS(Cleaned_Data[[#This Row],[Risk Score]]&gt;=5, "3 - High Risk", Cleaned_Data[[#This Row],[Risk Score]]&gt;=3, "2 - Medium Risk", TRUE, "1 - Low Risk")</f>
        <v>1 - Low Risk</v>
      </c>
      <c r="AP16" s="35" t="s">
        <v>273</v>
      </c>
      <c r="AQ16" s="4" t="s">
        <v>274</v>
      </c>
      <c r="AR16" s="35">
        <v>2</v>
      </c>
    </row>
    <row r="17" spans="1:47" ht="40.5">
      <c r="A17">
        <v>19</v>
      </c>
      <c r="B17" t="s">
        <v>43</v>
      </c>
      <c r="C17" t="s">
        <v>36</v>
      </c>
      <c r="D17">
        <v>1181</v>
      </c>
      <c r="E17" t="s">
        <v>45</v>
      </c>
      <c r="F17">
        <v>3</v>
      </c>
      <c r="G17">
        <v>1</v>
      </c>
      <c r="H17" t="s">
        <v>51</v>
      </c>
      <c r="I17">
        <v>201</v>
      </c>
      <c r="J17">
        <v>2</v>
      </c>
      <c r="K17" t="s">
        <v>39</v>
      </c>
      <c r="L17">
        <v>79</v>
      </c>
      <c r="M17">
        <v>3</v>
      </c>
      <c r="N17">
        <v>1</v>
      </c>
      <c r="O17" t="s">
        <v>50</v>
      </c>
      <c r="P17">
        <v>2</v>
      </c>
      <c r="Q17" t="s">
        <v>41</v>
      </c>
      <c r="R17">
        <v>1483</v>
      </c>
      <c r="S17">
        <v>16102</v>
      </c>
      <c r="T17">
        <v>1</v>
      </c>
      <c r="U17" t="s">
        <v>43</v>
      </c>
      <c r="V17">
        <v>14</v>
      </c>
      <c r="W17">
        <v>3</v>
      </c>
      <c r="X17">
        <v>4</v>
      </c>
      <c r="Y17">
        <v>0</v>
      </c>
      <c r="Z17">
        <v>1</v>
      </c>
      <c r="AA17">
        <v>3</v>
      </c>
      <c r="AB17">
        <v>3</v>
      </c>
      <c r="AC17">
        <v>1</v>
      </c>
      <c r="AD17">
        <v>0</v>
      </c>
      <c r="AE17">
        <v>0</v>
      </c>
      <c r="AF17">
        <v>0</v>
      </c>
      <c r="AG17">
        <v>0</v>
      </c>
      <c r="AH17" t="s">
        <v>68</v>
      </c>
      <c r="AI17" t="s">
        <v>66</v>
      </c>
      <c r="AJ17" t="str" cm="1">
        <f t="array" ref="AJ17">_xlfn.IFS(
  Cleaned_Data[[#This Row],[MonthlyIncome]] &lt;= Q1_Val, "Low (Q1)",
  Cleaned_Data[[#This Row],[MonthlyIncome]] &lt;= Q2_Val, "Lower-Mid (Q2)",
  Cleaned_Data[[#This Row],[MonthlyIncome]] &lt;= Q3_Val, "Upper-Mid (Q3)",
  TRUE, "High (Q4)"
)</f>
        <v>Low (Q1)</v>
      </c>
      <c r="AK17" t="str">
        <f>_xlfn.XLOOKUP(Cleaned_Data[[#This Row],[JobSatisfaction]], SatisfactionLookup[Code], SatisfactionLookup[Label], "Unknown")</f>
        <v>Medium</v>
      </c>
      <c r="AL17" t="str">
        <f>_xlfn.XLOOKUP(Cleaned_Data[[#This Row],[WorkLifeBalance]], SatisfactionLookup[Code], SatisfactionLookup[Label], "Unknown")</f>
        <v>High</v>
      </c>
      <c r="AM1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7" t="str" cm="1">
        <f t="array" ref="AN17">_xlfn.IFS(Cleaned_Data[[#This Row],[Risk Score]]&gt;=5, "3 - High Risk", Cleaned_Data[[#This Row],[Risk Score]]&gt;=3, "2 - Medium Risk", TRUE, "1 - Low Risk")</f>
        <v>2 - Medium Risk</v>
      </c>
      <c r="AP17" s="35" t="s">
        <v>260</v>
      </c>
      <c r="AQ17" s="4" t="s">
        <v>275</v>
      </c>
      <c r="AR17" s="35">
        <v>1</v>
      </c>
    </row>
    <row r="18" spans="1:47" ht="40.5">
      <c r="A18">
        <v>51</v>
      </c>
      <c r="B18" t="s">
        <v>43</v>
      </c>
      <c r="C18" t="s">
        <v>36</v>
      </c>
      <c r="D18">
        <v>1169</v>
      </c>
      <c r="E18" t="s">
        <v>45</v>
      </c>
      <c r="F18">
        <v>7</v>
      </c>
      <c r="G18">
        <v>4</v>
      </c>
      <c r="H18" t="s">
        <v>51</v>
      </c>
      <c r="I18">
        <v>211</v>
      </c>
      <c r="J18">
        <v>2</v>
      </c>
      <c r="K18" t="s">
        <v>46</v>
      </c>
      <c r="L18">
        <v>34</v>
      </c>
      <c r="M18">
        <v>2</v>
      </c>
      <c r="N18">
        <v>2</v>
      </c>
      <c r="O18" t="s">
        <v>53</v>
      </c>
      <c r="P18">
        <v>3</v>
      </c>
      <c r="Q18" t="s">
        <v>48</v>
      </c>
      <c r="R18">
        <v>6132</v>
      </c>
      <c r="S18">
        <v>13983</v>
      </c>
      <c r="T18">
        <v>2</v>
      </c>
      <c r="U18" t="s">
        <v>43</v>
      </c>
      <c r="V18">
        <v>17</v>
      </c>
      <c r="W18">
        <v>3</v>
      </c>
      <c r="X18">
        <v>3</v>
      </c>
      <c r="Y18">
        <v>0</v>
      </c>
      <c r="Z18">
        <v>10</v>
      </c>
      <c r="AA18">
        <v>2</v>
      </c>
      <c r="AB18">
        <v>3</v>
      </c>
      <c r="AC18">
        <v>1</v>
      </c>
      <c r="AD18">
        <v>0</v>
      </c>
      <c r="AE18">
        <v>0</v>
      </c>
      <c r="AF18">
        <v>0</v>
      </c>
      <c r="AG18">
        <v>0</v>
      </c>
      <c r="AH18" t="s">
        <v>70</v>
      </c>
      <c r="AI18" t="s">
        <v>66</v>
      </c>
      <c r="AJ18" t="str" cm="1">
        <f t="array" ref="AJ18">_xlfn.IFS(
  Cleaned_Data[[#This Row],[MonthlyIncome]] &lt;= Q1_Val, "Low (Q1)",
  Cleaned_Data[[#This Row],[MonthlyIncome]] &lt;= Q2_Val, "Lower-Mid (Q2)",
  Cleaned_Data[[#This Row],[MonthlyIncome]] &lt;= Q3_Val, "Upper-Mid (Q3)",
  TRUE, "High (Q4)"
)</f>
        <v>Upper-Mid (Q3)</v>
      </c>
      <c r="AK18" t="str">
        <f>_xlfn.XLOOKUP(Cleaned_Data[[#This Row],[JobSatisfaction]], SatisfactionLookup[Code], SatisfactionLookup[Label], "Unknown")</f>
        <v>High</v>
      </c>
      <c r="AL18" t="str">
        <f>_xlfn.XLOOKUP(Cleaned_Data[[#This Row],[WorkLifeBalance]], SatisfactionLookup[Code], SatisfactionLookup[Label], "Unknown")</f>
        <v>High</v>
      </c>
      <c r="AM1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8" t="str" cm="1">
        <f t="array" ref="AN18">_xlfn.IFS(Cleaned_Data[[#This Row],[Risk Score]]&gt;=5, "3 - High Risk", Cleaned_Data[[#This Row],[Risk Score]]&gt;=3, "2 - Medium Risk", TRUE, "1 - Low Risk")</f>
        <v>1 - Low Risk</v>
      </c>
      <c r="AP18" s="35" t="s">
        <v>276</v>
      </c>
      <c r="AQ18" s="4" t="s">
        <v>277</v>
      </c>
      <c r="AR18" s="35">
        <v>1</v>
      </c>
    </row>
    <row r="19" spans="1:47" ht="27.75">
      <c r="A19">
        <v>58</v>
      </c>
      <c r="B19" t="s">
        <v>43</v>
      </c>
      <c r="C19" t="s">
        <v>36</v>
      </c>
      <c r="D19">
        <v>1145</v>
      </c>
      <c r="E19" t="s">
        <v>45</v>
      </c>
      <c r="F19">
        <v>9</v>
      </c>
      <c r="G19">
        <v>3</v>
      </c>
      <c r="H19" t="s">
        <v>51</v>
      </c>
      <c r="I19">
        <v>214</v>
      </c>
      <c r="J19">
        <v>2</v>
      </c>
      <c r="K19" t="s">
        <v>39</v>
      </c>
      <c r="L19">
        <v>75</v>
      </c>
      <c r="M19">
        <v>2</v>
      </c>
      <c r="N19">
        <v>1</v>
      </c>
      <c r="O19" t="s">
        <v>47</v>
      </c>
      <c r="P19">
        <v>2</v>
      </c>
      <c r="Q19" t="s">
        <v>48</v>
      </c>
      <c r="R19">
        <v>3346</v>
      </c>
      <c r="S19">
        <v>11873</v>
      </c>
      <c r="T19">
        <v>4</v>
      </c>
      <c r="U19" t="s">
        <v>35</v>
      </c>
      <c r="V19">
        <v>20</v>
      </c>
      <c r="W19">
        <v>4</v>
      </c>
      <c r="X19">
        <v>2</v>
      </c>
      <c r="Y19">
        <v>1</v>
      </c>
      <c r="Z19">
        <v>9</v>
      </c>
      <c r="AA19">
        <v>3</v>
      </c>
      <c r="AB19">
        <v>2</v>
      </c>
      <c r="AC19">
        <v>1</v>
      </c>
      <c r="AD19">
        <v>0</v>
      </c>
      <c r="AE19">
        <v>0</v>
      </c>
      <c r="AF19">
        <v>0</v>
      </c>
      <c r="AG19">
        <v>0</v>
      </c>
      <c r="AH19" t="s">
        <v>65</v>
      </c>
      <c r="AI19" t="s">
        <v>66</v>
      </c>
      <c r="AJ19" t="str" cm="1">
        <f t="array" ref="AJ19">_xlfn.IFS(
  Cleaned_Data[[#This Row],[MonthlyIncome]] &lt;= Q1_Val, "Low (Q1)",
  Cleaned_Data[[#This Row],[MonthlyIncome]] &lt;= Q2_Val, "Lower-Mid (Q2)",
  Cleaned_Data[[#This Row],[MonthlyIncome]] &lt;= Q3_Val, "Upper-Mid (Q3)",
  TRUE, "High (Q4)"
)</f>
        <v>Lower-Mid (Q2)</v>
      </c>
      <c r="AK19" t="str">
        <f>_xlfn.XLOOKUP(Cleaned_Data[[#This Row],[JobSatisfaction]], SatisfactionLookup[Code], SatisfactionLookup[Label], "Unknown")</f>
        <v>Medium</v>
      </c>
      <c r="AL19" t="str">
        <f>_xlfn.XLOOKUP(Cleaned_Data[[#This Row],[WorkLifeBalance]], SatisfactionLookup[Code], SatisfactionLookup[Label], "Unknown")</f>
        <v>Medium</v>
      </c>
      <c r="AM1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9" t="str" cm="1">
        <f t="array" ref="AN19">_xlfn.IFS(Cleaned_Data[[#This Row],[Risk Score]]&gt;=5, "3 - High Risk", Cleaned_Data[[#This Row],[Risk Score]]&gt;=3, "2 - Medium Risk", TRUE, "1 - Low Risk")</f>
        <v>3 - High Risk</v>
      </c>
      <c r="AP19" s="35" t="s">
        <v>266</v>
      </c>
      <c r="AQ19" s="4" t="s">
        <v>278</v>
      </c>
      <c r="AR19" s="35">
        <v>1</v>
      </c>
    </row>
    <row r="20" spans="1:47">
      <c r="A20">
        <v>38</v>
      </c>
      <c r="B20" t="s">
        <v>43</v>
      </c>
      <c r="C20" t="s">
        <v>36</v>
      </c>
      <c r="D20">
        <v>1261</v>
      </c>
      <c r="E20" t="s">
        <v>45</v>
      </c>
      <c r="F20">
        <v>2</v>
      </c>
      <c r="G20">
        <v>4</v>
      </c>
      <c r="H20" t="s">
        <v>38</v>
      </c>
      <c r="I20">
        <v>271</v>
      </c>
      <c r="J20">
        <v>4</v>
      </c>
      <c r="K20" t="s">
        <v>46</v>
      </c>
      <c r="L20">
        <v>88</v>
      </c>
      <c r="M20">
        <v>3</v>
      </c>
      <c r="N20">
        <v>2</v>
      </c>
      <c r="O20" t="s">
        <v>53</v>
      </c>
      <c r="P20">
        <v>3</v>
      </c>
      <c r="Q20" t="s">
        <v>48</v>
      </c>
      <c r="R20">
        <v>6553</v>
      </c>
      <c r="S20">
        <v>7259</v>
      </c>
      <c r="T20">
        <v>9</v>
      </c>
      <c r="U20" t="s">
        <v>43</v>
      </c>
      <c r="V20">
        <v>14</v>
      </c>
      <c r="W20">
        <v>3</v>
      </c>
      <c r="X20">
        <v>2</v>
      </c>
      <c r="Y20">
        <v>0</v>
      </c>
      <c r="Z20">
        <v>14</v>
      </c>
      <c r="AA20">
        <v>3</v>
      </c>
      <c r="AB20">
        <v>3</v>
      </c>
      <c r="AC20">
        <v>1</v>
      </c>
      <c r="AD20">
        <v>0</v>
      </c>
      <c r="AE20">
        <v>0</v>
      </c>
      <c r="AF20">
        <v>0</v>
      </c>
      <c r="AG20">
        <v>0</v>
      </c>
      <c r="AH20" t="s">
        <v>69</v>
      </c>
      <c r="AI20" t="s">
        <v>66</v>
      </c>
      <c r="AJ20" t="str" cm="1">
        <f t="array" ref="AJ20">_xlfn.IFS(
  Cleaned_Data[[#This Row],[MonthlyIncome]] &lt;= Q1_Val, "Low (Q1)",
  Cleaned_Data[[#This Row],[MonthlyIncome]] &lt;= Q2_Val, "Lower-Mid (Q2)",
  Cleaned_Data[[#This Row],[MonthlyIncome]] &lt;= Q3_Val, "Upper-Mid (Q3)",
  TRUE, "High (Q4)"
)</f>
        <v>Upper-Mid (Q3)</v>
      </c>
      <c r="AK20" t="str">
        <f>_xlfn.XLOOKUP(Cleaned_Data[[#This Row],[JobSatisfaction]], SatisfactionLookup[Code], SatisfactionLookup[Label], "Unknown")</f>
        <v>High</v>
      </c>
      <c r="AL20" t="str">
        <f>_xlfn.XLOOKUP(Cleaned_Data[[#This Row],[WorkLifeBalance]], SatisfactionLookup[Code], SatisfactionLookup[Label], "Unknown")</f>
        <v>High</v>
      </c>
      <c r="AM2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0" t="str" cm="1">
        <f t="array" ref="AN20">_xlfn.IFS(Cleaned_Data[[#This Row],[Risk Score]]&gt;=5, "3 - High Risk", Cleaned_Data[[#This Row],[Risk Score]]&gt;=3, "2 - Medium Risk", TRUE, "1 - Low Risk")</f>
        <v>1 - Low Risk</v>
      </c>
    </row>
    <row r="21" spans="1:47" s="6" customFormat="1">
      <c r="A21" s="6">
        <v>38</v>
      </c>
      <c r="B21" s="6" t="s">
        <v>35</v>
      </c>
      <c r="C21" s="6" t="s">
        <v>36</v>
      </c>
      <c r="D21" s="6">
        <v>1180</v>
      </c>
      <c r="E21" s="6" t="s">
        <v>45</v>
      </c>
      <c r="F21" s="6">
        <v>29</v>
      </c>
      <c r="G21" s="6">
        <v>1</v>
      </c>
      <c r="H21" s="6" t="s">
        <v>51</v>
      </c>
      <c r="I21" s="6">
        <v>282</v>
      </c>
      <c r="J21" s="6">
        <v>2</v>
      </c>
      <c r="K21" s="6" t="s">
        <v>46</v>
      </c>
      <c r="L21" s="6">
        <v>70</v>
      </c>
      <c r="M21" s="6">
        <v>3</v>
      </c>
      <c r="N21" s="6">
        <v>2</v>
      </c>
      <c r="O21" s="6" t="s">
        <v>54</v>
      </c>
      <c r="P21" s="6">
        <v>1</v>
      </c>
      <c r="Q21" s="6" t="s">
        <v>48</v>
      </c>
      <c r="R21" s="6">
        <v>6673</v>
      </c>
      <c r="S21" s="6">
        <v>11354</v>
      </c>
      <c r="T21" s="6">
        <v>7</v>
      </c>
      <c r="U21" s="6" t="s">
        <v>35</v>
      </c>
      <c r="V21" s="6">
        <v>19</v>
      </c>
      <c r="W21" s="6">
        <v>3</v>
      </c>
      <c r="X21" s="6">
        <v>2</v>
      </c>
      <c r="Y21" s="6">
        <v>0</v>
      </c>
      <c r="Z21" s="6">
        <v>17</v>
      </c>
      <c r="AA21" s="6">
        <v>2</v>
      </c>
      <c r="AB21" s="6">
        <v>3</v>
      </c>
      <c r="AC21" s="6">
        <v>1</v>
      </c>
      <c r="AD21" s="6">
        <v>0</v>
      </c>
      <c r="AE21" s="6">
        <v>0</v>
      </c>
      <c r="AF21" s="6">
        <v>0</v>
      </c>
      <c r="AG21" s="6">
        <v>1</v>
      </c>
      <c r="AH21" s="6" t="s">
        <v>69</v>
      </c>
      <c r="AI21" s="6" t="s">
        <v>66</v>
      </c>
      <c r="AJ21" s="6" t="str" cm="1">
        <f t="array" ref="AJ21">_xlfn.IFS(
  Cleaned_Data[[#This Row],[MonthlyIncome]] &lt;= Q1_Val, "Low (Q1)",
  Cleaned_Data[[#This Row],[MonthlyIncome]] &lt;= Q2_Val, "Lower-Mid (Q2)",
  Cleaned_Data[[#This Row],[MonthlyIncome]] &lt;= Q3_Val, "Upper-Mid (Q3)",
  TRUE, "High (Q4)"
)</f>
        <v>Upper-Mid (Q3)</v>
      </c>
      <c r="AK21" s="6" t="str">
        <f>_xlfn.XLOOKUP(Cleaned_Data[[#This Row],[JobSatisfaction]], SatisfactionLookup[Code], SatisfactionLookup[Label], "Unknown")</f>
        <v>Low</v>
      </c>
      <c r="AL21" s="6" t="str">
        <f>_xlfn.XLOOKUP(Cleaned_Data[[#This Row],[WorkLifeBalance]], SatisfactionLookup[Code], SatisfactionLookup[Label], "Unknown")</f>
        <v>High</v>
      </c>
      <c r="AM21" s="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21" s="6" t="str" cm="1">
        <f t="array" ref="AN21">_xlfn.IFS(Cleaned_Data[[#This Row],[Risk Score]]&gt;=5, "3 - High Risk", Cleaned_Data[[#This Row],[Risk Score]]&gt;=3, "2 - Medium Risk", TRUE, "1 - Low Risk")</f>
        <v>3 - High Risk</v>
      </c>
      <c r="AP21" s="35" t="s">
        <v>282</v>
      </c>
      <c r="AQ21" s="35" t="s">
        <v>286</v>
      </c>
      <c r="AR21" s="35" t="s">
        <v>287</v>
      </c>
      <c r="AS21" s="35" t="s">
        <v>288</v>
      </c>
      <c r="AT21" s="35" t="s">
        <v>289</v>
      </c>
      <c r="AU21" s="35" t="s">
        <v>290</v>
      </c>
    </row>
    <row r="22" spans="1:47" s="6" customFormat="1">
      <c r="A22" s="6">
        <v>41</v>
      </c>
      <c r="B22" s="6" t="s">
        <v>43</v>
      </c>
      <c r="C22" s="6" t="s">
        <v>36</v>
      </c>
      <c r="D22" s="6">
        <v>896</v>
      </c>
      <c r="E22" s="6" t="s">
        <v>37</v>
      </c>
      <c r="F22" s="6">
        <v>6</v>
      </c>
      <c r="G22" s="6">
        <v>3</v>
      </c>
      <c r="H22" s="6" t="s">
        <v>38</v>
      </c>
      <c r="I22" s="6">
        <v>298</v>
      </c>
      <c r="J22" s="6">
        <v>4</v>
      </c>
      <c r="K22" s="6" t="s">
        <v>39</v>
      </c>
      <c r="L22" s="6">
        <v>75</v>
      </c>
      <c r="M22" s="6">
        <v>3</v>
      </c>
      <c r="N22" s="6">
        <v>3</v>
      </c>
      <c r="O22" s="6" t="s">
        <v>56</v>
      </c>
      <c r="P22" s="6">
        <v>4</v>
      </c>
      <c r="Q22" s="6" t="s">
        <v>41</v>
      </c>
      <c r="R22" s="6">
        <v>13591</v>
      </c>
      <c r="S22" s="6">
        <v>14674</v>
      </c>
      <c r="T22" s="6">
        <v>3</v>
      </c>
      <c r="U22" s="6" t="s">
        <v>35</v>
      </c>
      <c r="V22" s="6">
        <v>18</v>
      </c>
      <c r="W22" s="6">
        <v>3</v>
      </c>
      <c r="X22" s="6">
        <v>3</v>
      </c>
      <c r="Y22" s="6">
        <v>0</v>
      </c>
      <c r="Z22" s="6">
        <v>16</v>
      </c>
      <c r="AA22" s="6">
        <v>3</v>
      </c>
      <c r="AB22" s="6">
        <v>3</v>
      </c>
      <c r="AC22" s="6">
        <v>1</v>
      </c>
      <c r="AD22" s="6">
        <v>0</v>
      </c>
      <c r="AE22" s="6">
        <v>0</v>
      </c>
      <c r="AF22" s="6">
        <v>0</v>
      </c>
      <c r="AG22" s="6">
        <v>0</v>
      </c>
      <c r="AH22" s="6" t="s">
        <v>69</v>
      </c>
      <c r="AI22" s="6" t="s">
        <v>66</v>
      </c>
      <c r="AJ22" s="6" t="str" cm="1">
        <f t="array" ref="AJ22">_xlfn.IFS(
  Cleaned_Data[[#This Row],[MonthlyIncome]] &lt;= Q1_Val, "Low (Q1)",
  Cleaned_Data[[#This Row],[MonthlyIncome]] &lt;= Q2_Val, "Lower-Mid (Q2)",
  Cleaned_Data[[#This Row],[MonthlyIncome]] &lt;= Q3_Val, "Upper-Mid (Q3)",
  TRUE, "High (Q4)"
)</f>
        <v>High (Q4)</v>
      </c>
      <c r="AK22" s="6" t="str">
        <f>_xlfn.XLOOKUP(Cleaned_Data[[#This Row],[JobSatisfaction]], SatisfactionLookup[Code], SatisfactionLookup[Label], "Unknown")</f>
        <v>Very High</v>
      </c>
      <c r="AL22" s="6" t="str">
        <f>_xlfn.XLOOKUP(Cleaned_Data[[#This Row],[WorkLifeBalance]], SatisfactionLookup[Code], SatisfactionLookup[Label], "Unknown")</f>
        <v>High</v>
      </c>
      <c r="AM22" s="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2" s="6" t="str" cm="1">
        <f t="array" ref="AN22">_xlfn.IFS(Cleaned_Data[[#This Row],[Risk Score]]&gt;=5, "3 - High Risk", Cleaned_Data[[#This Row],[Risk Score]]&gt;=3, "2 - Medium Risk", TRUE, "1 - Low Risk")</f>
        <v>2 - Medium Risk</v>
      </c>
      <c r="AP22" s="35" t="s">
        <v>283</v>
      </c>
      <c r="AQ22" s="4">
        <v>713</v>
      </c>
      <c r="AR22" s="4">
        <v>660</v>
      </c>
      <c r="AS22" s="4">
        <v>53</v>
      </c>
      <c r="AT22" s="37">
        <v>7.3999999999999996E-2</v>
      </c>
      <c r="AU22" s="38">
        <v>0.224</v>
      </c>
    </row>
    <row r="23" spans="1:47" s="6" customFormat="1" ht="27.75">
      <c r="A23" s="6">
        <v>59</v>
      </c>
      <c r="B23" s="6" t="s">
        <v>43</v>
      </c>
      <c r="C23" s="6" t="s">
        <v>36</v>
      </c>
      <c r="D23" s="6">
        <v>142</v>
      </c>
      <c r="E23" s="6" t="s">
        <v>45</v>
      </c>
      <c r="F23" s="6">
        <v>3</v>
      </c>
      <c r="G23" s="6">
        <v>3</v>
      </c>
      <c r="H23" s="6" t="s">
        <v>38</v>
      </c>
      <c r="I23" s="6">
        <v>309</v>
      </c>
      <c r="J23" s="6">
        <v>3</v>
      </c>
      <c r="K23" s="6" t="s">
        <v>46</v>
      </c>
      <c r="L23" s="6">
        <v>70</v>
      </c>
      <c r="M23" s="6">
        <v>2</v>
      </c>
      <c r="N23" s="6">
        <v>1</v>
      </c>
      <c r="O23" s="6" t="s">
        <v>47</v>
      </c>
      <c r="P23" s="6">
        <v>4</v>
      </c>
      <c r="Q23" s="6" t="s">
        <v>48</v>
      </c>
      <c r="R23" s="6">
        <v>2177</v>
      </c>
      <c r="S23" s="6">
        <v>8456</v>
      </c>
      <c r="T23" s="6">
        <v>3</v>
      </c>
      <c r="U23" s="6" t="s">
        <v>43</v>
      </c>
      <c r="V23" s="6">
        <v>17</v>
      </c>
      <c r="W23" s="6">
        <v>3</v>
      </c>
      <c r="X23" s="6">
        <v>1</v>
      </c>
      <c r="Y23" s="6">
        <v>1</v>
      </c>
      <c r="Z23" s="6">
        <v>7</v>
      </c>
      <c r="AA23" s="6">
        <v>6</v>
      </c>
      <c r="AB23" s="6">
        <v>3</v>
      </c>
      <c r="AC23" s="6">
        <v>1</v>
      </c>
      <c r="AD23" s="6">
        <v>0</v>
      </c>
      <c r="AE23" s="6">
        <v>0</v>
      </c>
      <c r="AF23" s="6">
        <v>0</v>
      </c>
      <c r="AG23" s="6">
        <v>0</v>
      </c>
      <c r="AH23" s="6" t="s">
        <v>65</v>
      </c>
      <c r="AI23" s="6" t="s">
        <v>66</v>
      </c>
      <c r="AJ23" s="6" t="str" cm="1">
        <f t="array" ref="AJ23">_xlfn.IFS(
  Cleaned_Data[[#This Row],[MonthlyIncome]] &lt;= Q1_Val, "Low (Q1)",
  Cleaned_Data[[#This Row],[MonthlyIncome]] &lt;= Q2_Val, "Lower-Mid (Q2)",
  Cleaned_Data[[#This Row],[MonthlyIncome]] &lt;= Q3_Val, "Upper-Mid (Q3)",
  TRUE, "High (Q4)"
)</f>
        <v>Low (Q1)</v>
      </c>
      <c r="AK23" s="6" t="str">
        <f>_xlfn.XLOOKUP(Cleaned_Data[[#This Row],[JobSatisfaction]], SatisfactionLookup[Code], SatisfactionLookup[Label], "Unknown")</f>
        <v>Very High</v>
      </c>
      <c r="AL23" s="6" t="str">
        <f>_xlfn.XLOOKUP(Cleaned_Data[[#This Row],[WorkLifeBalance]], SatisfactionLookup[Code], SatisfactionLookup[Label], "Unknown")</f>
        <v>High</v>
      </c>
      <c r="AM23" s="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23" s="6" t="str" cm="1">
        <f t="array" ref="AN23">_xlfn.IFS(Cleaned_Data[[#This Row],[Risk Score]]&gt;=5, "3 - High Risk", Cleaned_Data[[#This Row],[Risk Score]]&gt;=3, "2 - Medium Risk", TRUE, "1 - Low Risk")</f>
        <v>1 - Low Risk</v>
      </c>
      <c r="AP23" s="35" t="s">
        <v>284</v>
      </c>
      <c r="AQ23" s="4">
        <v>471</v>
      </c>
      <c r="AR23" s="4">
        <v>396</v>
      </c>
      <c r="AS23" s="4">
        <v>75</v>
      </c>
      <c r="AT23" s="37">
        <v>0.159</v>
      </c>
      <c r="AU23" s="38">
        <v>0.316</v>
      </c>
    </row>
    <row r="24" spans="1:47" s="6" customFormat="1">
      <c r="A24" s="6">
        <v>41</v>
      </c>
      <c r="B24" s="6" t="s">
        <v>43</v>
      </c>
      <c r="C24" s="6" t="s">
        <v>36</v>
      </c>
      <c r="D24" s="6">
        <v>1411</v>
      </c>
      <c r="E24" s="6" t="s">
        <v>45</v>
      </c>
      <c r="F24" s="6">
        <v>19</v>
      </c>
      <c r="G24" s="6">
        <v>2</v>
      </c>
      <c r="H24" s="6" t="s">
        <v>38</v>
      </c>
      <c r="I24" s="6">
        <v>334</v>
      </c>
      <c r="J24" s="6">
        <v>3</v>
      </c>
      <c r="K24" s="6" t="s">
        <v>46</v>
      </c>
      <c r="L24" s="6">
        <v>36</v>
      </c>
      <c r="M24" s="6">
        <v>3</v>
      </c>
      <c r="N24" s="6">
        <v>2</v>
      </c>
      <c r="O24" s="6" t="s">
        <v>47</v>
      </c>
      <c r="P24" s="6">
        <v>1</v>
      </c>
      <c r="Q24" s="6" t="s">
        <v>52</v>
      </c>
      <c r="R24" s="6">
        <v>3072</v>
      </c>
      <c r="S24" s="6">
        <v>19877</v>
      </c>
      <c r="T24" s="6">
        <v>2</v>
      </c>
      <c r="U24" s="6" t="s">
        <v>43</v>
      </c>
      <c r="V24" s="6">
        <v>16</v>
      </c>
      <c r="W24" s="6">
        <v>3</v>
      </c>
      <c r="X24" s="6">
        <v>1</v>
      </c>
      <c r="Y24" s="6">
        <v>2</v>
      </c>
      <c r="Z24" s="6">
        <v>17</v>
      </c>
      <c r="AA24" s="6">
        <v>2</v>
      </c>
      <c r="AB24" s="6">
        <v>2</v>
      </c>
      <c r="AC24" s="6">
        <v>1</v>
      </c>
      <c r="AD24" s="6">
        <v>0</v>
      </c>
      <c r="AE24" s="6">
        <v>0</v>
      </c>
      <c r="AF24" s="6">
        <v>0</v>
      </c>
      <c r="AG24" s="6">
        <v>0</v>
      </c>
      <c r="AH24" s="6" t="s">
        <v>69</v>
      </c>
      <c r="AI24" s="6" t="s">
        <v>66</v>
      </c>
      <c r="AJ24" s="6" t="str" cm="1">
        <f t="array" ref="AJ24">_xlfn.IFS(
  Cleaned_Data[[#This Row],[MonthlyIncome]] &lt;= Q1_Val, "Low (Q1)",
  Cleaned_Data[[#This Row],[MonthlyIncome]] &lt;= Q2_Val, "Lower-Mid (Q2)",
  Cleaned_Data[[#This Row],[MonthlyIncome]] &lt;= Q3_Val, "Upper-Mid (Q3)",
  TRUE, "High (Q4)"
)</f>
        <v>Lower-Mid (Q2)</v>
      </c>
      <c r="AK24" s="6" t="str">
        <f>_xlfn.XLOOKUP(Cleaned_Data[[#This Row],[JobSatisfaction]], SatisfactionLookup[Code], SatisfactionLookup[Label], "Unknown")</f>
        <v>Low</v>
      </c>
      <c r="AL24" s="6" t="str">
        <f>_xlfn.XLOOKUP(Cleaned_Data[[#This Row],[WorkLifeBalance]], SatisfactionLookup[Code], SatisfactionLookup[Label], "Unknown")</f>
        <v>Medium</v>
      </c>
      <c r="AM24" s="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4" s="6" t="str" cm="1">
        <f t="array" ref="AN24">_xlfn.IFS(Cleaned_Data[[#This Row],[Risk Score]]&gt;=5, "3 - High Risk", Cleaned_Data[[#This Row],[Risk Score]]&gt;=3, "2 - Medium Risk", TRUE, "1 - Low Risk")</f>
        <v>2 - Medium Risk</v>
      </c>
      <c r="AP24" s="35" t="s">
        <v>285</v>
      </c>
      <c r="AQ24" s="4">
        <v>286</v>
      </c>
      <c r="AR24" s="4">
        <v>177</v>
      </c>
      <c r="AS24" s="4">
        <v>109</v>
      </c>
      <c r="AT24" s="37">
        <v>0.38100000000000001</v>
      </c>
      <c r="AU24" s="37">
        <v>0.46</v>
      </c>
    </row>
    <row r="25" spans="1:47">
      <c r="A25">
        <v>37</v>
      </c>
      <c r="B25" t="s">
        <v>35</v>
      </c>
      <c r="C25" t="s">
        <v>44</v>
      </c>
      <c r="D25">
        <v>504</v>
      </c>
      <c r="E25" t="s">
        <v>45</v>
      </c>
      <c r="F25">
        <v>10</v>
      </c>
      <c r="G25">
        <v>3</v>
      </c>
      <c r="H25" t="s">
        <v>51</v>
      </c>
      <c r="I25">
        <v>342</v>
      </c>
      <c r="J25">
        <v>1</v>
      </c>
      <c r="K25" t="s">
        <v>46</v>
      </c>
      <c r="L25">
        <v>61</v>
      </c>
      <c r="M25">
        <v>3</v>
      </c>
      <c r="N25">
        <v>3</v>
      </c>
      <c r="O25" t="s">
        <v>53</v>
      </c>
      <c r="P25">
        <v>3</v>
      </c>
      <c r="Q25" t="s">
        <v>52</v>
      </c>
      <c r="R25">
        <v>10048</v>
      </c>
      <c r="S25">
        <v>22573</v>
      </c>
      <c r="T25">
        <v>6</v>
      </c>
      <c r="U25" t="s">
        <v>43</v>
      </c>
      <c r="V25">
        <v>11</v>
      </c>
      <c r="W25">
        <v>3</v>
      </c>
      <c r="X25">
        <v>2</v>
      </c>
      <c r="Y25">
        <v>2</v>
      </c>
      <c r="Z25">
        <v>17</v>
      </c>
      <c r="AA25">
        <v>5</v>
      </c>
      <c r="AB25">
        <v>3</v>
      </c>
      <c r="AC25">
        <v>1</v>
      </c>
      <c r="AD25">
        <v>0</v>
      </c>
      <c r="AE25">
        <v>0</v>
      </c>
      <c r="AF25">
        <v>0</v>
      </c>
      <c r="AG25">
        <v>1</v>
      </c>
      <c r="AH25" t="s">
        <v>69</v>
      </c>
      <c r="AI25" t="s">
        <v>66</v>
      </c>
      <c r="AJ25" t="str" cm="1">
        <f t="array" ref="AJ25">_xlfn.IFS(
  Cleaned_Data[[#This Row],[MonthlyIncome]] &lt;= Q1_Val, "Low (Q1)",
  Cleaned_Data[[#This Row],[MonthlyIncome]] &lt;= Q2_Val, "Lower-Mid (Q2)",
  Cleaned_Data[[#This Row],[MonthlyIncome]] &lt;= Q3_Val, "Upper-Mid (Q3)",
  TRUE, "High (Q4)"
)</f>
        <v>High (Q4)</v>
      </c>
      <c r="AK25" t="str">
        <f>_xlfn.XLOOKUP(Cleaned_Data[[#This Row],[JobSatisfaction]], SatisfactionLookup[Code], SatisfactionLookup[Label], "Unknown")</f>
        <v>High</v>
      </c>
      <c r="AL25" t="str">
        <f>_xlfn.XLOOKUP(Cleaned_Data[[#This Row],[WorkLifeBalance]], SatisfactionLookup[Code], SatisfactionLookup[Label], "Unknown")</f>
        <v>High</v>
      </c>
      <c r="AM2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5" t="str" cm="1">
        <f t="array" ref="AN25">_xlfn.IFS(Cleaned_Data[[#This Row],[Risk Score]]&gt;=5, "3 - High Risk", Cleaned_Data[[#This Row],[Risk Score]]&gt;=3, "2 - Medium Risk", TRUE, "1 - Low Risk")</f>
        <v>1 - Low Risk</v>
      </c>
    </row>
    <row r="26" spans="1:47">
      <c r="A26">
        <v>51</v>
      </c>
      <c r="B26" t="s">
        <v>43</v>
      </c>
      <c r="C26" t="s">
        <v>36</v>
      </c>
      <c r="D26">
        <v>833</v>
      </c>
      <c r="E26" t="s">
        <v>45</v>
      </c>
      <c r="F26">
        <v>1</v>
      </c>
      <c r="G26">
        <v>3</v>
      </c>
      <c r="H26" t="s">
        <v>38</v>
      </c>
      <c r="I26">
        <v>353</v>
      </c>
      <c r="J26">
        <v>3</v>
      </c>
      <c r="K26" t="s">
        <v>46</v>
      </c>
      <c r="L26">
        <v>96</v>
      </c>
      <c r="M26">
        <v>3</v>
      </c>
      <c r="N26">
        <v>1</v>
      </c>
      <c r="O26" t="s">
        <v>47</v>
      </c>
      <c r="P26">
        <v>4</v>
      </c>
      <c r="Q26" t="s">
        <v>48</v>
      </c>
      <c r="R26">
        <v>2723</v>
      </c>
      <c r="S26">
        <v>23231</v>
      </c>
      <c r="T26">
        <v>1</v>
      </c>
      <c r="U26" t="s">
        <v>43</v>
      </c>
      <c r="V26">
        <v>11</v>
      </c>
      <c r="W26">
        <v>3</v>
      </c>
      <c r="X26">
        <v>2</v>
      </c>
      <c r="Y26">
        <v>0</v>
      </c>
      <c r="Z26">
        <v>1</v>
      </c>
      <c r="AA26">
        <v>0</v>
      </c>
      <c r="AB26">
        <v>2</v>
      </c>
      <c r="AC26">
        <v>1</v>
      </c>
      <c r="AD26">
        <v>0</v>
      </c>
      <c r="AE26">
        <v>0</v>
      </c>
      <c r="AF26">
        <v>0</v>
      </c>
      <c r="AG26">
        <v>0</v>
      </c>
      <c r="AH26" t="s">
        <v>70</v>
      </c>
      <c r="AI26" t="s">
        <v>66</v>
      </c>
      <c r="AJ26" t="str" cm="1">
        <f t="array" ref="AJ26">_xlfn.IFS(
  Cleaned_Data[[#This Row],[MonthlyIncome]] &lt;= Q1_Val, "Low (Q1)",
  Cleaned_Data[[#This Row],[MonthlyIncome]] &lt;= Q2_Val, "Lower-Mid (Q2)",
  Cleaned_Data[[#This Row],[MonthlyIncome]] &lt;= Q3_Val, "Upper-Mid (Q3)",
  TRUE, "High (Q4)"
)</f>
        <v>Low (Q1)</v>
      </c>
      <c r="AK26" t="str">
        <f>_xlfn.XLOOKUP(Cleaned_Data[[#This Row],[JobSatisfaction]], SatisfactionLookup[Code], SatisfactionLookup[Label], "Unknown")</f>
        <v>Very High</v>
      </c>
      <c r="AL26" t="str">
        <f>_xlfn.XLOOKUP(Cleaned_Data[[#This Row],[WorkLifeBalance]], SatisfactionLookup[Code], SatisfactionLookup[Label], "Unknown")</f>
        <v>Medium</v>
      </c>
      <c r="AM2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26" t="str" cm="1">
        <f t="array" ref="AN26">_xlfn.IFS(Cleaned_Data[[#This Row],[Risk Score]]&gt;=5, "3 - High Risk", Cleaned_Data[[#This Row],[Risk Score]]&gt;=3, "2 - Medium Risk", TRUE, "1 - Low Risk")</f>
        <v>1 - Low Risk</v>
      </c>
      <c r="AP26" s="39" t="s">
        <v>291</v>
      </c>
    </row>
    <row r="27" spans="1:47">
      <c r="A27">
        <v>44</v>
      </c>
      <c r="B27" t="s">
        <v>35</v>
      </c>
      <c r="C27" t="s">
        <v>44</v>
      </c>
      <c r="D27">
        <v>920</v>
      </c>
      <c r="E27" t="s">
        <v>45</v>
      </c>
      <c r="F27">
        <v>24</v>
      </c>
      <c r="G27">
        <v>3</v>
      </c>
      <c r="H27" t="s">
        <v>38</v>
      </c>
      <c r="I27">
        <v>392</v>
      </c>
      <c r="J27">
        <v>4</v>
      </c>
      <c r="K27" t="s">
        <v>46</v>
      </c>
      <c r="L27">
        <v>43</v>
      </c>
      <c r="M27">
        <v>3</v>
      </c>
      <c r="N27">
        <v>1</v>
      </c>
      <c r="O27" t="s">
        <v>50</v>
      </c>
      <c r="P27">
        <v>3</v>
      </c>
      <c r="Q27" t="s">
        <v>52</v>
      </c>
      <c r="R27">
        <v>3161</v>
      </c>
      <c r="S27">
        <v>19920</v>
      </c>
      <c r="T27">
        <v>3</v>
      </c>
      <c r="U27" t="s">
        <v>35</v>
      </c>
      <c r="V27">
        <v>22</v>
      </c>
      <c r="W27">
        <v>4</v>
      </c>
      <c r="X27">
        <v>4</v>
      </c>
      <c r="Y27">
        <v>1</v>
      </c>
      <c r="Z27">
        <v>19</v>
      </c>
      <c r="AA27">
        <v>0</v>
      </c>
      <c r="AB27">
        <v>1</v>
      </c>
      <c r="AC27">
        <v>1</v>
      </c>
      <c r="AD27">
        <v>0</v>
      </c>
      <c r="AE27">
        <v>0</v>
      </c>
      <c r="AF27">
        <v>0</v>
      </c>
      <c r="AG27">
        <v>1</v>
      </c>
      <c r="AH27" t="s">
        <v>69</v>
      </c>
      <c r="AI27" t="s">
        <v>66</v>
      </c>
      <c r="AJ27" t="str" cm="1">
        <f t="array" ref="AJ27">_xlfn.IFS(
  Cleaned_Data[[#This Row],[MonthlyIncome]] &lt;= Q1_Val, "Low (Q1)",
  Cleaned_Data[[#This Row],[MonthlyIncome]] &lt;= Q2_Val, "Lower-Mid (Q2)",
  Cleaned_Data[[#This Row],[MonthlyIncome]] &lt;= Q3_Val, "Upper-Mid (Q3)",
  TRUE, "High (Q4)"
)</f>
        <v>Lower-Mid (Q2)</v>
      </c>
      <c r="AK27" t="str">
        <f>_xlfn.XLOOKUP(Cleaned_Data[[#This Row],[JobSatisfaction]], SatisfactionLookup[Code], SatisfactionLookup[Label], "Unknown")</f>
        <v>High</v>
      </c>
      <c r="AL27" t="str">
        <f>_xlfn.XLOOKUP(Cleaned_Data[[#This Row],[WorkLifeBalance]], SatisfactionLookup[Code], SatisfactionLookup[Label], "Unknown")</f>
        <v>Low</v>
      </c>
      <c r="AM2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27" t="str" cm="1">
        <f t="array" ref="AN27">_xlfn.IFS(Cleaned_Data[[#This Row],[Risk Score]]&gt;=5, "3 - High Risk", Cleaned_Data[[#This Row],[Risk Score]]&gt;=3, "2 - Medium Risk", TRUE, "1 - Low Risk")</f>
        <v>3 - High Risk</v>
      </c>
      <c r="AP27" s="39"/>
    </row>
    <row r="28" spans="1:47">
      <c r="A28">
        <v>36</v>
      </c>
      <c r="B28" t="s">
        <v>43</v>
      </c>
      <c r="C28" t="s">
        <v>44</v>
      </c>
      <c r="D28">
        <v>566</v>
      </c>
      <c r="E28" t="s">
        <v>45</v>
      </c>
      <c r="F28">
        <v>18</v>
      </c>
      <c r="G28">
        <v>4</v>
      </c>
      <c r="H28" t="s">
        <v>38</v>
      </c>
      <c r="I28">
        <v>407</v>
      </c>
      <c r="J28">
        <v>3</v>
      </c>
      <c r="K28" t="s">
        <v>46</v>
      </c>
      <c r="L28">
        <v>81</v>
      </c>
      <c r="M28">
        <v>4</v>
      </c>
      <c r="N28">
        <v>1</v>
      </c>
      <c r="O28" t="s">
        <v>50</v>
      </c>
      <c r="P28">
        <v>4</v>
      </c>
      <c r="Q28" t="s">
        <v>48</v>
      </c>
      <c r="R28">
        <v>3688</v>
      </c>
      <c r="S28">
        <v>7122</v>
      </c>
      <c r="T28">
        <v>4</v>
      </c>
      <c r="U28" t="s">
        <v>43</v>
      </c>
      <c r="V28">
        <v>18</v>
      </c>
      <c r="W28">
        <v>3</v>
      </c>
      <c r="X28">
        <v>4</v>
      </c>
      <c r="Y28">
        <v>2</v>
      </c>
      <c r="Z28">
        <v>4</v>
      </c>
      <c r="AA28">
        <v>2</v>
      </c>
      <c r="AB28">
        <v>3</v>
      </c>
      <c r="AC28">
        <v>1</v>
      </c>
      <c r="AD28">
        <v>0</v>
      </c>
      <c r="AE28">
        <v>0</v>
      </c>
      <c r="AF28">
        <v>0</v>
      </c>
      <c r="AG28">
        <v>0</v>
      </c>
      <c r="AH28" t="s">
        <v>69</v>
      </c>
      <c r="AI28" t="s">
        <v>66</v>
      </c>
      <c r="AJ28" t="str" cm="1">
        <f t="array" ref="AJ28">_xlfn.IFS(
  Cleaned_Data[[#This Row],[MonthlyIncome]] &lt;= Q1_Val, "Low (Q1)",
  Cleaned_Data[[#This Row],[MonthlyIncome]] &lt;= Q2_Val, "Lower-Mid (Q2)",
  Cleaned_Data[[#This Row],[MonthlyIncome]] &lt;= Q3_Val, "Upper-Mid (Q3)",
  TRUE, "High (Q4)"
)</f>
        <v>Lower-Mid (Q2)</v>
      </c>
      <c r="AK28" t="str">
        <f>_xlfn.XLOOKUP(Cleaned_Data[[#This Row],[JobSatisfaction]], SatisfactionLookup[Code], SatisfactionLookup[Label], "Unknown")</f>
        <v>Very High</v>
      </c>
      <c r="AL28" t="str">
        <f>_xlfn.XLOOKUP(Cleaned_Data[[#This Row],[WorkLifeBalance]], SatisfactionLookup[Code], SatisfactionLookup[Label], "Unknown")</f>
        <v>High</v>
      </c>
      <c r="AM2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28" t="str" cm="1">
        <f t="array" ref="AN28">_xlfn.IFS(Cleaned_Data[[#This Row],[Risk Score]]&gt;=5, "3 - High Risk", Cleaned_Data[[#This Row],[Risk Score]]&gt;=3, "2 - Medium Risk", TRUE, "1 - Low Risk")</f>
        <v>1 - Low Risk</v>
      </c>
      <c r="AP28" s="39" t="s">
        <v>292</v>
      </c>
    </row>
    <row r="29" spans="1:47">
      <c r="A29">
        <v>39</v>
      </c>
      <c r="B29" t="s">
        <v>35</v>
      </c>
      <c r="C29" t="s">
        <v>36</v>
      </c>
      <c r="D29">
        <v>1162</v>
      </c>
      <c r="E29" t="s">
        <v>37</v>
      </c>
      <c r="F29">
        <v>3</v>
      </c>
      <c r="G29">
        <v>2</v>
      </c>
      <c r="H29" t="s">
        <v>51</v>
      </c>
      <c r="I29">
        <v>445</v>
      </c>
      <c r="J29">
        <v>4</v>
      </c>
      <c r="K29" t="s">
        <v>39</v>
      </c>
      <c r="L29">
        <v>41</v>
      </c>
      <c r="M29">
        <v>3</v>
      </c>
      <c r="N29">
        <v>2</v>
      </c>
      <c r="O29" t="s">
        <v>40</v>
      </c>
      <c r="P29">
        <v>3</v>
      </c>
      <c r="Q29" t="s">
        <v>48</v>
      </c>
      <c r="R29">
        <v>5238</v>
      </c>
      <c r="S29">
        <v>17778</v>
      </c>
      <c r="T29">
        <v>4</v>
      </c>
      <c r="U29" t="s">
        <v>35</v>
      </c>
      <c r="V29">
        <v>18</v>
      </c>
      <c r="W29">
        <v>3</v>
      </c>
      <c r="X29">
        <v>1</v>
      </c>
      <c r="Y29">
        <v>0</v>
      </c>
      <c r="Z29">
        <v>12</v>
      </c>
      <c r="AA29">
        <v>3</v>
      </c>
      <c r="AB29">
        <v>2</v>
      </c>
      <c r="AC29">
        <v>1</v>
      </c>
      <c r="AD29">
        <v>0</v>
      </c>
      <c r="AE29">
        <v>0</v>
      </c>
      <c r="AF29">
        <v>0</v>
      </c>
      <c r="AG29">
        <v>1</v>
      </c>
      <c r="AH29" t="s">
        <v>69</v>
      </c>
      <c r="AI29" t="s">
        <v>66</v>
      </c>
      <c r="AJ29" t="str" cm="1">
        <f t="array" ref="AJ29">_xlfn.IFS(
  Cleaned_Data[[#This Row],[MonthlyIncome]] &lt;= Q1_Val, "Low (Q1)",
  Cleaned_Data[[#This Row],[MonthlyIncome]] &lt;= Q2_Val, "Lower-Mid (Q2)",
  Cleaned_Data[[#This Row],[MonthlyIncome]] &lt;= Q3_Val, "Upper-Mid (Q3)",
  TRUE, "High (Q4)"
)</f>
        <v>Upper-Mid (Q3)</v>
      </c>
      <c r="AK29" t="str">
        <f>_xlfn.XLOOKUP(Cleaned_Data[[#This Row],[JobSatisfaction]], SatisfactionLookup[Code], SatisfactionLookup[Label], "Unknown")</f>
        <v>High</v>
      </c>
      <c r="AL29" t="str">
        <f>_xlfn.XLOOKUP(Cleaned_Data[[#This Row],[WorkLifeBalance]], SatisfactionLookup[Code], SatisfactionLookup[Label], "Unknown")</f>
        <v>Medium</v>
      </c>
      <c r="AM2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9" t="str" cm="1">
        <f t="array" ref="AN29">_xlfn.IFS(Cleaned_Data[[#This Row],[Risk Score]]&gt;=5, "3 - High Risk", Cleaned_Data[[#This Row],[Risk Score]]&gt;=3, "2 - Medium Risk", TRUE, "1 - Low Risk")</f>
        <v>2 - Medium Risk</v>
      </c>
      <c r="AP29" s="39"/>
    </row>
    <row r="30" spans="1:47">
      <c r="A30">
        <v>43</v>
      </c>
      <c r="B30" t="s">
        <v>43</v>
      </c>
      <c r="C30" t="s">
        <v>36</v>
      </c>
      <c r="D30">
        <v>1001</v>
      </c>
      <c r="E30" t="s">
        <v>45</v>
      </c>
      <c r="F30">
        <v>7</v>
      </c>
      <c r="G30">
        <v>3</v>
      </c>
      <c r="H30" t="s">
        <v>38</v>
      </c>
      <c r="I30">
        <v>451</v>
      </c>
      <c r="J30">
        <v>3</v>
      </c>
      <c r="K30" t="s">
        <v>39</v>
      </c>
      <c r="L30">
        <v>43</v>
      </c>
      <c r="M30">
        <v>3</v>
      </c>
      <c r="N30">
        <v>3</v>
      </c>
      <c r="O30" t="s">
        <v>54</v>
      </c>
      <c r="P30">
        <v>1</v>
      </c>
      <c r="Q30" t="s">
        <v>48</v>
      </c>
      <c r="R30">
        <v>9985</v>
      </c>
      <c r="S30">
        <v>9262</v>
      </c>
      <c r="T30">
        <v>8</v>
      </c>
      <c r="U30" t="s">
        <v>43</v>
      </c>
      <c r="V30">
        <v>16</v>
      </c>
      <c r="W30">
        <v>3</v>
      </c>
      <c r="X30">
        <v>1</v>
      </c>
      <c r="Y30">
        <v>1</v>
      </c>
      <c r="Z30">
        <v>10</v>
      </c>
      <c r="AA30">
        <v>1</v>
      </c>
      <c r="AB30">
        <v>2</v>
      </c>
      <c r="AC30">
        <v>1</v>
      </c>
      <c r="AD30">
        <v>0</v>
      </c>
      <c r="AE30">
        <v>0</v>
      </c>
      <c r="AF30">
        <v>0</v>
      </c>
      <c r="AG30">
        <v>0</v>
      </c>
      <c r="AH30" t="s">
        <v>69</v>
      </c>
      <c r="AI30" t="s">
        <v>66</v>
      </c>
      <c r="AJ30" t="str" cm="1">
        <f t="array" ref="AJ30">_xlfn.IFS(
  Cleaned_Data[[#This Row],[MonthlyIncome]] &lt;= Q1_Val, "Low (Q1)",
  Cleaned_Data[[#This Row],[MonthlyIncome]] &lt;= Q2_Val, "Lower-Mid (Q2)",
  Cleaned_Data[[#This Row],[MonthlyIncome]] &lt;= Q3_Val, "Upper-Mid (Q3)",
  TRUE, "High (Q4)"
)</f>
        <v>High (Q4)</v>
      </c>
      <c r="AK30" t="str">
        <f>_xlfn.XLOOKUP(Cleaned_Data[[#This Row],[JobSatisfaction]], SatisfactionLookup[Code], SatisfactionLookup[Label], "Unknown")</f>
        <v>Low</v>
      </c>
      <c r="AL30" t="str">
        <f>_xlfn.XLOOKUP(Cleaned_Data[[#This Row],[WorkLifeBalance]], SatisfactionLookup[Code], SatisfactionLookup[Label], "Unknown")</f>
        <v>Medium</v>
      </c>
      <c r="AM3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0" t="str" cm="1">
        <f t="array" ref="AN30">_xlfn.IFS(Cleaned_Data[[#This Row],[Risk Score]]&gt;=5, "3 - High Risk", Cleaned_Data[[#This Row],[Risk Score]]&gt;=3, "2 - Medium Risk", TRUE, "1 - Low Risk")</f>
        <v>1 - Low Risk</v>
      </c>
      <c r="AP30" s="39" t="s">
        <v>293</v>
      </c>
    </row>
    <row r="31" spans="1:47">
      <c r="A31">
        <v>42</v>
      </c>
      <c r="B31" t="s">
        <v>43</v>
      </c>
      <c r="C31" t="s">
        <v>36</v>
      </c>
      <c r="D31">
        <v>810</v>
      </c>
      <c r="E31" t="s">
        <v>45</v>
      </c>
      <c r="F31">
        <v>23</v>
      </c>
      <c r="G31">
        <v>5</v>
      </c>
      <c r="H31" t="s">
        <v>38</v>
      </c>
      <c r="I31">
        <v>468</v>
      </c>
      <c r="J31">
        <v>1</v>
      </c>
      <c r="K31" t="s">
        <v>39</v>
      </c>
      <c r="L31">
        <v>44</v>
      </c>
      <c r="M31">
        <v>3</v>
      </c>
      <c r="N31">
        <v>4</v>
      </c>
      <c r="O31" t="s">
        <v>58</v>
      </c>
      <c r="P31">
        <v>4</v>
      </c>
      <c r="Q31" t="s">
        <v>41</v>
      </c>
      <c r="R31">
        <v>15992</v>
      </c>
      <c r="S31">
        <v>15901</v>
      </c>
      <c r="T31">
        <v>2</v>
      </c>
      <c r="U31" t="s">
        <v>43</v>
      </c>
      <c r="V31">
        <v>14</v>
      </c>
      <c r="W31">
        <v>3</v>
      </c>
      <c r="X31">
        <v>2</v>
      </c>
      <c r="Y31">
        <v>0</v>
      </c>
      <c r="Z31">
        <v>16</v>
      </c>
      <c r="AA31">
        <v>2</v>
      </c>
      <c r="AB31">
        <v>3</v>
      </c>
      <c r="AC31">
        <v>1</v>
      </c>
      <c r="AD31">
        <v>0</v>
      </c>
      <c r="AE31">
        <v>0</v>
      </c>
      <c r="AF31">
        <v>0</v>
      </c>
      <c r="AG31">
        <v>0</v>
      </c>
      <c r="AH31" t="s">
        <v>69</v>
      </c>
      <c r="AI31" t="s">
        <v>66</v>
      </c>
      <c r="AJ31" t="str" cm="1">
        <f t="array" ref="AJ31">_xlfn.IFS(
  Cleaned_Data[[#This Row],[MonthlyIncome]] &lt;= Q1_Val, "Low (Q1)",
  Cleaned_Data[[#This Row],[MonthlyIncome]] &lt;= Q2_Val, "Lower-Mid (Q2)",
  Cleaned_Data[[#This Row],[MonthlyIncome]] &lt;= Q3_Val, "Upper-Mid (Q3)",
  TRUE, "High (Q4)"
)</f>
        <v>High (Q4)</v>
      </c>
      <c r="AK31" t="str">
        <f>_xlfn.XLOOKUP(Cleaned_Data[[#This Row],[JobSatisfaction]], SatisfactionLookup[Code], SatisfactionLookup[Label], "Unknown")</f>
        <v>Very High</v>
      </c>
      <c r="AL31" t="str">
        <f>_xlfn.XLOOKUP(Cleaned_Data[[#This Row],[WorkLifeBalance]], SatisfactionLookup[Code], SatisfactionLookup[Label], "Unknown")</f>
        <v>High</v>
      </c>
      <c r="AM3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31" t="str" cm="1">
        <f t="array" ref="AN31">_xlfn.IFS(Cleaned_Data[[#This Row],[Risk Score]]&gt;=5, "3 - High Risk", Cleaned_Data[[#This Row],[Risk Score]]&gt;=3, "2 - Medium Risk", TRUE, "1 - Low Risk")</f>
        <v>1 - Low Risk</v>
      </c>
      <c r="AP31" s="39"/>
    </row>
    <row r="32" spans="1:47">
      <c r="A32">
        <v>42</v>
      </c>
      <c r="B32" t="s">
        <v>43</v>
      </c>
      <c r="C32" t="s">
        <v>36</v>
      </c>
      <c r="D32">
        <v>1332</v>
      </c>
      <c r="E32" t="s">
        <v>45</v>
      </c>
      <c r="F32">
        <v>2</v>
      </c>
      <c r="G32">
        <v>4</v>
      </c>
      <c r="H32" t="s">
        <v>49</v>
      </c>
      <c r="I32">
        <v>477</v>
      </c>
      <c r="J32">
        <v>1</v>
      </c>
      <c r="K32" t="s">
        <v>46</v>
      </c>
      <c r="L32">
        <v>98</v>
      </c>
      <c r="M32">
        <v>2</v>
      </c>
      <c r="N32">
        <v>2</v>
      </c>
      <c r="O32" t="s">
        <v>54</v>
      </c>
      <c r="P32">
        <v>4</v>
      </c>
      <c r="Q32" t="s">
        <v>41</v>
      </c>
      <c r="R32">
        <v>6781</v>
      </c>
      <c r="S32">
        <v>17078</v>
      </c>
      <c r="T32">
        <v>3</v>
      </c>
      <c r="U32" t="s">
        <v>43</v>
      </c>
      <c r="V32">
        <v>23</v>
      </c>
      <c r="W32">
        <v>4</v>
      </c>
      <c r="X32">
        <v>2</v>
      </c>
      <c r="Y32">
        <v>0</v>
      </c>
      <c r="Z32">
        <v>14</v>
      </c>
      <c r="AA32">
        <v>6</v>
      </c>
      <c r="AB32">
        <v>3</v>
      </c>
      <c r="AC32">
        <v>1</v>
      </c>
      <c r="AD32">
        <v>0</v>
      </c>
      <c r="AE32">
        <v>0</v>
      </c>
      <c r="AF32">
        <v>0</v>
      </c>
      <c r="AG32">
        <v>0</v>
      </c>
      <c r="AH32" t="s">
        <v>69</v>
      </c>
      <c r="AI32" t="s">
        <v>66</v>
      </c>
      <c r="AJ32" t="str" cm="1">
        <f t="array" ref="AJ32">_xlfn.IFS(
  Cleaned_Data[[#This Row],[MonthlyIncome]] &lt;= Q1_Val, "Low (Q1)",
  Cleaned_Data[[#This Row],[MonthlyIncome]] &lt;= Q2_Val, "Lower-Mid (Q2)",
  Cleaned_Data[[#This Row],[MonthlyIncome]] &lt;= Q3_Val, "Upper-Mid (Q3)",
  TRUE, "High (Q4)"
)</f>
        <v>Upper-Mid (Q3)</v>
      </c>
      <c r="AK32" t="str">
        <f>_xlfn.XLOOKUP(Cleaned_Data[[#This Row],[JobSatisfaction]], SatisfactionLookup[Code], SatisfactionLookup[Label], "Unknown")</f>
        <v>Very High</v>
      </c>
      <c r="AL32" t="str">
        <f>_xlfn.XLOOKUP(Cleaned_Data[[#This Row],[WorkLifeBalance]], SatisfactionLookup[Code], SatisfactionLookup[Label], "Unknown")</f>
        <v>High</v>
      </c>
      <c r="AM3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2" t="str" cm="1">
        <f t="array" ref="AN32">_xlfn.IFS(Cleaned_Data[[#This Row],[Risk Score]]&gt;=5, "3 - High Risk", Cleaned_Data[[#This Row],[Risk Score]]&gt;=3, "2 - Medium Risk", TRUE, "1 - Low Risk")</f>
        <v>1 - Low Risk</v>
      </c>
      <c r="AP32" s="39" t="s">
        <v>294</v>
      </c>
    </row>
    <row r="33" spans="1:42">
      <c r="A33">
        <v>36</v>
      </c>
      <c r="B33" t="s">
        <v>43</v>
      </c>
      <c r="C33" t="s">
        <v>55</v>
      </c>
      <c r="D33">
        <v>845</v>
      </c>
      <c r="E33" t="s">
        <v>37</v>
      </c>
      <c r="F33">
        <v>1</v>
      </c>
      <c r="G33">
        <v>5</v>
      </c>
      <c r="H33" t="s">
        <v>51</v>
      </c>
      <c r="I33">
        <v>479</v>
      </c>
      <c r="J33">
        <v>4</v>
      </c>
      <c r="K33" t="s">
        <v>39</v>
      </c>
      <c r="L33">
        <v>45</v>
      </c>
      <c r="M33">
        <v>3</v>
      </c>
      <c r="N33">
        <v>2</v>
      </c>
      <c r="O33" t="s">
        <v>40</v>
      </c>
      <c r="P33">
        <v>4</v>
      </c>
      <c r="Q33" t="s">
        <v>41</v>
      </c>
      <c r="R33">
        <v>6653</v>
      </c>
      <c r="S33">
        <v>15276</v>
      </c>
      <c r="T33">
        <v>4</v>
      </c>
      <c r="U33" t="s">
        <v>43</v>
      </c>
      <c r="V33">
        <v>15</v>
      </c>
      <c r="W33">
        <v>3</v>
      </c>
      <c r="X33">
        <v>2</v>
      </c>
      <c r="Y33">
        <v>0</v>
      </c>
      <c r="Z33">
        <v>7</v>
      </c>
      <c r="AA33">
        <v>6</v>
      </c>
      <c r="AB33">
        <v>3</v>
      </c>
      <c r="AC33">
        <v>1</v>
      </c>
      <c r="AD33">
        <v>0</v>
      </c>
      <c r="AE33">
        <v>0</v>
      </c>
      <c r="AF33">
        <v>0</v>
      </c>
      <c r="AG33">
        <v>0</v>
      </c>
      <c r="AH33" t="s">
        <v>69</v>
      </c>
      <c r="AI33" t="s">
        <v>66</v>
      </c>
      <c r="AJ33" t="str" cm="1">
        <f t="array" ref="AJ33">_xlfn.IFS(
  Cleaned_Data[[#This Row],[MonthlyIncome]] &lt;= Q1_Val, "Low (Q1)",
  Cleaned_Data[[#This Row],[MonthlyIncome]] &lt;= Q2_Val, "Lower-Mid (Q2)",
  Cleaned_Data[[#This Row],[MonthlyIncome]] &lt;= Q3_Val, "Upper-Mid (Q3)",
  TRUE, "High (Q4)"
)</f>
        <v>Upper-Mid (Q3)</v>
      </c>
      <c r="AK33" t="str">
        <f>_xlfn.XLOOKUP(Cleaned_Data[[#This Row],[JobSatisfaction]], SatisfactionLookup[Code], SatisfactionLookup[Label], "Unknown")</f>
        <v>Very High</v>
      </c>
      <c r="AL33" t="str">
        <f>_xlfn.XLOOKUP(Cleaned_Data[[#This Row],[WorkLifeBalance]], SatisfactionLookup[Code], SatisfactionLookup[Label], "Unknown")</f>
        <v>High</v>
      </c>
      <c r="AM3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3" t="str" cm="1">
        <f t="array" ref="AN33">_xlfn.IFS(Cleaned_Data[[#This Row],[Risk Score]]&gt;=5, "3 - High Risk", Cleaned_Data[[#This Row],[Risk Score]]&gt;=3, "2 - Medium Risk", TRUE, "1 - Low Risk")</f>
        <v>1 - Low Risk</v>
      </c>
      <c r="AP33" s="39"/>
    </row>
    <row r="34" spans="1:42">
      <c r="A34">
        <v>33</v>
      </c>
      <c r="B34" t="s">
        <v>35</v>
      </c>
      <c r="C34" t="s">
        <v>36</v>
      </c>
      <c r="D34">
        <v>350</v>
      </c>
      <c r="E34" t="s">
        <v>37</v>
      </c>
      <c r="F34">
        <v>5</v>
      </c>
      <c r="G34">
        <v>3</v>
      </c>
      <c r="H34" t="s">
        <v>59</v>
      </c>
      <c r="I34">
        <v>485</v>
      </c>
      <c r="J34">
        <v>4</v>
      </c>
      <c r="K34" t="s">
        <v>39</v>
      </c>
      <c r="L34">
        <v>34</v>
      </c>
      <c r="M34">
        <v>3</v>
      </c>
      <c r="N34">
        <v>1</v>
      </c>
      <c r="O34" t="s">
        <v>57</v>
      </c>
      <c r="P34">
        <v>3</v>
      </c>
      <c r="Q34" t="s">
        <v>41</v>
      </c>
      <c r="R34">
        <v>2851</v>
      </c>
      <c r="S34">
        <v>9150</v>
      </c>
      <c r="T34">
        <v>1</v>
      </c>
      <c r="U34" t="s">
        <v>35</v>
      </c>
      <c r="V34">
        <v>13</v>
      </c>
      <c r="W34">
        <v>3</v>
      </c>
      <c r="X34">
        <v>2</v>
      </c>
      <c r="Y34">
        <v>0</v>
      </c>
      <c r="Z34">
        <v>1</v>
      </c>
      <c r="AA34">
        <v>2</v>
      </c>
      <c r="AB34">
        <v>3</v>
      </c>
      <c r="AC34">
        <v>1</v>
      </c>
      <c r="AD34">
        <v>0</v>
      </c>
      <c r="AE34">
        <v>0</v>
      </c>
      <c r="AF34">
        <v>0</v>
      </c>
      <c r="AG34">
        <v>1</v>
      </c>
      <c r="AH34" t="s">
        <v>67</v>
      </c>
      <c r="AI34" t="s">
        <v>66</v>
      </c>
      <c r="AJ34" t="str" cm="1">
        <f t="array" ref="AJ34">_xlfn.IFS(
  Cleaned_Data[[#This Row],[MonthlyIncome]] &lt;= Q1_Val, "Low (Q1)",
  Cleaned_Data[[#This Row],[MonthlyIncome]] &lt;= Q2_Val, "Lower-Mid (Q2)",
  Cleaned_Data[[#This Row],[MonthlyIncome]] &lt;= Q3_Val, "Upper-Mid (Q3)",
  TRUE, "High (Q4)"
)</f>
        <v>Low (Q1)</v>
      </c>
      <c r="AK34" t="str">
        <f>_xlfn.XLOOKUP(Cleaned_Data[[#This Row],[JobSatisfaction]], SatisfactionLookup[Code], SatisfactionLookup[Label], "Unknown")</f>
        <v>High</v>
      </c>
      <c r="AL34" t="str">
        <f>_xlfn.XLOOKUP(Cleaned_Data[[#This Row],[WorkLifeBalance]], SatisfactionLookup[Code], SatisfactionLookup[Label], "Unknown")</f>
        <v>High</v>
      </c>
      <c r="AM3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34" t="str" cm="1">
        <f t="array" ref="AN34">_xlfn.IFS(Cleaned_Data[[#This Row],[Risk Score]]&gt;=5, "3 - High Risk", Cleaned_Data[[#This Row],[Risk Score]]&gt;=3, "2 - Medium Risk", TRUE, "1 - Low Risk")</f>
        <v>3 - High Risk</v>
      </c>
      <c r="AP34" s="39" t="s">
        <v>295</v>
      </c>
    </row>
    <row r="35" spans="1:42">
      <c r="A35">
        <v>46</v>
      </c>
      <c r="B35" t="s">
        <v>43</v>
      </c>
      <c r="C35" t="s">
        <v>55</v>
      </c>
      <c r="D35">
        <v>1144</v>
      </c>
      <c r="E35" t="s">
        <v>45</v>
      </c>
      <c r="F35">
        <v>7</v>
      </c>
      <c r="G35">
        <v>4</v>
      </c>
      <c r="H35" t="s">
        <v>51</v>
      </c>
      <c r="I35">
        <v>487</v>
      </c>
      <c r="J35">
        <v>3</v>
      </c>
      <c r="K35" t="s">
        <v>39</v>
      </c>
      <c r="L35">
        <v>30</v>
      </c>
      <c r="M35">
        <v>3</v>
      </c>
      <c r="N35">
        <v>2</v>
      </c>
      <c r="O35" t="s">
        <v>53</v>
      </c>
      <c r="P35">
        <v>3</v>
      </c>
      <c r="Q35" t="s">
        <v>48</v>
      </c>
      <c r="R35">
        <v>5258</v>
      </c>
      <c r="S35">
        <v>16044</v>
      </c>
      <c r="T35">
        <v>2</v>
      </c>
      <c r="U35" t="s">
        <v>43</v>
      </c>
      <c r="V35">
        <v>14</v>
      </c>
      <c r="W35">
        <v>3</v>
      </c>
      <c r="X35">
        <v>3</v>
      </c>
      <c r="Y35">
        <v>0</v>
      </c>
      <c r="Z35">
        <v>7</v>
      </c>
      <c r="AA35">
        <v>2</v>
      </c>
      <c r="AB35">
        <v>4</v>
      </c>
      <c r="AC35">
        <v>1</v>
      </c>
      <c r="AD35">
        <v>0</v>
      </c>
      <c r="AE35">
        <v>0</v>
      </c>
      <c r="AF35">
        <v>0</v>
      </c>
      <c r="AG35">
        <v>0</v>
      </c>
      <c r="AH35" t="s">
        <v>70</v>
      </c>
      <c r="AI35" t="s">
        <v>66</v>
      </c>
      <c r="AJ35" t="str" cm="1">
        <f t="array" ref="AJ35">_xlfn.IFS(
  Cleaned_Data[[#This Row],[MonthlyIncome]] &lt;= Q1_Val, "Low (Q1)",
  Cleaned_Data[[#This Row],[MonthlyIncome]] &lt;= Q2_Val, "Lower-Mid (Q2)",
  Cleaned_Data[[#This Row],[MonthlyIncome]] &lt;= Q3_Val, "Upper-Mid (Q3)",
  TRUE, "High (Q4)"
)</f>
        <v>Upper-Mid (Q3)</v>
      </c>
      <c r="AK35" t="str">
        <f>_xlfn.XLOOKUP(Cleaned_Data[[#This Row],[JobSatisfaction]], SatisfactionLookup[Code], SatisfactionLookup[Label], "Unknown")</f>
        <v>High</v>
      </c>
      <c r="AL35" t="str">
        <f>_xlfn.XLOOKUP(Cleaned_Data[[#This Row],[WorkLifeBalance]], SatisfactionLookup[Code], SatisfactionLookup[Label], "Unknown")</f>
        <v>Very High</v>
      </c>
      <c r="AM3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5" t="str" cm="1">
        <f t="array" ref="AN35">_xlfn.IFS(Cleaned_Data[[#This Row],[Risk Score]]&gt;=5, "3 - High Risk", Cleaned_Data[[#This Row],[Risk Score]]&gt;=3, "2 - Medium Risk", TRUE, "1 - Low Risk")</f>
        <v>1 - Low Risk</v>
      </c>
      <c r="AP35" s="39"/>
    </row>
    <row r="36" spans="1:42">
      <c r="A36">
        <v>21</v>
      </c>
      <c r="B36" t="s">
        <v>35</v>
      </c>
      <c r="C36" t="s">
        <v>36</v>
      </c>
      <c r="D36">
        <v>156</v>
      </c>
      <c r="E36" t="s">
        <v>37</v>
      </c>
      <c r="F36">
        <v>12</v>
      </c>
      <c r="G36">
        <v>3</v>
      </c>
      <c r="H36" t="s">
        <v>38</v>
      </c>
      <c r="I36">
        <v>494</v>
      </c>
      <c r="J36">
        <v>3</v>
      </c>
      <c r="K36" t="s">
        <v>39</v>
      </c>
      <c r="L36">
        <v>90</v>
      </c>
      <c r="M36">
        <v>4</v>
      </c>
      <c r="N36">
        <v>1</v>
      </c>
      <c r="O36" t="s">
        <v>57</v>
      </c>
      <c r="P36">
        <v>2</v>
      </c>
      <c r="Q36" t="s">
        <v>41</v>
      </c>
      <c r="R36">
        <v>2716</v>
      </c>
      <c r="S36">
        <v>25422</v>
      </c>
      <c r="T36">
        <v>1</v>
      </c>
      <c r="U36" t="s">
        <v>43</v>
      </c>
      <c r="V36">
        <v>15</v>
      </c>
      <c r="W36">
        <v>3</v>
      </c>
      <c r="X36">
        <v>4</v>
      </c>
      <c r="Y36">
        <v>0</v>
      </c>
      <c r="Z36">
        <v>1</v>
      </c>
      <c r="AA36">
        <v>0</v>
      </c>
      <c r="AB36">
        <v>3</v>
      </c>
      <c r="AC36">
        <v>1</v>
      </c>
      <c r="AD36">
        <v>0</v>
      </c>
      <c r="AE36">
        <v>0</v>
      </c>
      <c r="AF36">
        <v>0</v>
      </c>
      <c r="AG36">
        <v>1</v>
      </c>
      <c r="AH36" t="s">
        <v>68</v>
      </c>
      <c r="AI36" t="s">
        <v>66</v>
      </c>
      <c r="AJ36" t="str" cm="1">
        <f t="array" ref="AJ36">_xlfn.IFS(
  Cleaned_Data[[#This Row],[MonthlyIncome]] &lt;= Q1_Val, "Low (Q1)",
  Cleaned_Data[[#This Row],[MonthlyIncome]] &lt;= Q2_Val, "Lower-Mid (Q2)",
  Cleaned_Data[[#This Row],[MonthlyIncome]] &lt;= Q3_Val, "Upper-Mid (Q3)",
  TRUE, "High (Q4)"
)</f>
        <v>Low (Q1)</v>
      </c>
      <c r="AK36" t="str">
        <f>_xlfn.XLOOKUP(Cleaned_Data[[#This Row],[JobSatisfaction]], SatisfactionLookup[Code], SatisfactionLookup[Label], "Unknown")</f>
        <v>Medium</v>
      </c>
      <c r="AL36" t="str">
        <f>_xlfn.XLOOKUP(Cleaned_Data[[#This Row],[WorkLifeBalance]], SatisfactionLookup[Code], SatisfactionLookup[Label], "Unknown")</f>
        <v>High</v>
      </c>
      <c r="AM3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36" t="str" cm="1">
        <f t="array" ref="AN36">_xlfn.IFS(Cleaned_Data[[#This Row],[Risk Score]]&gt;=5, "3 - High Risk", Cleaned_Data[[#This Row],[Risk Score]]&gt;=3, "2 - Medium Risk", TRUE, "1 - Low Risk")</f>
        <v>2 - Medium Risk</v>
      </c>
      <c r="AP36" s="39" t="s">
        <v>296</v>
      </c>
    </row>
    <row r="37" spans="1:42">
      <c r="A37">
        <v>30</v>
      </c>
      <c r="B37" t="s">
        <v>43</v>
      </c>
      <c r="C37" t="s">
        <v>36</v>
      </c>
      <c r="D37">
        <v>202</v>
      </c>
      <c r="E37" t="s">
        <v>37</v>
      </c>
      <c r="F37">
        <v>2</v>
      </c>
      <c r="G37">
        <v>1</v>
      </c>
      <c r="H37" t="s">
        <v>60</v>
      </c>
      <c r="I37">
        <v>508</v>
      </c>
      <c r="J37">
        <v>3</v>
      </c>
      <c r="K37" t="s">
        <v>46</v>
      </c>
      <c r="L37">
        <v>72</v>
      </c>
      <c r="M37">
        <v>3</v>
      </c>
      <c r="N37">
        <v>1</v>
      </c>
      <c r="O37" t="s">
        <v>57</v>
      </c>
      <c r="P37">
        <v>2</v>
      </c>
      <c r="Q37" t="s">
        <v>48</v>
      </c>
      <c r="R37">
        <v>2476</v>
      </c>
      <c r="S37">
        <v>17434</v>
      </c>
      <c r="T37">
        <v>1</v>
      </c>
      <c r="U37" t="s">
        <v>43</v>
      </c>
      <c r="V37">
        <v>18</v>
      </c>
      <c r="W37">
        <v>3</v>
      </c>
      <c r="X37">
        <v>1</v>
      </c>
      <c r="Y37">
        <v>1</v>
      </c>
      <c r="Z37">
        <v>1</v>
      </c>
      <c r="AA37">
        <v>3</v>
      </c>
      <c r="AB37">
        <v>3</v>
      </c>
      <c r="AC37">
        <v>1</v>
      </c>
      <c r="AD37">
        <v>0</v>
      </c>
      <c r="AE37">
        <v>0</v>
      </c>
      <c r="AF37">
        <v>0</v>
      </c>
      <c r="AG37">
        <v>0</v>
      </c>
      <c r="AH37" t="s">
        <v>67</v>
      </c>
      <c r="AI37" t="s">
        <v>66</v>
      </c>
      <c r="AJ37" t="str" cm="1">
        <f t="array" ref="AJ37">_xlfn.IFS(
  Cleaned_Data[[#This Row],[MonthlyIncome]] &lt;= Q1_Val, "Low (Q1)",
  Cleaned_Data[[#This Row],[MonthlyIncome]] &lt;= Q2_Val, "Lower-Mid (Q2)",
  Cleaned_Data[[#This Row],[MonthlyIncome]] &lt;= Q3_Val, "Upper-Mid (Q3)",
  TRUE, "High (Q4)"
)</f>
        <v>Low (Q1)</v>
      </c>
      <c r="AK37" t="str">
        <f>_xlfn.XLOOKUP(Cleaned_Data[[#This Row],[JobSatisfaction]], SatisfactionLookup[Code], SatisfactionLookup[Label], "Unknown")</f>
        <v>Medium</v>
      </c>
      <c r="AL37" t="str">
        <f>_xlfn.XLOOKUP(Cleaned_Data[[#This Row],[WorkLifeBalance]], SatisfactionLookup[Code], SatisfactionLookup[Label], "Unknown")</f>
        <v>High</v>
      </c>
      <c r="AM3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37" t="str" cm="1">
        <f t="array" ref="AN37">_xlfn.IFS(Cleaned_Data[[#This Row],[Risk Score]]&gt;=5, "3 - High Risk", Cleaned_Data[[#This Row],[Risk Score]]&gt;=3, "2 - Medium Risk", TRUE, "1 - Low Risk")</f>
        <v>2 - Medium Risk</v>
      </c>
      <c r="AP37" s="39"/>
    </row>
    <row r="38" spans="1:42">
      <c r="A38">
        <v>30</v>
      </c>
      <c r="B38" t="s">
        <v>35</v>
      </c>
      <c r="C38" t="s">
        <v>44</v>
      </c>
      <c r="D38">
        <v>464</v>
      </c>
      <c r="E38" t="s">
        <v>45</v>
      </c>
      <c r="F38">
        <v>4</v>
      </c>
      <c r="G38">
        <v>3</v>
      </c>
      <c r="H38" t="s">
        <v>60</v>
      </c>
      <c r="I38">
        <v>514</v>
      </c>
      <c r="J38">
        <v>3</v>
      </c>
      <c r="K38" t="s">
        <v>46</v>
      </c>
      <c r="L38">
        <v>40</v>
      </c>
      <c r="M38">
        <v>3</v>
      </c>
      <c r="N38">
        <v>1</v>
      </c>
      <c r="O38" t="s">
        <v>47</v>
      </c>
      <c r="P38">
        <v>4</v>
      </c>
      <c r="Q38" t="s">
        <v>41</v>
      </c>
      <c r="R38">
        <v>2285</v>
      </c>
      <c r="S38">
        <v>3427</v>
      </c>
      <c r="T38">
        <v>9</v>
      </c>
      <c r="U38" t="s">
        <v>35</v>
      </c>
      <c r="V38">
        <v>23</v>
      </c>
      <c r="W38">
        <v>4</v>
      </c>
      <c r="X38">
        <v>3</v>
      </c>
      <c r="Y38">
        <v>0</v>
      </c>
      <c r="Z38">
        <v>3</v>
      </c>
      <c r="AA38">
        <v>4</v>
      </c>
      <c r="AB38">
        <v>3</v>
      </c>
      <c r="AC38">
        <v>1</v>
      </c>
      <c r="AD38">
        <v>0</v>
      </c>
      <c r="AE38">
        <v>0</v>
      </c>
      <c r="AF38">
        <v>0</v>
      </c>
      <c r="AG38">
        <v>1</v>
      </c>
      <c r="AH38" t="s">
        <v>67</v>
      </c>
      <c r="AI38" t="s">
        <v>66</v>
      </c>
      <c r="AJ38" t="str" cm="1">
        <f t="array" ref="AJ38">_xlfn.IFS(
  Cleaned_Data[[#This Row],[MonthlyIncome]] &lt;= Q1_Val, "Low (Q1)",
  Cleaned_Data[[#This Row],[MonthlyIncome]] &lt;= Q2_Val, "Lower-Mid (Q2)",
  Cleaned_Data[[#This Row],[MonthlyIncome]] &lt;= Q3_Val, "Upper-Mid (Q3)",
  TRUE, "High (Q4)"
)</f>
        <v>Low (Q1)</v>
      </c>
      <c r="AK38" t="str">
        <f>_xlfn.XLOOKUP(Cleaned_Data[[#This Row],[JobSatisfaction]], SatisfactionLookup[Code], SatisfactionLookup[Label], "Unknown")</f>
        <v>Very High</v>
      </c>
      <c r="AL38" t="str">
        <f>_xlfn.XLOOKUP(Cleaned_Data[[#This Row],[WorkLifeBalance]], SatisfactionLookup[Code], SatisfactionLookup[Label], "Unknown")</f>
        <v>High</v>
      </c>
      <c r="AM3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38" t="str" cm="1">
        <f t="array" ref="AN38">_xlfn.IFS(Cleaned_Data[[#This Row],[Risk Score]]&gt;=5, "3 - High Risk", Cleaned_Data[[#This Row],[Risk Score]]&gt;=3, "2 - Medium Risk", TRUE, "1 - Low Risk")</f>
        <v>3 - High Risk</v>
      </c>
      <c r="AP38" s="39" t="s">
        <v>297</v>
      </c>
    </row>
    <row r="39" spans="1:42">
      <c r="A39">
        <v>40</v>
      </c>
      <c r="B39" t="s">
        <v>43</v>
      </c>
      <c r="C39" t="s">
        <v>36</v>
      </c>
      <c r="D39">
        <v>555</v>
      </c>
      <c r="E39" t="s">
        <v>45</v>
      </c>
      <c r="F39">
        <v>2</v>
      </c>
      <c r="G39">
        <v>3</v>
      </c>
      <c r="H39" t="s">
        <v>51</v>
      </c>
      <c r="I39">
        <v>521</v>
      </c>
      <c r="J39">
        <v>2</v>
      </c>
      <c r="K39" t="s">
        <v>39</v>
      </c>
      <c r="L39">
        <v>78</v>
      </c>
      <c r="M39">
        <v>2</v>
      </c>
      <c r="N39">
        <v>2</v>
      </c>
      <c r="O39" t="s">
        <v>50</v>
      </c>
      <c r="P39">
        <v>3</v>
      </c>
      <c r="Q39" t="s">
        <v>48</v>
      </c>
      <c r="R39">
        <v>3448</v>
      </c>
      <c r="S39">
        <v>13436</v>
      </c>
      <c r="T39">
        <v>6</v>
      </c>
      <c r="U39" t="s">
        <v>43</v>
      </c>
      <c r="V39">
        <v>22</v>
      </c>
      <c r="W39">
        <v>4</v>
      </c>
      <c r="X39">
        <v>2</v>
      </c>
      <c r="Y39">
        <v>1</v>
      </c>
      <c r="Z39">
        <v>20</v>
      </c>
      <c r="AA39">
        <v>3</v>
      </c>
      <c r="AB39">
        <v>3</v>
      </c>
      <c r="AC39">
        <v>1</v>
      </c>
      <c r="AD39">
        <v>0</v>
      </c>
      <c r="AE39">
        <v>0</v>
      </c>
      <c r="AF39">
        <v>0</v>
      </c>
      <c r="AG39">
        <v>0</v>
      </c>
      <c r="AH39" t="s">
        <v>69</v>
      </c>
      <c r="AI39" t="s">
        <v>66</v>
      </c>
      <c r="AJ39" t="str" cm="1">
        <f t="array" ref="AJ39">_xlfn.IFS(
  Cleaned_Data[[#This Row],[MonthlyIncome]] &lt;= Q1_Val, "Low (Q1)",
  Cleaned_Data[[#This Row],[MonthlyIncome]] &lt;= Q2_Val, "Lower-Mid (Q2)",
  Cleaned_Data[[#This Row],[MonthlyIncome]] &lt;= Q3_Val, "Upper-Mid (Q3)",
  TRUE, "High (Q4)"
)</f>
        <v>Lower-Mid (Q2)</v>
      </c>
      <c r="AK39" t="str">
        <f>_xlfn.XLOOKUP(Cleaned_Data[[#This Row],[JobSatisfaction]], SatisfactionLookup[Code], SatisfactionLookup[Label], "Unknown")</f>
        <v>High</v>
      </c>
      <c r="AL39" t="str">
        <f>_xlfn.XLOOKUP(Cleaned_Data[[#This Row],[WorkLifeBalance]], SatisfactionLookup[Code], SatisfactionLookup[Label], "Unknown")</f>
        <v>High</v>
      </c>
      <c r="AM3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9" t="str" cm="1">
        <f t="array" ref="AN39">_xlfn.IFS(Cleaned_Data[[#This Row],[Risk Score]]&gt;=5, "3 - High Risk", Cleaned_Data[[#This Row],[Risk Score]]&gt;=3, "2 - Medium Risk", TRUE, "1 - Low Risk")</f>
        <v>1 - Low Risk</v>
      </c>
      <c r="AP39" s="39"/>
    </row>
    <row r="40" spans="1:42">
      <c r="A40">
        <v>38</v>
      </c>
      <c r="B40" t="s">
        <v>43</v>
      </c>
      <c r="C40" t="s">
        <v>44</v>
      </c>
      <c r="D40">
        <v>1490</v>
      </c>
      <c r="E40" t="s">
        <v>45</v>
      </c>
      <c r="F40">
        <v>2</v>
      </c>
      <c r="G40">
        <v>2</v>
      </c>
      <c r="H40" t="s">
        <v>38</v>
      </c>
      <c r="I40">
        <v>556</v>
      </c>
      <c r="J40">
        <v>4</v>
      </c>
      <c r="K40" t="s">
        <v>46</v>
      </c>
      <c r="L40">
        <v>42</v>
      </c>
      <c r="M40">
        <v>3</v>
      </c>
      <c r="N40">
        <v>1</v>
      </c>
      <c r="O40" t="s">
        <v>50</v>
      </c>
      <c r="P40">
        <v>4</v>
      </c>
      <c r="Q40" t="s">
        <v>48</v>
      </c>
      <c r="R40">
        <v>1702</v>
      </c>
      <c r="S40">
        <v>12106</v>
      </c>
      <c r="T40">
        <v>1</v>
      </c>
      <c r="U40" t="s">
        <v>35</v>
      </c>
      <c r="V40">
        <v>23</v>
      </c>
      <c r="W40">
        <v>4</v>
      </c>
      <c r="X40">
        <v>3</v>
      </c>
      <c r="Y40">
        <v>1</v>
      </c>
      <c r="Z40">
        <v>1</v>
      </c>
      <c r="AA40">
        <v>3</v>
      </c>
      <c r="AB40">
        <v>3</v>
      </c>
      <c r="AC40">
        <v>1</v>
      </c>
      <c r="AD40">
        <v>0</v>
      </c>
      <c r="AE40">
        <v>0</v>
      </c>
      <c r="AF40">
        <v>0</v>
      </c>
      <c r="AG40">
        <v>0</v>
      </c>
      <c r="AH40" t="s">
        <v>69</v>
      </c>
      <c r="AI40" t="s">
        <v>66</v>
      </c>
      <c r="AJ40" t="str" cm="1">
        <f t="array" ref="AJ40">_xlfn.IFS(
  Cleaned_Data[[#This Row],[MonthlyIncome]] &lt;= Q1_Val, "Low (Q1)",
  Cleaned_Data[[#This Row],[MonthlyIncome]] &lt;= Q2_Val, "Lower-Mid (Q2)",
  Cleaned_Data[[#This Row],[MonthlyIncome]] &lt;= Q3_Val, "Upper-Mid (Q3)",
  TRUE, "High (Q4)"
)</f>
        <v>Low (Q1)</v>
      </c>
      <c r="AK40" t="str">
        <f>_xlfn.XLOOKUP(Cleaned_Data[[#This Row],[JobSatisfaction]], SatisfactionLookup[Code], SatisfactionLookup[Label], "Unknown")</f>
        <v>Very High</v>
      </c>
      <c r="AL40" t="str">
        <f>_xlfn.XLOOKUP(Cleaned_Data[[#This Row],[WorkLifeBalance]], SatisfactionLookup[Code], SatisfactionLookup[Label], "Unknown")</f>
        <v>High</v>
      </c>
      <c r="AM4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40" t="str" cm="1">
        <f t="array" ref="AN40">_xlfn.IFS(Cleaned_Data[[#This Row],[Risk Score]]&gt;=5, "3 - High Risk", Cleaned_Data[[#This Row],[Risk Score]]&gt;=3, "2 - Medium Risk", TRUE, "1 - Low Risk")</f>
        <v>3 - High Risk</v>
      </c>
      <c r="AP40" s="39" t="s">
        <v>298</v>
      </c>
    </row>
    <row r="41" spans="1:42">
      <c r="A41">
        <v>19</v>
      </c>
      <c r="B41" t="s">
        <v>35</v>
      </c>
      <c r="C41" t="s">
        <v>36</v>
      </c>
      <c r="D41">
        <v>489</v>
      </c>
      <c r="E41" t="s">
        <v>61</v>
      </c>
      <c r="F41">
        <v>2</v>
      </c>
      <c r="G41">
        <v>2</v>
      </c>
      <c r="H41" t="s">
        <v>60</v>
      </c>
      <c r="I41">
        <v>566</v>
      </c>
      <c r="J41">
        <v>1</v>
      </c>
      <c r="K41" t="s">
        <v>46</v>
      </c>
      <c r="L41">
        <v>52</v>
      </c>
      <c r="M41">
        <v>2</v>
      </c>
      <c r="N41">
        <v>1</v>
      </c>
      <c r="O41" t="s">
        <v>61</v>
      </c>
      <c r="P41">
        <v>4</v>
      </c>
      <c r="Q41" t="s">
        <v>41</v>
      </c>
      <c r="R41">
        <v>2564</v>
      </c>
      <c r="S41">
        <v>18437</v>
      </c>
      <c r="T41">
        <v>1</v>
      </c>
      <c r="U41" t="s">
        <v>43</v>
      </c>
      <c r="V41">
        <v>12</v>
      </c>
      <c r="W41">
        <v>3</v>
      </c>
      <c r="X41">
        <v>3</v>
      </c>
      <c r="Y41">
        <v>0</v>
      </c>
      <c r="Z41">
        <v>1</v>
      </c>
      <c r="AA41">
        <v>3</v>
      </c>
      <c r="AB41">
        <v>4</v>
      </c>
      <c r="AC41">
        <v>1</v>
      </c>
      <c r="AD41">
        <v>0</v>
      </c>
      <c r="AE41">
        <v>0</v>
      </c>
      <c r="AF41">
        <v>0</v>
      </c>
      <c r="AG41">
        <v>1</v>
      </c>
      <c r="AH41" t="s">
        <v>68</v>
      </c>
      <c r="AI41" t="s">
        <v>66</v>
      </c>
      <c r="AJ41" t="str" cm="1">
        <f t="array" ref="AJ41">_xlfn.IFS(
  Cleaned_Data[[#This Row],[MonthlyIncome]] &lt;= Q1_Val, "Low (Q1)",
  Cleaned_Data[[#This Row],[MonthlyIncome]] &lt;= Q2_Val, "Lower-Mid (Q2)",
  Cleaned_Data[[#This Row],[MonthlyIncome]] &lt;= Q3_Val, "Upper-Mid (Q3)",
  TRUE, "High (Q4)"
)</f>
        <v>Low (Q1)</v>
      </c>
      <c r="AK41" t="str">
        <f>_xlfn.XLOOKUP(Cleaned_Data[[#This Row],[JobSatisfaction]], SatisfactionLookup[Code], SatisfactionLookup[Label], "Unknown")</f>
        <v>Very High</v>
      </c>
      <c r="AL41" t="str">
        <f>_xlfn.XLOOKUP(Cleaned_Data[[#This Row],[WorkLifeBalance]], SatisfactionLookup[Code], SatisfactionLookup[Label], "Unknown")</f>
        <v>Very High</v>
      </c>
      <c r="AM4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41" t="str" cm="1">
        <f t="array" ref="AN41">_xlfn.IFS(Cleaned_Data[[#This Row],[Risk Score]]&gt;=5, "3 - High Risk", Cleaned_Data[[#This Row],[Risk Score]]&gt;=3, "2 - Medium Risk", TRUE, "1 - Low Risk")</f>
        <v>1 - Low Risk</v>
      </c>
      <c r="AP41" s="39"/>
    </row>
    <row r="42" spans="1:42">
      <c r="A42">
        <v>57</v>
      </c>
      <c r="B42" t="s">
        <v>43</v>
      </c>
      <c r="C42" t="s">
        <v>36</v>
      </c>
      <c r="D42">
        <v>210</v>
      </c>
      <c r="E42" t="s">
        <v>37</v>
      </c>
      <c r="F42">
        <v>29</v>
      </c>
      <c r="G42">
        <v>3</v>
      </c>
      <c r="H42" t="s">
        <v>59</v>
      </c>
      <c r="I42">
        <v>568</v>
      </c>
      <c r="J42">
        <v>1</v>
      </c>
      <c r="K42" t="s">
        <v>46</v>
      </c>
      <c r="L42">
        <v>56</v>
      </c>
      <c r="M42">
        <v>2</v>
      </c>
      <c r="N42">
        <v>4</v>
      </c>
      <c r="O42" t="s">
        <v>56</v>
      </c>
      <c r="P42">
        <v>4</v>
      </c>
      <c r="Q42" t="s">
        <v>52</v>
      </c>
      <c r="R42">
        <v>14118</v>
      </c>
      <c r="S42">
        <v>22102</v>
      </c>
      <c r="T42">
        <v>3</v>
      </c>
      <c r="U42" t="s">
        <v>43</v>
      </c>
      <c r="V42">
        <v>12</v>
      </c>
      <c r="W42">
        <v>3</v>
      </c>
      <c r="X42">
        <v>3</v>
      </c>
      <c r="Y42">
        <v>1</v>
      </c>
      <c r="Z42">
        <v>32</v>
      </c>
      <c r="AA42">
        <v>3</v>
      </c>
      <c r="AB42">
        <v>2</v>
      </c>
      <c r="AC42">
        <v>1</v>
      </c>
      <c r="AD42">
        <v>0</v>
      </c>
      <c r="AE42">
        <v>0</v>
      </c>
      <c r="AF42">
        <v>0</v>
      </c>
      <c r="AG42">
        <v>0</v>
      </c>
      <c r="AH42" t="s">
        <v>65</v>
      </c>
      <c r="AI42" t="s">
        <v>66</v>
      </c>
      <c r="AJ42" t="str" cm="1">
        <f t="array" ref="AJ42">_xlfn.IFS(
  Cleaned_Data[[#This Row],[MonthlyIncome]] &lt;= Q1_Val, "Low (Q1)",
  Cleaned_Data[[#This Row],[MonthlyIncome]] &lt;= Q2_Val, "Lower-Mid (Q2)",
  Cleaned_Data[[#This Row],[MonthlyIncome]] &lt;= Q3_Val, "Upper-Mid (Q3)",
  TRUE, "High (Q4)"
)</f>
        <v>High (Q4)</v>
      </c>
      <c r="AK42" t="str">
        <f>_xlfn.XLOOKUP(Cleaned_Data[[#This Row],[JobSatisfaction]], SatisfactionLookup[Code], SatisfactionLookup[Label], "Unknown")</f>
        <v>Very High</v>
      </c>
      <c r="AL42" t="str">
        <f>_xlfn.XLOOKUP(Cleaned_Data[[#This Row],[WorkLifeBalance]], SatisfactionLookup[Code], SatisfactionLookup[Label], "Unknown")</f>
        <v>Medium</v>
      </c>
      <c r="AM4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42" t="str" cm="1">
        <f t="array" ref="AN42">_xlfn.IFS(Cleaned_Data[[#This Row],[Risk Score]]&gt;=5, "3 - High Risk", Cleaned_Data[[#This Row],[Risk Score]]&gt;=3, "2 - Medium Risk", TRUE, "1 - Low Risk")</f>
        <v>1 - Low Risk</v>
      </c>
      <c r="AP42" s="39" t="s">
        <v>210</v>
      </c>
    </row>
    <row r="43" spans="1:42">
      <c r="A43">
        <v>54</v>
      </c>
      <c r="B43" t="s">
        <v>43</v>
      </c>
      <c r="C43" t="s">
        <v>36</v>
      </c>
      <c r="D43">
        <v>548</v>
      </c>
      <c r="E43" t="s">
        <v>45</v>
      </c>
      <c r="F43">
        <v>8</v>
      </c>
      <c r="G43">
        <v>4</v>
      </c>
      <c r="H43" t="s">
        <v>38</v>
      </c>
      <c r="I43">
        <v>578</v>
      </c>
      <c r="J43">
        <v>3</v>
      </c>
      <c r="K43" t="s">
        <v>39</v>
      </c>
      <c r="L43">
        <v>42</v>
      </c>
      <c r="M43">
        <v>3</v>
      </c>
      <c r="N43">
        <v>2</v>
      </c>
      <c r="O43" t="s">
        <v>50</v>
      </c>
      <c r="P43">
        <v>3</v>
      </c>
      <c r="Q43" t="s">
        <v>41</v>
      </c>
      <c r="R43">
        <v>3780</v>
      </c>
      <c r="S43">
        <v>23428</v>
      </c>
      <c r="T43">
        <v>7</v>
      </c>
      <c r="U43" t="s">
        <v>43</v>
      </c>
      <c r="V43">
        <v>11</v>
      </c>
      <c r="W43">
        <v>3</v>
      </c>
      <c r="X43">
        <v>3</v>
      </c>
      <c r="Y43">
        <v>0</v>
      </c>
      <c r="Z43">
        <v>19</v>
      </c>
      <c r="AA43">
        <v>3</v>
      </c>
      <c r="AB43">
        <v>3</v>
      </c>
      <c r="AC43">
        <v>1</v>
      </c>
      <c r="AD43">
        <v>0</v>
      </c>
      <c r="AE43">
        <v>0</v>
      </c>
      <c r="AF43">
        <v>0</v>
      </c>
      <c r="AG43">
        <v>0</v>
      </c>
      <c r="AH43" t="s">
        <v>70</v>
      </c>
      <c r="AI43" t="s">
        <v>66</v>
      </c>
      <c r="AJ43" t="str" cm="1">
        <f t="array" ref="AJ43">_xlfn.IFS(
  Cleaned_Data[[#This Row],[MonthlyIncome]] &lt;= Q1_Val, "Low (Q1)",
  Cleaned_Data[[#This Row],[MonthlyIncome]] &lt;= Q2_Val, "Lower-Mid (Q2)",
  Cleaned_Data[[#This Row],[MonthlyIncome]] &lt;= Q3_Val, "Upper-Mid (Q3)",
  TRUE, "High (Q4)"
)</f>
        <v>Lower-Mid (Q2)</v>
      </c>
      <c r="AK43" t="str">
        <f>_xlfn.XLOOKUP(Cleaned_Data[[#This Row],[JobSatisfaction]], SatisfactionLookup[Code], SatisfactionLookup[Label], "Unknown")</f>
        <v>High</v>
      </c>
      <c r="AL43" t="str">
        <f>_xlfn.XLOOKUP(Cleaned_Data[[#This Row],[WorkLifeBalance]], SatisfactionLookup[Code], SatisfactionLookup[Label], "Unknown")</f>
        <v>High</v>
      </c>
      <c r="AM4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3" t="str" cm="1">
        <f t="array" ref="AN43">_xlfn.IFS(Cleaned_Data[[#This Row],[Risk Score]]&gt;=5, "3 - High Risk", Cleaned_Data[[#This Row],[Risk Score]]&gt;=3, "2 - Medium Risk", TRUE, "1 - Low Risk")</f>
        <v>1 - Low Risk</v>
      </c>
      <c r="AP43" s="39"/>
    </row>
    <row r="44" spans="1:42">
      <c r="A44">
        <v>31</v>
      </c>
      <c r="B44" t="s">
        <v>35</v>
      </c>
      <c r="C44" t="s">
        <v>44</v>
      </c>
      <c r="D44">
        <v>534</v>
      </c>
      <c r="E44" t="s">
        <v>45</v>
      </c>
      <c r="F44">
        <v>20</v>
      </c>
      <c r="G44">
        <v>3</v>
      </c>
      <c r="H44" t="s">
        <v>38</v>
      </c>
      <c r="I44">
        <v>587</v>
      </c>
      <c r="J44">
        <v>1</v>
      </c>
      <c r="K44" t="s">
        <v>46</v>
      </c>
      <c r="L44">
        <v>66</v>
      </c>
      <c r="M44">
        <v>3</v>
      </c>
      <c r="N44">
        <v>3</v>
      </c>
      <c r="O44" t="s">
        <v>54</v>
      </c>
      <c r="P44">
        <v>3</v>
      </c>
      <c r="Q44" t="s">
        <v>48</v>
      </c>
      <c r="R44">
        <v>9824</v>
      </c>
      <c r="S44">
        <v>22908</v>
      </c>
      <c r="T44">
        <v>3</v>
      </c>
      <c r="U44" t="s">
        <v>43</v>
      </c>
      <c r="V44">
        <v>12</v>
      </c>
      <c r="W44">
        <v>3</v>
      </c>
      <c r="X44">
        <v>1</v>
      </c>
      <c r="Y44">
        <v>0</v>
      </c>
      <c r="Z44">
        <v>12</v>
      </c>
      <c r="AA44">
        <v>2</v>
      </c>
      <c r="AB44">
        <v>3</v>
      </c>
      <c r="AC44">
        <v>1</v>
      </c>
      <c r="AD44">
        <v>0</v>
      </c>
      <c r="AE44">
        <v>0</v>
      </c>
      <c r="AF44">
        <v>0</v>
      </c>
      <c r="AG44">
        <v>1</v>
      </c>
      <c r="AH44" t="s">
        <v>67</v>
      </c>
      <c r="AI44" t="s">
        <v>66</v>
      </c>
      <c r="AJ44" t="str" cm="1">
        <f t="array" ref="AJ44">_xlfn.IFS(
  Cleaned_Data[[#This Row],[MonthlyIncome]] &lt;= Q1_Val, "Low (Q1)",
  Cleaned_Data[[#This Row],[MonthlyIncome]] &lt;= Q2_Val, "Lower-Mid (Q2)",
  Cleaned_Data[[#This Row],[MonthlyIncome]] &lt;= Q3_Val, "Upper-Mid (Q3)",
  TRUE, "High (Q4)"
)</f>
        <v>High (Q4)</v>
      </c>
      <c r="AK44" t="str">
        <f>_xlfn.XLOOKUP(Cleaned_Data[[#This Row],[JobSatisfaction]], SatisfactionLookup[Code], SatisfactionLookup[Label], "Unknown")</f>
        <v>High</v>
      </c>
      <c r="AL44" t="str">
        <f>_xlfn.XLOOKUP(Cleaned_Data[[#This Row],[WorkLifeBalance]], SatisfactionLookup[Code], SatisfactionLookup[Label], "Unknown")</f>
        <v>High</v>
      </c>
      <c r="AM4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44" t="str" cm="1">
        <f t="array" ref="AN44">_xlfn.IFS(Cleaned_Data[[#This Row],[Risk Score]]&gt;=5, "3 - High Risk", Cleaned_Data[[#This Row],[Risk Score]]&gt;=3, "2 - Medium Risk", TRUE, "1 - Low Risk")</f>
        <v>1 - Low Risk</v>
      </c>
      <c r="AP44" s="39" t="s">
        <v>299</v>
      </c>
    </row>
    <row r="45" spans="1:42">
      <c r="A45">
        <v>26</v>
      </c>
      <c r="B45" t="s">
        <v>35</v>
      </c>
      <c r="C45" t="s">
        <v>36</v>
      </c>
      <c r="D45">
        <v>471</v>
      </c>
      <c r="E45" t="s">
        <v>45</v>
      </c>
      <c r="F45">
        <v>24</v>
      </c>
      <c r="G45">
        <v>3</v>
      </c>
      <c r="H45" t="s">
        <v>60</v>
      </c>
      <c r="I45">
        <v>622</v>
      </c>
      <c r="J45">
        <v>3</v>
      </c>
      <c r="K45" t="s">
        <v>46</v>
      </c>
      <c r="L45">
        <v>66</v>
      </c>
      <c r="M45">
        <v>1</v>
      </c>
      <c r="N45">
        <v>1</v>
      </c>
      <c r="O45" t="s">
        <v>50</v>
      </c>
      <c r="P45">
        <v>4</v>
      </c>
      <c r="Q45" t="s">
        <v>41</v>
      </c>
      <c r="R45">
        <v>2340</v>
      </c>
      <c r="S45">
        <v>23213</v>
      </c>
      <c r="T45">
        <v>1</v>
      </c>
      <c r="U45" t="s">
        <v>35</v>
      </c>
      <c r="V45">
        <v>18</v>
      </c>
      <c r="W45">
        <v>3</v>
      </c>
      <c r="X45">
        <v>2</v>
      </c>
      <c r="Y45">
        <v>0</v>
      </c>
      <c r="Z45">
        <v>1</v>
      </c>
      <c r="AA45">
        <v>3</v>
      </c>
      <c r="AB45">
        <v>1</v>
      </c>
      <c r="AC45">
        <v>1</v>
      </c>
      <c r="AD45">
        <v>0</v>
      </c>
      <c r="AE45">
        <v>0</v>
      </c>
      <c r="AF45">
        <v>0</v>
      </c>
      <c r="AG45">
        <v>1</v>
      </c>
      <c r="AH45" t="s">
        <v>67</v>
      </c>
      <c r="AI45" t="s">
        <v>66</v>
      </c>
      <c r="AJ45" t="str" cm="1">
        <f t="array" ref="AJ45">_xlfn.IFS(
  Cleaned_Data[[#This Row],[MonthlyIncome]] &lt;= Q1_Val, "Low (Q1)",
  Cleaned_Data[[#This Row],[MonthlyIncome]] &lt;= Q2_Val, "Lower-Mid (Q2)",
  Cleaned_Data[[#This Row],[MonthlyIncome]] &lt;= Q3_Val, "Upper-Mid (Q3)",
  TRUE, "High (Q4)"
)</f>
        <v>Low (Q1)</v>
      </c>
      <c r="AK45" t="str">
        <f>_xlfn.XLOOKUP(Cleaned_Data[[#This Row],[JobSatisfaction]], SatisfactionLookup[Code], SatisfactionLookup[Label], "Unknown")</f>
        <v>Very High</v>
      </c>
      <c r="AL45" t="str">
        <f>_xlfn.XLOOKUP(Cleaned_Data[[#This Row],[WorkLifeBalance]], SatisfactionLookup[Code], SatisfactionLookup[Label], "Unknown")</f>
        <v>Low</v>
      </c>
      <c r="AM4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45" t="str" cm="1">
        <f t="array" ref="AN45">_xlfn.IFS(Cleaned_Data[[#This Row],[Risk Score]]&gt;=5, "3 - High Risk", Cleaned_Data[[#This Row],[Risk Score]]&gt;=3, "2 - Medium Risk", TRUE, "1 - Low Risk")</f>
        <v>3 - High Risk</v>
      </c>
    </row>
    <row r="46" spans="1:42">
      <c r="A46">
        <v>38</v>
      </c>
      <c r="B46" t="s">
        <v>43</v>
      </c>
      <c r="C46" t="s">
        <v>36</v>
      </c>
      <c r="D46">
        <v>1495</v>
      </c>
      <c r="E46" t="s">
        <v>45</v>
      </c>
      <c r="F46">
        <v>10</v>
      </c>
      <c r="G46">
        <v>3</v>
      </c>
      <c r="H46" t="s">
        <v>51</v>
      </c>
      <c r="I46">
        <v>634</v>
      </c>
      <c r="J46">
        <v>3</v>
      </c>
      <c r="K46" t="s">
        <v>39</v>
      </c>
      <c r="L46">
        <v>76</v>
      </c>
      <c r="M46">
        <v>3</v>
      </c>
      <c r="N46">
        <v>2</v>
      </c>
      <c r="O46" t="s">
        <v>54</v>
      </c>
      <c r="P46">
        <v>3</v>
      </c>
      <c r="Q46" t="s">
        <v>48</v>
      </c>
      <c r="R46">
        <v>9824</v>
      </c>
      <c r="S46">
        <v>22174</v>
      </c>
      <c r="T46">
        <v>3</v>
      </c>
      <c r="U46" t="s">
        <v>43</v>
      </c>
      <c r="V46">
        <v>19</v>
      </c>
      <c r="W46">
        <v>3</v>
      </c>
      <c r="X46">
        <v>3</v>
      </c>
      <c r="Y46">
        <v>1</v>
      </c>
      <c r="Z46">
        <v>18</v>
      </c>
      <c r="AA46">
        <v>4</v>
      </c>
      <c r="AB46">
        <v>3</v>
      </c>
      <c r="AC46">
        <v>1</v>
      </c>
      <c r="AD46">
        <v>0</v>
      </c>
      <c r="AE46">
        <v>0</v>
      </c>
      <c r="AF46">
        <v>0</v>
      </c>
      <c r="AG46">
        <v>0</v>
      </c>
      <c r="AH46" t="s">
        <v>69</v>
      </c>
      <c r="AI46" t="s">
        <v>66</v>
      </c>
      <c r="AJ46" t="str" cm="1">
        <f t="array" ref="AJ46">_xlfn.IFS(
  Cleaned_Data[[#This Row],[MonthlyIncome]] &lt;= Q1_Val, "Low (Q1)",
  Cleaned_Data[[#This Row],[MonthlyIncome]] &lt;= Q2_Val, "Lower-Mid (Q2)",
  Cleaned_Data[[#This Row],[MonthlyIncome]] &lt;= Q3_Val, "Upper-Mid (Q3)",
  TRUE, "High (Q4)"
)</f>
        <v>High (Q4)</v>
      </c>
      <c r="AK46" t="str">
        <f>_xlfn.XLOOKUP(Cleaned_Data[[#This Row],[JobSatisfaction]], SatisfactionLookup[Code], SatisfactionLookup[Label], "Unknown")</f>
        <v>High</v>
      </c>
      <c r="AL46" t="str">
        <f>_xlfn.XLOOKUP(Cleaned_Data[[#This Row],[WorkLifeBalance]], SatisfactionLookup[Code], SatisfactionLookup[Label], "Unknown")</f>
        <v>High</v>
      </c>
      <c r="AM4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6" t="str" cm="1">
        <f t="array" ref="AN46">_xlfn.IFS(Cleaned_Data[[#This Row],[Risk Score]]&gt;=5, "3 - High Risk", Cleaned_Data[[#This Row],[Risk Score]]&gt;=3, "2 - Medium Risk", TRUE, "1 - Low Risk")</f>
        <v>1 - Low Risk</v>
      </c>
    </row>
    <row r="47" spans="1:42">
      <c r="A47">
        <v>24</v>
      </c>
      <c r="B47" t="s">
        <v>43</v>
      </c>
      <c r="C47" t="s">
        <v>36</v>
      </c>
      <c r="D47">
        <v>823</v>
      </c>
      <c r="E47" t="s">
        <v>45</v>
      </c>
      <c r="F47">
        <v>17</v>
      </c>
      <c r="G47">
        <v>2</v>
      </c>
      <c r="H47" t="s">
        <v>49</v>
      </c>
      <c r="I47">
        <v>643</v>
      </c>
      <c r="J47">
        <v>4</v>
      </c>
      <c r="K47" t="s">
        <v>46</v>
      </c>
      <c r="L47">
        <v>94</v>
      </c>
      <c r="M47">
        <v>2</v>
      </c>
      <c r="N47">
        <v>1</v>
      </c>
      <c r="O47" t="s">
        <v>50</v>
      </c>
      <c r="P47">
        <v>2</v>
      </c>
      <c r="Q47" t="s">
        <v>48</v>
      </c>
      <c r="R47">
        <v>2127</v>
      </c>
      <c r="S47">
        <v>9100</v>
      </c>
      <c r="T47">
        <v>1</v>
      </c>
      <c r="U47" t="s">
        <v>43</v>
      </c>
      <c r="V47">
        <v>21</v>
      </c>
      <c r="W47">
        <v>4</v>
      </c>
      <c r="X47">
        <v>4</v>
      </c>
      <c r="Y47">
        <v>1</v>
      </c>
      <c r="Z47">
        <v>1</v>
      </c>
      <c r="AA47">
        <v>2</v>
      </c>
      <c r="AB47">
        <v>3</v>
      </c>
      <c r="AC47">
        <v>1</v>
      </c>
      <c r="AD47">
        <v>0</v>
      </c>
      <c r="AE47">
        <v>0</v>
      </c>
      <c r="AF47">
        <v>0</v>
      </c>
      <c r="AG47">
        <v>0</v>
      </c>
      <c r="AH47" t="s">
        <v>68</v>
      </c>
      <c r="AI47" t="s">
        <v>66</v>
      </c>
      <c r="AJ47" t="str" cm="1">
        <f t="array" ref="AJ47">_xlfn.IFS(
  Cleaned_Data[[#This Row],[MonthlyIncome]] &lt;= Q1_Val, "Low (Q1)",
  Cleaned_Data[[#This Row],[MonthlyIncome]] &lt;= Q2_Val, "Lower-Mid (Q2)",
  Cleaned_Data[[#This Row],[MonthlyIncome]] &lt;= Q3_Val, "Upper-Mid (Q3)",
  TRUE, "High (Q4)"
)</f>
        <v>Low (Q1)</v>
      </c>
      <c r="AK47" t="str">
        <f>_xlfn.XLOOKUP(Cleaned_Data[[#This Row],[JobSatisfaction]], SatisfactionLookup[Code], SatisfactionLookup[Label], "Unknown")</f>
        <v>Medium</v>
      </c>
      <c r="AL47" t="str">
        <f>_xlfn.XLOOKUP(Cleaned_Data[[#This Row],[WorkLifeBalance]], SatisfactionLookup[Code], SatisfactionLookup[Label], "Unknown")</f>
        <v>High</v>
      </c>
      <c r="AM4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47" t="str" cm="1">
        <f t="array" ref="AN47">_xlfn.IFS(Cleaned_Data[[#This Row],[Risk Score]]&gt;=5, "3 - High Risk", Cleaned_Data[[#This Row],[Risk Score]]&gt;=3, "2 - Medium Risk", TRUE, "1 - Low Risk")</f>
        <v>3 - High Risk</v>
      </c>
    </row>
    <row r="48" spans="1:42">
      <c r="A48">
        <v>30</v>
      </c>
      <c r="B48" t="s">
        <v>35</v>
      </c>
      <c r="C48" t="s">
        <v>44</v>
      </c>
      <c r="D48">
        <v>448</v>
      </c>
      <c r="E48" t="s">
        <v>37</v>
      </c>
      <c r="F48">
        <v>12</v>
      </c>
      <c r="G48">
        <v>4</v>
      </c>
      <c r="H48" t="s">
        <v>38</v>
      </c>
      <c r="I48">
        <v>648</v>
      </c>
      <c r="J48">
        <v>2</v>
      </c>
      <c r="K48" t="s">
        <v>46</v>
      </c>
      <c r="L48">
        <v>74</v>
      </c>
      <c r="M48">
        <v>2</v>
      </c>
      <c r="N48">
        <v>1</v>
      </c>
      <c r="O48" t="s">
        <v>57</v>
      </c>
      <c r="P48">
        <v>1</v>
      </c>
      <c r="Q48" t="s">
        <v>48</v>
      </c>
      <c r="R48">
        <v>2033</v>
      </c>
      <c r="S48">
        <v>14470</v>
      </c>
      <c r="T48">
        <v>1</v>
      </c>
      <c r="U48" t="s">
        <v>43</v>
      </c>
      <c r="V48">
        <v>18</v>
      </c>
      <c r="W48">
        <v>3</v>
      </c>
      <c r="X48">
        <v>3</v>
      </c>
      <c r="Y48">
        <v>1</v>
      </c>
      <c r="Z48">
        <v>1</v>
      </c>
      <c r="AA48">
        <v>2</v>
      </c>
      <c r="AB48">
        <v>4</v>
      </c>
      <c r="AC48">
        <v>1</v>
      </c>
      <c r="AD48">
        <v>0</v>
      </c>
      <c r="AE48">
        <v>0</v>
      </c>
      <c r="AF48">
        <v>0</v>
      </c>
      <c r="AG48">
        <v>1</v>
      </c>
      <c r="AH48" t="s">
        <v>67</v>
      </c>
      <c r="AI48" t="s">
        <v>66</v>
      </c>
      <c r="AJ48" t="str" cm="1">
        <f t="array" ref="AJ48">_xlfn.IFS(
  Cleaned_Data[[#This Row],[MonthlyIncome]] &lt;= Q1_Val, "Low (Q1)",
  Cleaned_Data[[#This Row],[MonthlyIncome]] &lt;= Q2_Val, "Lower-Mid (Q2)",
  Cleaned_Data[[#This Row],[MonthlyIncome]] &lt;= Q3_Val, "Upper-Mid (Q3)",
  TRUE, "High (Q4)"
)</f>
        <v>Low (Q1)</v>
      </c>
      <c r="AK48" t="str">
        <f>_xlfn.XLOOKUP(Cleaned_Data[[#This Row],[JobSatisfaction]], SatisfactionLookup[Code], SatisfactionLookup[Label], "Unknown")</f>
        <v>Low</v>
      </c>
      <c r="AL48" t="str">
        <f>_xlfn.XLOOKUP(Cleaned_Data[[#This Row],[WorkLifeBalance]], SatisfactionLookup[Code], SatisfactionLookup[Label], "Unknown")</f>
        <v>Very High</v>
      </c>
      <c r="AM4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48" t="str" cm="1">
        <f t="array" ref="AN48">_xlfn.IFS(Cleaned_Data[[#This Row],[Risk Score]]&gt;=5, "3 - High Risk", Cleaned_Data[[#This Row],[Risk Score]]&gt;=3, "2 - Medium Risk", TRUE, "1 - Low Risk")</f>
        <v>2 - Medium Risk</v>
      </c>
    </row>
    <row r="49" spans="1:40">
      <c r="A49">
        <v>20</v>
      </c>
      <c r="B49" t="s">
        <v>43</v>
      </c>
      <c r="C49" t="s">
        <v>36</v>
      </c>
      <c r="D49">
        <v>959</v>
      </c>
      <c r="E49" t="s">
        <v>45</v>
      </c>
      <c r="F49">
        <v>1</v>
      </c>
      <c r="G49">
        <v>3</v>
      </c>
      <c r="H49" t="s">
        <v>38</v>
      </c>
      <c r="I49">
        <v>657</v>
      </c>
      <c r="J49">
        <v>4</v>
      </c>
      <c r="K49" t="s">
        <v>39</v>
      </c>
      <c r="L49">
        <v>83</v>
      </c>
      <c r="M49">
        <v>2</v>
      </c>
      <c r="N49">
        <v>1</v>
      </c>
      <c r="O49" t="s">
        <v>47</v>
      </c>
      <c r="P49">
        <v>2</v>
      </c>
      <c r="Q49" t="s">
        <v>41</v>
      </c>
      <c r="R49">
        <v>2836</v>
      </c>
      <c r="S49">
        <v>11757</v>
      </c>
      <c r="T49">
        <v>1</v>
      </c>
      <c r="U49" t="s">
        <v>43</v>
      </c>
      <c r="V49">
        <v>13</v>
      </c>
      <c r="W49">
        <v>3</v>
      </c>
      <c r="X49">
        <v>4</v>
      </c>
      <c r="Y49">
        <v>0</v>
      </c>
      <c r="Z49">
        <v>1</v>
      </c>
      <c r="AA49">
        <v>0</v>
      </c>
      <c r="AB49">
        <v>4</v>
      </c>
      <c r="AC49">
        <v>1</v>
      </c>
      <c r="AD49">
        <v>0</v>
      </c>
      <c r="AE49">
        <v>0</v>
      </c>
      <c r="AF49">
        <v>0</v>
      </c>
      <c r="AG49">
        <v>0</v>
      </c>
      <c r="AH49" t="s">
        <v>68</v>
      </c>
      <c r="AI49" t="s">
        <v>66</v>
      </c>
      <c r="AJ49" t="str" cm="1">
        <f t="array" ref="AJ49">_xlfn.IFS(
  Cleaned_Data[[#This Row],[MonthlyIncome]] &lt;= Q1_Val, "Low (Q1)",
  Cleaned_Data[[#This Row],[MonthlyIncome]] &lt;= Q2_Val, "Lower-Mid (Q2)",
  Cleaned_Data[[#This Row],[MonthlyIncome]] &lt;= Q3_Val, "Upper-Mid (Q3)",
  TRUE, "High (Q4)"
)</f>
        <v>Low (Q1)</v>
      </c>
      <c r="AK49" t="str">
        <f>_xlfn.XLOOKUP(Cleaned_Data[[#This Row],[JobSatisfaction]], SatisfactionLookup[Code], SatisfactionLookup[Label], "Unknown")</f>
        <v>Medium</v>
      </c>
      <c r="AL49" t="str">
        <f>_xlfn.XLOOKUP(Cleaned_Data[[#This Row],[WorkLifeBalance]], SatisfactionLookup[Code], SatisfactionLookup[Label], "Unknown")</f>
        <v>Very High</v>
      </c>
      <c r="AM4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49" t="str" cm="1">
        <f t="array" ref="AN49">_xlfn.IFS(Cleaned_Data[[#This Row],[Risk Score]]&gt;=5, "3 - High Risk", Cleaned_Data[[#This Row],[Risk Score]]&gt;=3, "2 - Medium Risk", TRUE, "1 - Low Risk")</f>
        <v>2 - Medium Risk</v>
      </c>
    </row>
    <row r="50" spans="1:40">
      <c r="A50">
        <v>43</v>
      </c>
      <c r="B50" t="s">
        <v>43</v>
      </c>
      <c r="C50" t="s">
        <v>36</v>
      </c>
      <c r="D50">
        <v>782</v>
      </c>
      <c r="E50" t="s">
        <v>45</v>
      </c>
      <c r="F50">
        <v>6</v>
      </c>
      <c r="G50">
        <v>4</v>
      </c>
      <c r="H50" t="s">
        <v>49</v>
      </c>
      <c r="I50">
        <v>661</v>
      </c>
      <c r="J50">
        <v>2</v>
      </c>
      <c r="K50" t="s">
        <v>46</v>
      </c>
      <c r="L50">
        <v>50</v>
      </c>
      <c r="M50">
        <v>2</v>
      </c>
      <c r="N50">
        <v>4</v>
      </c>
      <c r="O50" t="s">
        <v>58</v>
      </c>
      <c r="P50">
        <v>4</v>
      </c>
      <c r="Q50" t="s">
        <v>52</v>
      </c>
      <c r="R50">
        <v>16627</v>
      </c>
      <c r="S50">
        <v>2671</v>
      </c>
      <c r="T50">
        <v>4</v>
      </c>
      <c r="U50" t="s">
        <v>35</v>
      </c>
      <c r="V50">
        <v>14</v>
      </c>
      <c r="W50">
        <v>3</v>
      </c>
      <c r="X50">
        <v>3</v>
      </c>
      <c r="Y50">
        <v>1</v>
      </c>
      <c r="Z50">
        <v>21</v>
      </c>
      <c r="AA50">
        <v>3</v>
      </c>
      <c r="AB50">
        <v>2</v>
      </c>
      <c r="AC50">
        <v>1</v>
      </c>
      <c r="AD50">
        <v>0</v>
      </c>
      <c r="AE50">
        <v>0</v>
      </c>
      <c r="AF50">
        <v>0</v>
      </c>
      <c r="AG50">
        <v>0</v>
      </c>
      <c r="AH50" t="s">
        <v>69</v>
      </c>
      <c r="AI50" t="s">
        <v>66</v>
      </c>
      <c r="AJ50" t="str" cm="1">
        <f t="array" ref="AJ50">_xlfn.IFS(
  Cleaned_Data[[#This Row],[MonthlyIncome]] &lt;= Q1_Val, "Low (Q1)",
  Cleaned_Data[[#This Row],[MonthlyIncome]] &lt;= Q2_Val, "Lower-Mid (Q2)",
  Cleaned_Data[[#This Row],[MonthlyIncome]] &lt;= Q3_Val, "Upper-Mid (Q3)",
  TRUE, "High (Q4)"
)</f>
        <v>High (Q4)</v>
      </c>
      <c r="AK50" t="str">
        <f>_xlfn.XLOOKUP(Cleaned_Data[[#This Row],[JobSatisfaction]], SatisfactionLookup[Code], SatisfactionLookup[Label], "Unknown")</f>
        <v>Very High</v>
      </c>
      <c r="AL50" t="str">
        <f>_xlfn.XLOOKUP(Cleaned_Data[[#This Row],[WorkLifeBalance]], SatisfactionLookup[Code], SatisfactionLookup[Label], "Unknown")</f>
        <v>Medium</v>
      </c>
      <c r="AM5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0" t="str" cm="1">
        <f t="array" ref="AN50">_xlfn.IFS(Cleaned_Data[[#This Row],[Risk Score]]&gt;=5, "3 - High Risk", Cleaned_Data[[#This Row],[Risk Score]]&gt;=3, "2 - Medium Risk", TRUE, "1 - Low Risk")</f>
        <v>2 - Medium Risk</v>
      </c>
    </row>
    <row r="51" spans="1:40">
      <c r="A51">
        <v>30</v>
      </c>
      <c r="B51" t="s">
        <v>43</v>
      </c>
      <c r="C51" t="s">
        <v>44</v>
      </c>
      <c r="D51">
        <v>160</v>
      </c>
      <c r="E51" t="s">
        <v>45</v>
      </c>
      <c r="F51">
        <v>3</v>
      </c>
      <c r="G51">
        <v>3</v>
      </c>
      <c r="H51" t="s">
        <v>51</v>
      </c>
      <c r="I51">
        <v>680</v>
      </c>
      <c r="J51">
        <v>3</v>
      </c>
      <c r="K51" t="s">
        <v>39</v>
      </c>
      <c r="L51">
        <v>71</v>
      </c>
      <c r="M51">
        <v>3</v>
      </c>
      <c r="N51">
        <v>1</v>
      </c>
      <c r="O51" t="s">
        <v>47</v>
      </c>
      <c r="P51">
        <v>3</v>
      </c>
      <c r="Q51" t="s">
        <v>52</v>
      </c>
      <c r="R51">
        <v>2083</v>
      </c>
      <c r="S51">
        <v>22653</v>
      </c>
      <c r="T51">
        <v>1</v>
      </c>
      <c r="U51" t="s">
        <v>43</v>
      </c>
      <c r="V51">
        <v>20</v>
      </c>
      <c r="W51">
        <v>4</v>
      </c>
      <c r="X51">
        <v>3</v>
      </c>
      <c r="Y51">
        <v>1</v>
      </c>
      <c r="Z51">
        <v>1</v>
      </c>
      <c r="AA51">
        <v>2</v>
      </c>
      <c r="AB51">
        <v>3</v>
      </c>
      <c r="AC51">
        <v>1</v>
      </c>
      <c r="AD51">
        <v>0</v>
      </c>
      <c r="AE51">
        <v>0</v>
      </c>
      <c r="AF51">
        <v>0</v>
      </c>
      <c r="AG51">
        <v>0</v>
      </c>
      <c r="AH51" t="s">
        <v>67</v>
      </c>
      <c r="AI51" t="s">
        <v>66</v>
      </c>
      <c r="AJ51" t="str" cm="1">
        <f t="array" ref="AJ51">_xlfn.IFS(
  Cleaned_Data[[#This Row],[MonthlyIncome]] &lt;= Q1_Val, "Low (Q1)",
  Cleaned_Data[[#This Row],[MonthlyIncome]] &lt;= Q2_Val, "Lower-Mid (Q2)",
  Cleaned_Data[[#This Row],[MonthlyIncome]] &lt;= Q3_Val, "Upper-Mid (Q3)",
  TRUE, "High (Q4)"
)</f>
        <v>Low (Q1)</v>
      </c>
      <c r="AK51" t="str">
        <f>_xlfn.XLOOKUP(Cleaned_Data[[#This Row],[JobSatisfaction]], SatisfactionLookup[Code], SatisfactionLookup[Label], "Unknown")</f>
        <v>High</v>
      </c>
      <c r="AL51" t="str">
        <f>_xlfn.XLOOKUP(Cleaned_Data[[#This Row],[WorkLifeBalance]], SatisfactionLookup[Code], SatisfactionLookup[Label], "Unknown")</f>
        <v>High</v>
      </c>
      <c r="AM5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1" t="str" cm="1">
        <f t="array" ref="AN51">_xlfn.IFS(Cleaned_Data[[#This Row],[Risk Score]]&gt;=5, "3 - High Risk", Cleaned_Data[[#This Row],[Risk Score]]&gt;=3, "2 - Medium Risk", TRUE, "1 - Low Risk")</f>
        <v>1 - Low Risk</v>
      </c>
    </row>
    <row r="52" spans="1:40">
      <c r="A52">
        <v>35</v>
      </c>
      <c r="B52" t="s">
        <v>43</v>
      </c>
      <c r="C52" t="s">
        <v>55</v>
      </c>
      <c r="D52">
        <v>727</v>
      </c>
      <c r="E52" t="s">
        <v>45</v>
      </c>
      <c r="F52">
        <v>3</v>
      </c>
      <c r="G52">
        <v>3</v>
      </c>
      <c r="H52" t="s">
        <v>38</v>
      </c>
      <c r="I52">
        <v>704</v>
      </c>
      <c r="J52">
        <v>3</v>
      </c>
      <c r="K52" t="s">
        <v>46</v>
      </c>
      <c r="L52">
        <v>41</v>
      </c>
      <c r="M52">
        <v>2</v>
      </c>
      <c r="N52">
        <v>1</v>
      </c>
      <c r="O52" t="s">
        <v>50</v>
      </c>
      <c r="P52">
        <v>3</v>
      </c>
      <c r="Q52" t="s">
        <v>48</v>
      </c>
      <c r="R52">
        <v>1281</v>
      </c>
      <c r="S52">
        <v>16900</v>
      </c>
      <c r="T52">
        <v>1</v>
      </c>
      <c r="U52" t="s">
        <v>43</v>
      </c>
      <c r="V52">
        <v>18</v>
      </c>
      <c r="W52">
        <v>3</v>
      </c>
      <c r="X52">
        <v>3</v>
      </c>
      <c r="Y52">
        <v>2</v>
      </c>
      <c r="Z52">
        <v>1</v>
      </c>
      <c r="AA52">
        <v>3</v>
      </c>
      <c r="AB52">
        <v>3</v>
      </c>
      <c r="AC52">
        <v>1</v>
      </c>
      <c r="AD52">
        <v>0</v>
      </c>
      <c r="AE52">
        <v>0</v>
      </c>
      <c r="AF52">
        <v>0</v>
      </c>
      <c r="AG52">
        <v>0</v>
      </c>
      <c r="AH52" t="s">
        <v>69</v>
      </c>
      <c r="AI52" t="s">
        <v>66</v>
      </c>
      <c r="AJ52" t="str" cm="1">
        <f t="array" ref="AJ52">_xlfn.IFS(
  Cleaned_Data[[#This Row],[MonthlyIncome]] &lt;= Q1_Val, "Low (Q1)",
  Cleaned_Data[[#This Row],[MonthlyIncome]] &lt;= Q2_Val, "Lower-Mid (Q2)",
  Cleaned_Data[[#This Row],[MonthlyIncome]] &lt;= Q3_Val, "Upper-Mid (Q3)",
  TRUE, "High (Q4)"
)</f>
        <v>Low (Q1)</v>
      </c>
      <c r="AK52" t="str">
        <f>_xlfn.XLOOKUP(Cleaned_Data[[#This Row],[JobSatisfaction]], SatisfactionLookup[Code], SatisfactionLookup[Label], "Unknown")</f>
        <v>High</v>
      </c>
      <c r="AL52" t="str">
        <f>_xlfn.XLOOKUP(Cleaned_Data[[#This Row],[WorkLifeBalance]], SatisfactionLookup[Code], SatisfactionLookup[Label], "Unknown")</f>
        <v>High</v>
      </c>
      <c r="AM5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2" t="str" cm="1">
        <f t="array" ref="AN52">_xlfn.IFS(Cleaned_Data[[#This Row],[Risk Score]]&gt;=5, "3 - High Risk", Cleaned_Data[[#This Row],[Risk Score]]&gt;=3, "2 - Medium Risk", TRUE, "1 - Low Risk")</f>
        <v>1 - Low Risk</v>
      </c>
    </row>
    <row r="53" spans="1:40">
      <c r="A53">
        <v>37</v>
      </c>
      <c r="B53" t="s">
        <v>43</v>
      </c>
      <c r="C53" t="s">
        <v>36</v>
      </c>
      <c r="D53">
        <v>1225</v>
      </c>
      <c r="E53" t="s">
        <v>45</v>
      </c>
      <c r="F53">
        <v>10</v>
      </c>
      <c r="G53">
        <v>2</v>
      </c>
      <c r="H53" t="s">
        <v>38</v>
      </c>
      <c r="I53">
        <v>715</v>
      </c>
      <c r="J53">
        <v>4</v>
      </c>
      <c r="K53" t="s">
        <v>46</v>
      </c>
      <c r="L53">
        <v>80</v>
      </c>
      <c r="M53">
        <v>4</v>
      </c>
      <c r="N53">
        <v>1</v>
      </c>
      <c r="O53" t="s">
        <v>47</v>
      </c>
      <c r="P53">
        <v>4</v>
      </c>
      <c r="Q53" t="s">
        <v>41</v>
      </c>
      <c r="R53">
        <v>4680</v>
      </c>
      <c r="S53">
        <v>15232</v>
      </c>
      <c r="T53">
        <v>3</v>
      </c>
      <c r="U53" t="s">
        <v>43</v>
      </c>
      <c r="V53">
        <v>17</v>
      </c>
      <c r="W53">
        <v>3</v>
      </c>
      <c r="X53">
        <v>1</v>
      </c>
      <c r="Y53">
        <v>0</v>
      </c>
      <c r="Z53">
        <v>4</v>
      </c>
      <c r="AA53">
        <v>2</v>
      </c>
      <c r="AB53">
        <v>3</v>
      </c>
      <c r="AC53">
        <v>1</v>
      </c>
      <c r="AD53">
        <v>0</v>
      </c>
      <c r="AE53">
        <v>0</v>
      </c>
      <c r="AF53">
        <v>0</v>
      </c>
      <c r="AG53">
        <v>0</v>
      </c>
      <c r="AH53" t="s">
        <v>69</v>
      </c>
      <c r="AI53" t="s">
        <v>66</v>
      </c>
      <c r="AJ53" t="str" cm="1">
        <f t="array" ref="AJ53">_xlfn.IFS(
  Cleaned_Data[[#This Row],[MonthlyIncome]] &lt;= Q1_Val, "Low (Q1)",
  Cleaned_Data[[#This Row],[MonthlyIncome]] &lt;= Q2_Val, "Lower-Mid (Q2)",
  Cleaned_Data[[#This Row],[MonthlyIncome]] &lt;= Q3_Val, "Upper-Mid (Q3)",
  TRUE, "High (Q4)"
)</f>
        <v>Lower-Mid (Q2)</v>
      </c>
      <c r="AK53" t="str">
        <f>_xlfn.XLOOKUP(Cleaned_Data[[#This Row],[JobSatisfaction]], SatisfactionLookup[Code], SatisfactionLookup[Label], "Unknown")</f>
        <v>Very High</v>
      </c>
      <c r="AL53" t="str">
        <f>_xlfn.XLOOKUP(Cleaned_Data[[#This Row],[WorkLifeBalance]], SatisfactionLookup[Code], SatisfactionLookup[Label], "Unknown")</f>
        <v>High</v>
      </c>
      <c r="AM5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53" t="str" cm="1">
        <f t="array" ref="AN53">_xlfn.IFS(Cleaned_Data[[#This Row],[Risk Score]]&gt;=5, "3 - High Risk", Cleaned_Data[[#This Row],[Risk Score]]&gt;=3, "2 - Medium Risk", TRUE, "1 - Low Risk")</f>
        <v>1 - Low Risk</v>
      </c>
    </row>
    <row r="54" spans="1:40">
      <c r="A54">
        <v>38</v>
      </c>
      <c r="B54" t="s">
        <v>43</v>
      </c>
      <c r="C54" t="s">
        <v>36</v>
      </c>
      <c r="D54">
        <v>168</v>
      </c>
      <c r="E54" t="s">
        <v>45</v>
      </c>
      <c r="F54">
        <v>1</v>
      </c>
      <c r="G54">
        <v>3</v>
      </c>
      <c r="H54" t="s">
        <v>38</v>
      </c>
      <c r="I54">
        <v>743</v>
      </c>
      <c r="J54">
        <v>3</v>
      </c>
      <c r="K54" t="s">
        <v>39</v>
      </c>
      <c r="L54">
        <v>81</v>
      </c>
      <c r="M54">
        <v>3</v>
      </c>
      <c r="N54">
        <v>3</v>
      </c>
      <c r="O54" t="s">
        <v>53</v>
      </c>
      <c r="P54">
        <v>3</v>
      </c>
      <c r="Q54" t="s">
        <v>41</v>
      </c>
      <c r="R54">
        <v>7861</v>
      </c>
      <c r="S54">
        <v>15397</v>
      </c>
      <c r="T54">
        <v>4</v>
      </c>
      <c r="U54" t="s">
        <v>35</v>
      </c>
      <c r="V54">
        <v>14</v>
      </c>
      <c r="W54">
        <v>3</v>
      </c>
      <c r="X54">
        <v>4</v>
      </c>
      <c r="Y54">
        <v>0</v>
      </c>
      <c r="Z54">
        <v>10</v>
      </c>
      <c r="AA54">
        <v>4</v>
      </c>
      <c r="AB54">
        <v>4</v>
      </c>
      <c r="AC54">
        <v>1</v>
      </c>
      <c r="AD54">
        <v>0</v>
      </c>
      <c r="AE54">
        <v>0</v>
      </c>
      <c r="AF54">
        <v>0</v>
      </c>
      <c r="AG54">
        <v>0</v>
      </c>
      <c r="AH54" t="s">
        <v>69</v>
      </c>
      <c r="AI54" t="s">
        <v>66</v>
      </c>
      <c r="AJ54" t="str" cm="1">
        <f t="array" ref="AJ54">_xlfn.IFS(
  Cleaned_Data[[#This Row],[MonthlyIncome]] &lt;= Q1_Val, "Low (Q1)",
  Cleaned_Data[[#This Row],[MonthlyIncome]] &lt;= Q2_Val, "Lower-Mid (Q2)",
  Cleaned_Data[[#This Row],[MonthlyIncome]] &lt;= Q3_Val, "Upper-Mid (Q3)",
  TRUE, "High (Q4)"
)</f>
        <v>Upper-Mid (Q3)</v>
      </c>
      <c r="AK54" t="str">
        <f>_xlfn.XLOOKUP(Cleaned_Data[[#This Row],[JobSatisfaction]], SatisfactionLookup[Code], SatisfactionLookup[Label], "Unknown")</f>
        <v>High</v>
      </c>
      <c r="AL54" t="str">
        <f>_xlfn.XLOOKUP(Cleaned_Data[[#This Row],[WorkLifeBalance]], SatisfactionLookup[Code], SatisfactionLookup[Label], "Unknown")</f>
        <v>Very High</v>
      </c>
      <c r="AM5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4" t="str" cm="1">
        <f t="array" ref="AN54">_xlfn.IFS(Cleaned_Data[[#This Row],[Risk Score]]&gt;=5, "3 - High Risk", Cleaned_Data[[#This Row],[Risk Score]]&gt;=3, "2 - Medium Risk", TRUE, "1 - Low Risk")</f>
        <v>2 - Medium Risk</v>
      </c>
    </row>
    <row r="55" spans="1:40">
      <c r="A55">
        <v>29</v>
      </c>
      <c r="B55" t="s">
        <v>43</v>
      </c>
      <c r="C55" t="s">
        <v>36</v>
      </c>
      <c r="D55">
        <v>1396</v>
      </c>
      <c r="E55" t="s">
        <v>37</v>
      </c>
      <c r="F55">
        <v>10</v>
      </c>
      <c r="G55">
        <v>3</v>
      </c>
      <c r="H55" t="s">
        <v>38</v>
      </c>
      <c r="I55">
        <v>749</v>
      </c>
      <c r="J55">
        <v>3</v>
      </c>
      <c r="K55" t="s">
        <v>46</v>
      </c>
      <c r="L55">
        <v>99</v>
      </c>
      <c r="M55">
        <v>3</v>
      </c>
      <c r="N55">
        <v>1</v>
      </c>
      <c r="O55" t="s">
        <v>57</v>
      </c>
      <c r="P55">
        <v>3</v>
      </c>
      <c r="Q55" t="s">
        <v>41</v>
      </c>
      <c r="R55">
        <v>2642</v>
      </c>
      <c r="S55">
        <v>2755</v>
      </c>
      <c r="T55">
        <v>1</v>
      </c>
      <c r="U55" t="s">
        <v>43</v>
      </c>
      <c r="V55">
        <v>11</v>
      </c>
      <c r="W55">
        <v>3</v>
      </c>
      <c r="X55">
        <v>3</v>
      </c>
      <c r="Y55">
        <v>0</v>
      </c>
      <c r="Z55">
        <v>1</v>
      </c>
      <c r="AA55">
        <v>6</v>
      </c>
      <c r="AB55">
        <v>3</v>
      </c>
      <c r="AC55">
        <v>1</v>
      </c>
      <c r="AD55">
        <v>0</v>
      </c>
      <c r="AE55">
        <v>0</v>
      </c>
      <c r="AF55">
        <v>0</v>
      </c>
      <c r="AG55">
        <v>0</v>
      </c>
      <c r="AH55" t="s">
        <v>67</v>
      </c>
      <c r="AI55" t="s">
        <v>66</v>
      </c>
      <c r="AJ55" t="str" cm="1">
        <f t="array" ref="AJ55">_xlfn.IFS(
  Cleaned_Data[[#This Row],[MonthlyIncome]] &lt;= Q1_Val, "Low (Q1)",
  Cleaned_Data[[#This Row],[MonthlyIncome]] &lt;= Q2_Val, "Lower-Mid (Q2)",
  Cleaned_Data[[#This Row],[MonthlyIncome]] &lt;= Q3_Val, "Upper-Mid (Q3)",
  TRUE, "High (Q4)"
)</f>
        <v>Low (Q1)</v>
      </c>
      <c r="AK55" t="str">
        <f>_xlfn.XLOOKUP(Cleaned_Data[[#This Row],[JobSatisfaction]], SatisfactionLookup[Code], SatisfactionLookup[Label], "Unknown")</f>
        <v>High</v>
      </c>
      <c r="AL55" t="str">
        <f>_xlfn.XLOOKUP(Cleaned_Data[[#This Row],[WorkLifeBalance]], SatisfactionLookup[Code], SatisfactionLookup[Label], "Unknown")</f>
        <v>High</v>
      </c>
      <c r="AM5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5" t="str" cm="1">
        <f t="array" ref="AN55">_xlfn.IFS(Cleaned_Data[[#This Row],[Risk Score]]&gt;=5, "3 - High Risk", Cleaned_Data[[#This Row],[Risk Score]]&gt;=3, "2 - Medium Risk", TRUE, "1 - Low Risk")</f>
        <v>1 - Low Risk</v>
      </c>
    </row>
    <row r="56" spans="1:40">
      <c r="A56">
        <v>35</v>
      </c>
      <c r="B56" t="s">
        <v>43</v>
      </c>
      <c r="C56" t="s">
        <v>55</v>
      </c>
      <c r="D56">
        <v>1225</v>
      </c>
      <c r="E56" t="s">
        <v>45</v>
      </c>
      <c r="F56">
        <v>2</v>
      </c>
      <c r="G56">
        <v>4</v>
      </c>
      <c r="H56" t="s">
        <v>38</v>
      </c>
      <c r="I56">
        <v>771</v>
      </c>
      <c r="J56">
        <v>4</v>
      </c>
      <c r="K56" t="s">
        <v>39</v>
      </c>
      <c r="L56">
        <v>61</v>
      </c>
      <c r="M56">
        <v>3</v>
      </c>
      <c r="N56">
        <v>2</v>
      </c>
      <c r="O56" t="s">
        <v>54</v>
      </c>
      <c r="P56">
        <v>1</v>
      </c>
      <c r="Q56" t="s">
        <v>52</v>
      </c>
      <c r="R56">
        <v>5093</v>
      </c>
      <c r="S56">
        <v>4761</v>
      </c>
      <c r="T56">
        <v>2</v>
      </c>
      <c r="U56" t="s">
        <v>43</v>
      </c>
      <c r="V56">
        <v>11</v>
      </c>
      <c r="W56">
        <v>3</v>
      </c>
      <c r="X56">
        <v>1</v>
      </c>
      <c r="Y56">
        <v>1</v>
      </c>
      <c r="Z56">
        <v>16</v>
      </c>
      <c r="AA56">
        <v>2</v>
      </c>
      <c r="AB56">
        <v>4</v>
      </c>
      <c r="AC56">
        <v>1</v>
      </c>
      <c r="AD56">
        <v>0</v>
      </c>
      <c r="AE56">
        <v>0</v>
      </c>
      <c r="AF56">
        <v>0</v>
      </c>
      <c r="AG56">
        <v>0</v>
      </c>
      <c r="AH56" t="s">
        <v>69</v>
      </c>
      <c r="AI56" t="s">
        <v>66</v>
      </c>
      <c r="AJ56" t="str" cm="1">
        <f t="array" ref="AJ56">_xlfn.IFS(
  Cleaned_Data[[#This Row],[MonthlyIncome]] &lt;= Q1_Val, "Low (Q1)",
  Cleaned_Data[[#This Row],[MonthlyIncome]] &lt;= Q2_Val, "Lower-Mid (Q2)",
  Cleaned_Data[[#This Row],[MonthlyIncome]] &lt;= Q3_Val, "Upper-Mid (Q3)",
  TRUE, "High (Q4)"
)</f>
        <v>Upper-Mid (Q3)</v>
      </c>
      <c r="AK56" t="str">
        <f>_xlfn.XLOOKUP(Cleaned_Data[[#This Row],[JobSatisfaction]], SatisfactionLookup[Code], SatisfactionLookup[Label], "Unknown")</f>
        <v>Low</v>
      </c>
      <c r="AL56" t="str">
        <f>_xlfn.XLOOKUP(Cleaned_Data[[#This Row],[WorkLifeBalance]], SatisfactionLookup[Code], SatisfactionLookup[Label], "Unknown")</f>
        <v>Very High</v>
      </c>
      <c r="AM5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6" t="str" cm="1">
        <f t="array" ref="AN56">_xlfn.IFS(Cleaned_Data[[#This Row],[Risk Score]]&gt;=5, "3 - High Risk", Cleaned_Data[[#This Row],[Risk Score]]&gt;=3, "2 - Medium Risk", TRUE, "1 - Low Risk")</f>
        <v>1 - Low Risk</v>
      </c>
    </row>
    <row r="57" spans="1:40">
      <c r="A57">
        <v>24</v>
      </c>
      <c r="B57" t="s">
        <v>43</v>
      </c>
      <c r="C57" t="s">
        <v>55</v>
      </c>
      <c r="D57">
        <v>1092</v>
      </c>
      <c r="E57" t="s">
        <v>45</v>
      </c>
      <c r="F57">
        <v>9</v>
      </c>
      <c r="G57">
        <v>3</v>
      </c>
      <c r="H57" t="s">
        <v>38</v>
      </c>
      <c r="I57">
        <v>812</v>
      </c>
      <c r="J57">
        <v>3</v>
      </c>
      <c r="K57" t="s">
        <v>46</v>
      </c>
      <c r="L57">
        <v>60</v>
      </c>
      <c r="M57">
        <v>2</v>
      </c>
      <c r="N57">
        <v>1</v>
      </c>
      <c r="O57" t="s">
        <v>50</v>
      </c>
      <c r="P57">
        <v>2</v>
      </c>
      <c r="Q57" t="s">
        <v>52</v>
      </c>
      <c r="R57">
        <v>2694</v>
      </c>
      <c r="S57">
        <v>26551</v>
      </c>
      <c r="T57">
        <v>1</v>
      </c>
      <c r="U57" t="s">
        <v>43</v>
      </c>
      <c r="V57">
        <v>11</v>
      </c>
      <c r="W57">
        <v>3</v>
      </c>
      <c r="X57">
        <v>3</v>
      </c>
      <c r="Y57">
        <v>3</v>
      </c>
      <c r="Z57">
        <v>1</v>
      </c>
      <c r="AA57">
        <v>4</v>
      </c>
      <c r="AB57">
        <v>3</v>
      </c>
      <c r="AC57">
        <v>1</v>
      </c>
      <c r="AD57">
        <v>0</v>
      </c>
      <c r="AE57">
        <v>0</v>
      </c>
      <c r="AF57">
        <v>0</v>
      </c>
      <c r="AG57">
        <v>0</v>
      </c>
      <c r="AH57" t="s">
        <v>68</v>
      </c>
      <c r="AI57" t="s">
        <v>66</v>
      </c>
      <c r="AJ57" t="str" cm="1">
        <f t="array" ref="AJ57">_xlfn.IFS(
  Cleaned_Data[[#This Row],[MonthlyIncome]] &lt;= Q1_Val, "Low (Q1)",
  Cleaned_Data[[#This Row],[MonthlyIncome]] &lt;= Q2_Val, "Lower-Mid (Q2)",
  Cleaned_Data[[#This Row],[MonthlyIncome]] &lt;= Q3_Val, "Upper-Mid (Q3)",
  TRUE, "High (Q4)"
)</f>
        <v>Low (Q1)</v>
      </c>
      <c r="AK57" t="str">
        <f>_xlfn.XLOOKUP(Cleaned_Data[[#This Row],[JobSatisfaction]], SatisfactionLookup[Code], SatisfactionLookup[Label], "Unknown")</f>
        <v>Medium</v>
      </c>
      <c r="AL57" t="str">
        <f>_xlfn.XLOOKUP(Cleaned_Data[[#This Row],[WorkLifeBalance]], SatisfactionLookup[Code], SatisfactionLookup[Label], "Unknown")</f>
        <v>High</v>
      </c>
      <c r="AM5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57" t="str" cm="1">
        <f t="array" ref="AN57">_xlfn.IFS(Cleaned_Data[[#This Row],[Risk Score]]&gt;=5, "3 - High Risk", Cleaned_Data[[#This Row],[Risk Score]]&gt;=3, "2 - Medium Risk", TRUE, "1 - Low Risk")</f>
        <v>2 - Medium Risk</v>
      </c>
    </row>
    <row r="58" spans="1:40">
      <c r="A58">
        <v>29</v>
      </c>
      <c r="B58" t="s">
        <v>35</v>
      </c>
      <c r="C58" t="s">
        <v>36</v>
      </c>
      <c r="D58">
        <v>805</v>
      </c>
      <c r="E58" t="s">
        <v>45</v>
      </c>
      <c r="F58">
        <v>1</v>
      </c>
      <c r="G58">
        <v>2</v>
      </c>
      <c r="H58" t="s">
        <v>38</v>
      </c>
      <c r="I58">
        <v>816</v>
      </c>
      <c r="J58">
        <v>2</v>
      </c>
      <c r="K58" t="s">
        <v>39</v>
      </c>
      <c r="L58">
        <v>36</v>
      </c>
      <c r="M58">
        <v>2</v>
      </c>
      <c r="N58">
        <v>1</v>
      </c>
      <c r="O58" t="s">
        <v>50</v>
      </c>
      <c r="P58">
        <v>1</v>
      </c>
      <c r="Q58" t="s">
        <v>48</v>
      </c>
      <c r="R58">
        <v>2319</v>
      </c>
      <c r="S58">
        <v>6689</v>
      </c>
      <c r="T58">
        <v>1</v>
      </c>
      <c r="U58" t="s">
        <v>35</v>
      </c>
      <c r="V58">
        <v>11</v>
      </c>
      <c r="W58">
        <v>3</v>
      </c>
      <c r="X58">
        <v>4</v>
      </c>
      <c r="Y58">
        <v>1</v>
      </c>
      <c r="Z58">
        <v>1</v>
      </c>
      <c r="AA58">
        <v>1</v>
      </c>
      <c r="AB58">
        <v>3</v>
      </c>
      <c r="AC58">
        <v>1</v>
      </c>
      <c r="AD58">
        <v>0</v>
      </c>
      <c r="AE58">
        <v>0</v>
      </c>
      <c r="AF58">
        <v>0</v>
      </c>
      <c r="AG58">
        <v>1</v>
      </c>
      <c r="AH58" t="s">
        <v>67</v>
      </c>
      <c r="AI58" t="s">
        <v>66</v>
      </c>
      <c r="AJ58" t="str" cm="1">
        <f t="array" ref="AJ58">_xlfn.IFS(
  Cleaned_Data[[#This Row],[MonthlyIncome]] &lt;= Q1_Val, "Low (Q1)",
  Cleaned_Data[[#This Row],[MonthlyIncome]] &lt;= Q2_Val, "Lower-Mid (Q2)",
  Cleaned_Data[[#This Row],[MonthlyIncome]] &lt;= Q3_Val, "Upper-Mid (Q3)",
  TRUE, "High (Q4)"
)</f>
        <v>Low (Q1)</v>
      </c>
      <c r="AK58" t="str">
        <f>_xlfn.XLOOKUP(Cleaned_Data[[#This Row],[JobSatisfaction]], SatisfactionLookup[Code], SatisfactionLookup[Label], "Unknown")</f>
        <v>Low</v>
      </c>
      <c r="AL58" t="str">
        <f>_xlfn.XLOOKUP(Cleaned_Data[[#This Row],[WorkLifeBalance]], SatisfactionLookup[Code], SatisfactionLookup[Label], "Unknown")</f>
        <v>High</v>
      </c>
      <c r="AM5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58" t="str" cm="1">
        <f t="array" ref="AN58">_xlfn.IFS(Cleaned_Data[[#This Row],[Risk Score]]&gt;=5, "3 - High Risk", Cleaned_Data[[#This Row],[Risk Score]]&gt;=3, "2 - Medium Risk", TRUE, "1 - Low Risk")</f>
        <v>3 - High Risk</v>
      </c>
    </row>
    <row r="59" spans="1:40">
      <c r="A59">
        <v>40</v>
      </c>
      <c r="B59" t="s">
        <v>43</v>
      </c>
      <c r="C59" t="s">
        <v>44</v>
      </c>
      <c r="D59">
        <v>720</v>
      </c>
      <c r="E59" t="s">
        <v>45</v>
      </c>
      <c r="F59">
        <v>16</v>
      </c>
      <c r="G59">
        <v>4</v>
      </c>
      <c r="H59" t="s">
        <v>51</v>
      </c>
      <c r="I59">
        <v>832</v>
      </c>
      <c r="J59">
        <v>1</v>
      </c>
      <c r="K59" t="s">
        <v>46</v>
      </c>
      <c r="L59">
        <v>51</v>
      </c>
      <c r="M59">
        <v>2</v>
      </c>
      <c r="N59">
        <v>2</v>
      </c>
      <c r="O59" t="s">
        <v>50</v>
      </c>
      <c r="P59">
        <v>3</v>
      </c>
      <c r="Q59" t="s">
        <v>41</v>
      </c>
      <c r="R59">
        <v>5094</v>
      </c>
      <c r="S59">
        <v>11983</v>
      </c>
      <c r="T59">
        <v>6</v>
      </c>
      <c r="U59" t="s">
        <v>43</v>
      </c>
      <c r="V59">
        <v>14</v>
      </c>
      <c r="W59">
        <v>3</v>
      </c>
      <c r="X59">
        <v>4</v>
      </c>
      <c r="Y59">
        <v>0</v>
      </c>
      <c r="Z59">
        <v>10</v>
      </c>
      <c r="AA59">
        <v>6</v>
      </c>
      <c r="AB59">
        <v>3</v>
      </c>
      <c r="AC59">
        <v>1</v>
      </c>
      <c r="AD59">
        <v>0</v>
      </c>
      <c r="AE59">
        <v>0</v>
      </c>
      <c r="AF59">
        <v>0</v>
      </c>
      <c r="AG59">
        <v>0</v>
      </c>
      <c r="AH59" t="s">
        <v>69</v>
      </c>
      <c r="AI59" t="s">
        <v>66</v>
      </c>
      <c r="AJ59" t="str" cm="1">
        <f t="array" ref="AJ59">_xlfn.IFS(
  Cleaned_Data[[#This Row],[MonthlyIncome]] &lt;= Q1_Val, "Low (Q1)",
  Cleaned_Data[[#This Row],[MonthlyIncome]] &lt;= Q2_Val, "Lower-Mid (Q2)",
  Cleaned_Data[[#This Row],[MonthlyIncome]] &lt;= Q3_Val, "Upper-Mid (Q3)",
  TRUE, "High (Q4)"
)</f>
        <v>Upper-Mid (Q3)</v>
      </c>
      <c r="AK59" t="str">
        <f>_xlfn.XLOOKUP(Cleaned_Data[[#This Row],[JobSatisfaction]], SatisfactionLookup[Code], SatisfactionLookup[Label], "Unknown")</f>
        <v>High</v>
      </c>
      <c r="AL59" t="str">
        <f>_xlfn.XLOOKUP(Cleaned_Data[[#This Row],[WorkLifeBalance]], SatisfactionLookup[Code], SatisfactionLookup[Label], "Unknown")</f>
        <v>High</v>
      </c>
      <c r="AM5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59" t="str" cm="1">
        <f t="array" ref="AN59">_xlfn.IFS(Cleaned_Data[[#This Row],[Risk Score]]&gt;=5, "3 - High Risk", Cleaned_Data[[#This Row],[Risk Score]]&gt;=3, "2 - Medium Risk", TRUE, "1 - Low Risk")</f>
        <v>1 - Low Risk</v>
      </c>
    </row>
    <row r="60" spans="1:40">
      <c r="A60">
        <v>45</v>
      </c>
      <c r="B60" t="s">
        <v>43</v>
      </c>
      <c r="C60" t="s">
        <v>36</v>
      </c>
      <c r="D60">
        <v>252</v>
      </c>
      <c r="E60" t="s">
        <v>45</v>
      </c>
      <c r="F60">
        <v>2</v>
      </c>
      <c r="G60">
        <v>3</v>
      </c>
      <c r="H60" t="s">
        <v>38</v>
      </c>
      <c r="I60">
        <v>834</v>
      </c>
      <c r="J60">
        <v>2</v>
      </c>
      <c r="K60" t="s">
        <v>39</v>
      </c>
      <c r="L60">
        <v>95</v>
      </c>
      <c r="M60">
        <v>2</v>
      </c>
      <c r="N60">
        <v>1</v>
      </c>
      <c r="O60" t="s">
        <v>47</v>
      </c>
      <c r="P60">
        <v>3</v>
      </c>
      <c r="Q60" t="s">
        <v>41</v>
      </c>
      <c r="R60">
        <v>2274</v>
      </c>
      <c r="S60">
        <v>6153</v>
      </c>
      <c r="T60">
        <v>1</v>
      </c>
      <c r="U60" t="s">
        <v>43</v>
      </c>
      <c r="V60">
        <v>14</v>
      </c>
      <c r="W60">
        <v>3</v>
      </c>
      <c r="X60">
        <v>4</v>
      </c>
      <c r="Y60">
        <v>0</v>
      </c>
      <c r="Z60">
        <v>1</v>
      </c>
      <c r="AA60">
        <v>3</v>
      </c>
      <c r="AB60">
        <v>3</v>
      </c>
      <c r="AC60">
        <v>1</v>
      </c>
      <c r="AD60">
        <v>0</v>
      </c>
      <c r="AE60">
        <v>0</v>
      </c>
      <c r="AF60">
        <v>0</v>
      </c>
      <c r="AG60">
        <v>0</v>
      </c>
      <c r="AH60" t="s">
        <v>70</v>
      </c>
      <c r="AI60" t="s">
        <v>66</v>
      </c>
      <c r="AJ60" t="str" cm="1">
        <f t="array" ref="AJ60">_xlfn.IFS(
  Cleaned_Data[[#This Row],[MonthlyIncome]] &lt;= Q1_Val, "Low (Q1)",
  Cleaned_Data[[#This Row],[MonthlyIncome]] &lt;= Q2_Val, "Lower-Mid (Q2)",
  Cleaned_Data[[#This Row],[MonthlyIncome]] &lt;= Q3_Val, "Upper-Mid (Q3)",
  TRUE, "High (Q4)"
)</f>
        <v>Low (Q1)</v>
      </c>
      <c r="AK60" t="str">
        <f>_xlfn.XLOOKUP(Cleaned_Data[[#This Row],[JobSatisfaction]], SatisfactionLookup[Code], SatisfactionLookup[Label], "Unknown")</f>
        <v>High</v>
      </c>
      <c r="AL60" t="str">
        <f>_xlfn.XLOOKUP(Cleaned_Data[[#This Row],[WorkLifeBalance]], SatisfactionLookup[Code], SatisfactionLookup[Label], "Unknown")</f>
        <v>High</v>
      </c>
      <c r="AM6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0" t="str" cm="1">
        <f t="array" ref="AN60">_xlfn.IFS(Cleaned_Data[[#This Row],[Risk Score]]&gt;=5, "3 - High Risk", Cleaned_Data[[#This Row],[Risk Score]]&gt;=3, "2 - Medium Risk", TRUE, "1 - Low Risk")</f>
        <v>1 - Low Risk</v>
      </c>
    </row>
    <row r="61" spans="1:40">
      <c r="A61">
        <v>37</v>
      </c>
      <c r="B61" t="s">
        <v>43</v>
      </c>
      <c r="C61" t="s">
        <v>36</v>
      </c>
      <c r="D61">
        <v>342</v>
      </c>
      <c r="E61" t="s">
        <v>37</v>
      </c>
      <c r="F61">
        <v>16</v>
      </c>
      <c r="G61">
        <v>4</v>
      </c>
      <c r="H61" t="s">
        <v>59</v>
      </c>
      <c r="I61">
        <v>868</v>
      </c>
      <c r="J61">
        <v>4</v>
      </c>
      <c r="K61" t="s">
        <v>46</v>
      </c>
      <c r="L61">
        <v>66</v>
      </c>
      <c r="M61">
        <v>2</v>
      </c>
      <c r="N61">
        <v>2</v>
      </c>
      <c r="O61" t="s">
        <v>40</v>
      </c>
      <c r="P61">
        <v>3</v>
      </c>
      <c r="Q61" t="s">
        <v>52</v>
      </c>
      <c r="R61">
        <v>6334</v>
      </c>
      <c r="S61">
        <v>24558</v>
      </c>
      <c r="T61">
        <v>4</v>
      </c>
      <c r="U61" t="s">
        <v>43</v>
      </c>
      <c r="V61">
        <v>19</v>
      </c>
      <c r="W61">
        <v>3</v>
      </c>
      <c r="X61">
        <v>4</v>
      </c>
      <c r="Y61">
        <v>2</v>
      </c>
      <c r="Z61">
        <v>9</v>
      </c>
      <c r="AA61">
        <v>2</v>
      </c>
      <c r="AB61">
        <v>3</v>
      </c>
      <c r="AC61">
        <v>1</v>
      </c>
      <c r="AD61">
        <v>0</v>
      </c>
      <c r="AE61">
        <v>0</v>
      </c>
      <c r="AF61">
        <v>0</v>
      </c>
      <c r="AG61">
        <v>0</v>
      </c>
      <c r="AH61" t="s">
        <v>69</v>
      </c>
      <c r="AI61" t="s">
        <v>66</v>
      </c>
      <c r="AJ61" t="str" cm="1">
        <f t="array" ref="AJ61">_xlfn.IFS(
  Cleaned_Data[[#This Row],[MonthlyIncome]] &lt;= Q1_Val, "Low (Q1)",
  Cleaned_Data[[#This Row],[MonthlyIncome]] &lt;= Q2_Val, "Lower-Mid (Q2)",
  Cleaned_Data[[#This Row],[MonthlyIncome]] &lt;= Q3_Val, "Upper-Mid (Q3)",
  TRUE, "High (Q4)"
)</f>
        <v>Upper-Mid (Q3)</v>
      </c>
      <c r="AK61" t="str">
        <f>_xlfn.XLOOKUP(Cleaned_Data[[#This Row],[JobSatisfaction]], SatisfactionLookup[Code], SatisfactionLookup[Label], "Unknown")</f>
        <v>High</v>
      </c>
      <c r="AL61" t="str">
        <f>_xlfn.XLOOKUP(Cleaned_Data[[#This Row],[WorkLifeBalance]], SatisfactionLookup[Code], SatisfactionLookup[Label], "Unknown")</f>
        <v>High</v>
      </c>
      <c r="AM6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61" t="str" cm="1">
        <f t="array" ref="AN61">_xlfn.IFS(Cleaned_Data[[#This Row],[Risk Score]]&gt;=5, "3 - High Risk", Cleaned_Data[[#This Row],[Risk Score]]&gt;=3, "2 - Medium Risk", TRUE, "1 - Low Risk")</f>
        <v>1 - Low Risk</v>
      </c>
    </row>
    <row r="62" spans="1:40">
      <c r="A62">
        <v>58</v>
      </c>
      <c r="B62" t="s">
        <v>35</v>
      </c>
      <c r="C62" t="s">
        <v>44</v>
      </c>
      <c r="D62">
        <v>781</v>
      </c>
      <c r="E62" t="s">
        <v>45</v>
      </c>
      <c r="F62">
        <v>2</v>
      </c>
      <c r="G62">
        <v>1</v>
      </c>
      <c r="H62" t="s">
        <v>38</v>
      </c>
      <c r="I62">
        <v>918</v>
      </c>
      <c r="J62">
        <v>4</v>
      </c>
      <c r="K62" t="s">
        <v>46</v>
      </c>
      <c r="L62">
        <v>57</v>
      </c>
      <c r="M62">
        <v>2</v>
      </c>
      <c r="N62">
        <v>1</v>
      </c>
      <c r="O62" t="s">
        <v>50</v>
      </c>
      <c r="P62">
        <v>4</v>
      </c>
      <c r="Q62" t="s">
        <v>52</v>
      </c>
      <c r="R62">
        <v>2380</v>
      </c>
      <c r="S62">
        <v>13384</v>
      </c>
      <c r="T62">
        <v>9</v>
      </c>
      <c r="U62" t="s">
        <v>35</v>
      </c>
      <c r="V62">
        <v>14</v>
      </c>
      <c r="W62">
        <v>3</v>
      </c>
      <c r="X62">
        <v>4</v>
      </c>
      <c r="Y62">
        <v>1</v>
      </c>
      <c r="Z62">
        <v>3</v>
      </c>
      <c r="AA62">
        <v>3</v>
      </c>
      <c r="AB62">
        <v>2</v>
      </c>
      <c r="AC62">
        <v>1</v>
      </c>
      <c r="AD62">
        <v>0</v>
      </c>
      <c r="AE62">
        <v>0</v>
      </c>
      <c r="AF62">
        <v>0</v>
      </c>
      <c r="AG62">
        <v>1</v>
      </c>
      <c r="AH62" t="s">
        <v>65</v>
      </c>
      <c r="AI62" t="s">
        <v>66</v>
      </c>
      <c r="AJ62" t="str" cm="1">
        <f t="array" ref="AJ62">_xlfn.IFS(
  Cleaned_Data[[#This Row],[MonthlyIncome]] &lt;= Q1_Val, "Low (Q1)",
  Cleaned_Data[[#This Row],[MonthlyIncome]] &lt;= Q2_Val, "Lower-Mid (Q2)",
  Cleaned_Data[[#This Row],[MonthlyIncome]] &lt;= Q3_Val, "Upper-Mid (Q3)",
  TRUE, "High (Q4)"
)</f>
        <v>Low (Q1)</v>
      </c>
      <c r="AK62" t="str">
        <f>_xlfn.XLOOKUP(Cleaned_Data[[#This Row],[JobSatisfaction]], SatisfactionLookup[Code], SatisfactionLookup[Label], "Unknown")</f>
        <v>Very High</v>
      </c>
      <c r="AL62" t="str">
        <f>_xlfn.XLOOKUP(Cleaned_Data[[#This Row],[WorkLifeBalance]], SatisfactionLookup[Code], SatisfactionLookup[Label], "Unknown")</f>
        <v>Medium</v>
      </c>
      <c r="AM6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62" t="str" cm="1">
        <f t="array" ref="AN62">_xlfn.IFS(Cleaned_Data[[#This Row],[Risk Score]]&gt;=5, "3 - High Risk", Cleaned_Data[[#This Row],[Risk Score]]&gt;=3, "2 - Medium Risk", TRUE, "1 - Low Risk")</f>
        <v>3 - High Risk</v>
      </c>
    </row>
    <row r="63" spans="1:40">
      <c r="A63">
        <v>43</v>
      </c>
      <c r="B63" t="s">
        <v>43</v>
      </c>
      <c r="C63" t="s">
        <v>36</v>
      </c>
      <c r="D63">
        <v>177</v>
      </c>
      <c r="E63" t="s">
        <v>45</v>
      </c>
      <c r="F63">
        <v>8</v>
      </c>
      <c r="G63">
        <v>3</v>
      </c>
      <c r="H63" t="s">
        <v>38</v>
      </c>
      <c r="I63">
        <v>920</v>
      </c>
      <c r="J63">
        <v>1</v>
      </c>
      <c r="K63" t="s">
        <v>39</v>
      </c>
      <c r="L63">
        <v>55</v>
      </c>
      <c r="M63">
        <v>3</v>
      </c>
      <c r="N63">
        <v>2</v>
      </c>
      <c r="O63" t="s">
        <v>53</v>
      </c>
      <c r="P63">
        <v>2</v>
      </c>
      <c r="Q63" t="s">
        <v>52</v>
      </c>
      <c r="R63">
        <v>4765</v>
      </c>
      <c r="S63">
        <v>23814</v>
      </c>
      <c r="T63">
        <v>4</v>
      </c>
      <c r="U63" t="s">
        <v>43</v>
      </c>
      <c r="V63">
        <v>21</v>
      </c>
      <c r="W63">
        <v>4</v>
      </c>
      <c r="X63">
        <v>3</v>
      </c>
      <c r="Y63">
        <v>1</v>
      </c>
      <c r="Z63">
        <v>4</v>
      </c>
      <c r="AA63">
        <v>2</v>
      </c>
      <c r="AB63">
        <v>4</v>
      </c>
      <c r="AC63">
        <v>1</v>
      </c>
      <c r="AD63">
        <v>0</v>
      </c>
      <c r="AE63">
        <v>0</v>
      </c>
      <c r="AF63">
        <v>0</v>
      </c>
      <c r="AG63">
        <v>0</v>
      </c>
      <c r="AH63" t="s">
        <v>69</v>
      </c>
      <c r="AI63" t="s">
        <v>66</v>
      </c>
      <c r="AJ63" t="str" cm="1">
        <f t="array" ref="AJ63">_xlfn.IFS(
  Cleaned_Data[[#This Row],[MonthlyIncome]] &lt;= Q1_Val, "Low (Q1)",
  Cleaned_Data[[#This Row],[MonthlyIncome]] &lt;= Q2_Val, "Lower-Mid (Q2)",
  Cleaned_Data[[#This Row],[MonthlyIncome]] &lt;= Q3_Val, "Upper-Mid (Q3)",
  TRUE, "High (Q4)"
)</f>
        <v>Lower-Mid (Q2)</v>
      </c>
      <c r="AK63" t="str">
        <f>_xlfn.XLOOKUP(Cleaned_Data[[#This Row],[JobSatisfaction]], SatisfactionLookup[Code], SatisfactionLookup[Label], "Unknown")</f>
        <v>Medium</v>
      </c>
      <c r="AL63" t="str">
        <f>_xlfn.XLOOKUP(Cleaned_Data[[#This Row],[WorkLifeBalance]], SatisfactionLookup[Code], SatisfactionLookup[Label], "Unknown")</f>
        <v>Very High</v>
      </c>
      <c r="AM6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3" t="str" cm="1">
        <f t="array" ref="AN63">_xlfn.IFS(Cleaned_Data[[#This Row],[Risk Score]]&gt;=5, "3 - High Risk", Cleaned_Data[[#This Row],[Risk Score]]&gt;=3, "2 - Medium Risk", TRUE, "1 - Low Risk")</f>
        <v>1 - Low Risk</v>
      </c>
    </row>
    <row r="64" spans="1:40">
      <c r="A64">
        <v>21</v>
      </c>
      <c r="B64" t="s">
        <v>35</v>
      </c>
      <c r="C64" t="s">
        <v>36</v>
      </c>
      <c r="D64">
        <v>1427</v>
      </c>
      <c r="E64" t="s">
        <v>45</v>
      </c>
      <c r="F64">
        <v>18</v>
      </c>
      <c r="G64">
        <v>1</v>
      </c>
      <c r="H64" t="s">
        <v>49</v>
      </c>
      <c r="I64">
        <v>923</v>
      </c>
      <c r="J64">
        <v>4</v>
      </c>
      <c r="K64" t="s">
        <v>39</v>
      </c>
      <c r="L64">
        <v>65</v>
      </c>
      <c r="M64">
        <v>3</v>
      </c>
      <c r="N64">
        <v>1</v>
      </c>
      <c r="O64" t="s">
        <v>47</v>
      </c>
      <c r="P64">
        <v>4</v>
      </c>
      <c r="Q64" t="s">
        <v>41</v>
      </c>
      <c r="R64">
        <v>2693</v>
      </c>
      <c r="S64">
        <v>8870</v>
      </c>
      <c r="T64">
        <v>1</v>
      </c>
      <c r="U64" t="s">
        <v>43</v>
      </c>
      <c r="V64">
        <v>19</v>
      </c>
      <c r="W64">
        <v>3</v>
      </c>
      <c r="X64">
        <v>1</v>
      </c>
      <c r="Y64">
        <v>0</v>
      </c>
      <c r="Z64">
        <v>1</v>
      </c>
      <c r="AA64">
        <v>3</v>
      </c>
      <c r="AB64">
        <v>2</v>
      </c>
      <c r="AC64">
        <v>1</v>
      </c>
      <c r="AD64">
        <v>0</v>
      </c>
      <c r="AE64">
        <v>0</v>
      </c>
      <c r="AF64">
        <v>0</v>
      </c>
      <c r="AG64">
        <v>1</v>
      </c>
      <c r="AH64" t="s">
        <v>68</v>
      </c>
      <c r="AI64" t="s">
        <v>66</v>
      </c>
      <c r="AJ64" t="str" cm="1">
        <f t="array" ref="AJ64">_xlfn.IFS(
  Cleaned_Data[[#This Row],[MonthlyIncome]] &lt;= Q1_Val, "Low (Q1)",
  Cleaned_Data[[#This Row],[MonthlyIncome]] &lt;= Q2_Val, "Lower-Mid (Q2)",
  Cleaned_Data[[#This Row],[MonthlyIncome]] &lt;= Q3_Val, "Upper-Mid (Q3)",
  TRUE, "High (Q4)"
)</f>
        <v>Low (Q1)</v>
      </c>
      <c r="AK64" t="str">
        <f>_xlfn.XLOOKUP(Cleaned_Data[[#This Row],[JobSatisfaction]], SatisfactionLookup[Code], SatisfactionLookup[Label], "Unknown")</f>
        <v>Very High</v>
      </c>
      <c r="AL64" t="str">
        <f>_xlfn.XLOOKUP(Cleaned_Data[[#This Row],[WorkLifeBalance]], SatisfactionLookup[Code], SatisfactionLookup[Label], "Unknown")</f>
        <v>Medium</v>
      </c>
      <c r="AM6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64" t="str" cm="1">
        <f t="array" ref="AN64">_xlfn.IFS(Cleaned_Data[[#This Row],[Risk Score]]&gt;=5, "3 - High Risk", Cleaned_Data[[#This Row],[Risk Score]]&gt;=3, "2 - Medium Risk", TRUE, "1 - Low Risk")</f>
        <v>2 - Medium Risk</v>
      </c>
    </row>
    <row r="65" spans="1:40">
      <c r="A65">
        <v>25</v>
      </c>
      <c r="B65" t="s">
        <v>35</v>
      </c>
      <c r="C65" t="s">
        <v>36</v>
      </c>
      <c r="D65">
        <v>867</v>
      </c>
      <c r="E65" t="s">
        <v>37</v>
      </c>
      <c r="F65">
        <v>19</v>
      </c>
      <c r="G65">
        <v>2</v>
      </c>
      <c r="H65" t="s">
        <v>59</v>
      </c>
      <c r="I65">
        <v>952</v>
      </c>
      <c r="J65">
        <v>3</v>
      </c>
      <c r="K65" t="s">
        <v>46</v>
      </c>
      <c r="L65">
        <v>36</v>
      </c>
      <c r="M65">
        <v>2</v>
      </c>
      <c r="N65">
        <v>1</v>
      </c>
      <c r="O65" t="s">
        <v>57</v>
      </c>
      <c r="P65">
        <v>2</v>
      </c>
      <c r="Q65" t="s">
        <v>48</v>
      </c>
      <c r="R65">
        <v>2413</v>
      </c>
      <c r="S65">
        <v>18798</v>
      </c>
      <c r="T65">
        <v>1</v>
      </c>
      <c r="U65" t="s">
        <v>35</v>
      </c>
      <c r="V65">
        <v>18</v>
      </c>
      <c r="W65">
        <v>3</v>
      </c>
      <c r="X65">
        <v>3</v>
      </c>
      <c r="Y65">
        <v>3</v>
      </c>
      <c r="Z65">
        <v>1</v>
      </c>
      <c r="AA65">
        <v>2</v>
      </c>
      <c r="AB65">
        <v>3</v>
      </c>
      <c r="AC65">
        <v>1</v>
      </c>
      <c r="AD65">
        <v>0</v>
      </c>
      <c r="AE65">
        <v>0</v>
      </c>
      <c r="AF65">
        <v>0</v>
      </c>
      <c r="AG65">
        <v>1</v>
      </c>
      <c r="AH65" t="s">
        <v>67</v>
      </c>
      <c r="AI65" t="s">
        <v>66</v>
      </c>
      <c r="AJ65" t="str" cm="1">
        <f t="array" ref="AJ65">_xlfn.IFS(
  Cleaned_Data[[#This Row],[MonthlyIncome]] &lt;= Q1_Val, "Low (Q1)",
  Cleaned_Data[[#This Row],[MonthlyIncome]] &lt;= Q2_Val, "Lower-Mid (Q2)",
  Cleaned_Data[[#This Row],[MonthlyIncome]] &lt;= Q3_Val, "Upper-Mid (Q3)",
  TRUE, "High (Q4)"
)</f>
        <v>Low (Q1)</v>
      </c>
      <c r="AK65" t="str">
        <f>_xlfn.XLOOKUP(Cleaned_Data[[#This Row],[JobSatisfaction]], SatisfactionLookup[Code], SatisfactionLookup[Label], "Unknown")</f>
        <v>Medium</v>
      </c>
      <c r="AL65" t="str">
        <f>_xlfn.XLOOKUP(Cleaned_Data[[#This Row],[WorkLifeBalance]], SatisfactionLookup[Code], SatisfactionLookup[Label], "Unknown")</f>
        <v>High</v>
      </c>
      <c r="AM6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8</v>
      </c>
      <c r="AN65" t="str" cm="1">
        <f t="array" ref="AN65">_xlfn.IFS(Cleaned_Data[[#This Row],[Risk Score]]&gt;=5, "3 - High Risk", Cleaned_Data[[#This Row],[Risk Score]]&gt;=3, "2 - Medium Risk", TRUE, "1 - Low Risk")</f>
        <v>3 - High Risk</v>
      </c>
    </row>
    <row r="66" spans="1:40">
      <c r="A66">
        <v>40</v>
      </c>
      <c r="B66" t="s">
        <v>43</v>
      </c>
      <c r="C66" t="s">
        <v>36</v>
      </c>
      <c r="D66">
        <v>658</v>
      </c>
      <c r="E66" t="s">
        <v>37</v>
      </c>
      <c r="F66">
        <v>10</v>
      </c>
      <c r="G66">
        <v>4</v>
      </c>
      <c r="H66" t="s">
        <v>59</v>
      </c>
      <c r="I66">
        <v>954</v>
      </c>
      <c r="J66">
        <v>1</v>
      </c>
      <c r="K66" t="s">
        <v>46</v>
      </c>
      <c r="L66">
        <v>67</v>
      </c>
      <c r="M66">
        <v>2</v>
      </c>
      <c r="N66">
        <v>3</v>
      </c>
      <c r="O66" t="s">
        <v>40</v>
      </c>
      <c r="P66">
        <v>2</v>
      </c>
      <c r="Q66" t="s">
        <v>52</v>
      </c>
      <c r="R66">
        <v>9705</v>
      </c>
      <c r="S66">
        <v>20652</v>
      </c>
      <c r="T66">
        <v>2</v>
      </c>
      <c r="U66" t="s">
        <v>43</v>
      </c>
      <c r="V66">
        <v>12</v>
      </c>
      <c r="W66">
        <v>3</v>
      </c>
      <c r="X66">
        <v>2</v>
      </c>
      <c r="Y66">
        <v>1</v>
      </c>
      <c r="Z66">
        <v>11</v>
      </c>
      <c r="AA66">
        <v>2</v>
      </c>
      <c r="AB66">
        <v>2</v>
      </c>
      <c r="AC66">
        <v>1</v>
      </c>
      <c r="AD66">
        <v>0</v>
      </c>
      <c r="AE66">
        <v>0</v>
      </c>
      <c r="AF66">
        <v>0</v>
      </c>
      <c r="AG66">
        <v>0</v>
      </c>
      <c r="AH66" t="s">
        <v>69</v>
      </c>
      <c r="AI66" t="s">
        <v>66</v>
      </c>
      <c r="AJ66" t="str" cm="1">
        <f t="array" ref="AJ66">_xlfn.IFS(
  Cleaned_Data[[#This Row],[MonthlyIncome]] &lt;= Q1_Val, "Low (Q1)",
  Cleaned_Data[[#This Row],[MonthlyIncome]] &lt;= Q2_Val, "Lower-Mid (Q2)",
  Cleaned_Data[[#This Row],[MonthlyIncome]] &lt;= Q3_Val, "Upper-Mid (Q3)",
  TRUE, "High (Q4)"
)</f>
        <v>High (Q4)</v>
      </c>
      <c r="AK66" t="str">
        <f>_xlfn.XLOOKUP(Cleaned_Data[[#This Row],[JobSatisfaction]], SatisfactionLookup[Code], SatisfactionLookup[Label], "Unknown")</f>
        <v>Medium</v>
      </c>
      <c r="AL66" t="str">
        <f>_xlfn.XLOOKUP(Cleaned_Data[[#This Row],[WorkLifeBalance]], SatisfactionLookup[Code], SatisfactionLookup[Label], "Unknown")</f>
        <v>Medium</v>
      </c>
      <c r="AM6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6" t="str" cm="1">
        <f t="array" ref="AN66">_xlfn.IFS(Cleaned_Data[[#This Row],[Risk Score]]&gt;=5, "3 - High Risk", Cleaned_Data[[#This Row],[Risk Score]]&gt;=3, "2 - Medium Risk", TRUE, "1 - Low Risk")</f>
        <v>1 - Low Risk</v>
      </c>
    </row>
    <row r="67" spans="1:40">
      <c r="A67">
        <v>19</v>
      </c>
      <c r="B67" t="s">
        <v>35</v>
      </c>
      <c r="C67" t="s">
        <v>36</v>
      </c>
      <c r="D67">
        <v>419</v>
      </c>
      <c r="E67" t="s">
        <v>37</v>
      </c>
      <c r="F67">
        <v>21</v>
      </c>
      <c r="G67">
        <v>3</v>
      </c>
      <c r="H67" t="s">
        <v>49</v>
      </c>
      <c r="I67">
        <v>959</v>
      </c>
      <c r="J67">
        <v>4</v>
      </c>
      <c r="K67" t="s">
        <v>46</v>
      </c>
      <c r="L67">
        <v>37</v>
      </c>
      <c r="M67">
        <v>2</v>
      </c>
      <c r="N67">
        <v>1</v>
      </c>
      <c r="O67" t="s">
        <v>57</v>
      </c>
      <c r="P67">
        <v>2</v>
      </c>
      <c r="Q67" t="s">
        <v>41</v>
      </c>
      <c r="R67">
        <v>2121</v>
      </c>
      <c r="S67">
        <v>9947</v>
      </c>
      <c r="T67">
        <v>1</v>
      </c>
      <c r="U67" t="s">
        <v>35</v>
      </c>
      <c r="V67">
        <v>13</v>
      </c>
      <c r="W67">
        <v>3</v>
      </c>
      <c r="X67">
        <v>2</v>
      </c>
      <c r="Y67">
        <v>0</v>
      </c>
      <c r="Z67">
        <v>1</v>
      </c>
      <c r="AA67">
        <v>3</v>
      </c>
      <c r="AB67">
        <v>4</v>
      </c>
      <c r="AC67">
        <v>1</v>
      </c>
      <c r="AD67">
        <v>0</v>
      </c>
      <c r="AE67">
        <v>0</v>
      </c>
      <c r="AF67">
        <v>0</v>
      </c>
      <c r="AG67">
        <v>1</v>
      </c>
      <c r="AH67" t="s">
        <v>68</v>
      </c>
      <c r="AI67" t="s">
        <v>66</v>
      </c>
      <c r="AJ67" t="str" cm="1">
        <f t="array" ref="AJ67">_xlfn.IFS(
  Cleaned_Data[[#This Row],[MonthlyIncome]] &lt;= Q1_Val, "Low (Q1)",
  Cleaned_Data[[#This Row],[MonthlyIncome]] &lt;= Q2_Val, "Lower-Mid (Q2)",
  Cleaned_Data[[#This Row],[MonthlyIncome]] &lt;= Q3_Val, "Upper-Mid (Q3)",
  TRUE, "High (Q4)"
)</f>
        <v>Low (Q1)</v>
      </c>
      <c r="AK67" t="str">
        <f>_xlfn.XLOOKUP(Cleaned_Data[[#This Row],[JobSatisfaction]], SatisfactionLookup[Code], SatisfactionLookup[Label], "Unknown")</f>
        <v>Medium</v>
      </c>
      <c r="AL67" t="str">
        <f>_xlfn.XLOOKUP(Cleaned_Data[[#This Row],[WorkLifeBalance]], SatisfactionLookup[Code], SatisfactionLookup[Label], "Unknown")</f>
        <v>Very High</v>
      </c>
      <c r="AM6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8</v>
      </c>
      <c r="AN67" t="str" cm="1">
        <f t="array" ref="AN67">_xlfn.IFS(Cleaned_Data[[#This Row],[Risk Score]]&gt;=5, "3 - High Risk", Cleaned_Data[[#This Row],[Risk Score]]&gt;=3, "2 - Medium Risk", TRUE, "1 - Low Risk")</f>
        <v>3 - High Risk</v>
      </c>
    </row>
    <row r="68" spans="1:40">
      <c r="A68">
        <v>20</v>
      </c>
      <c r="B68" t="s">
        <v>35</v>
      </c>
      <c r="C68" t="s">
        <v>36</v>
      </c>
      <c r="D68">
        <v>129</v>
      </c>
      <c r="E68" t="s">
        <v>45</v>
      </c>
      <c r="F68">
        <v>4</v>
      </c>
      <c r="G68">
        <v>3</v>
      </c>
      <c r="H68" t="s">
        <v>60</v>
      </c>
      <c r="I68">
        <v>960</v>
      </c>
      <c r="J68">
        <v>1</v>
      </c>
      <c r="K68" t="s">
        <v>46</v>
      </c>
      <c r="L68">
        <v>84</v>
      </c>
      <c r="M68">
        <v>3</v>
      </c>
      <c r="N68">
        <v>1</v>
      </c>
      <c r="O68" t="s">
        <v>50</v>
      </c>
      <c r="P68">
        <v>1</v>
      </c>
      <c r="Q68" t="s">
        <v>41</v>
      </c>
      <c r="R68">
        <v>2973</v>
      </c>
      <c r="S68">
        <v>13008</v>
      </c>
      <c r="T68">
        <v>1</v>
      </c>
      <c r="U68" t="s">
        <v>43</v>
      </c>
      <c r="V68">
        <v>19</v>
      </c>
      <c r="W68">
        <v>3</v>
      </c>
      <c r="X68">
        <v>2</v>
      </c>
      <c r="Y68">
        <v>0</v>
      </c>
      <c r="Z68">
        <v>1</v>
      </c>
      <c r="AA68">
        <v>2</v>
      </c>
      <c r="AB68">
        <v>3</v>
      </c>
      <c r="AC68">
        <v>1</v>
      </c>
      <c r="AD68">
        <v>0</v>
      </c>
      <c r="AE68">
        <v>0</v>
      </c>
      <c r="AF68">
        <v>0</v>
      </c>
      <c r="AG68">
        <v>1</v>
      </c>
      <c r="AH68" t="s">
        <v>68</v>
      </c>
      <c r="AI68" t="s">
        <v>66</v>
      </c>
      <c r="AJ68" t="str" cm="1">
        <f t="array" ref="AJ68">_xlfn.IFS(
  Cleaned_Data[[#This Row],[MonthlyIncome]] &lt;= Q1_Val, "Low (Q1)",
  Cleaned_Data[[#This Row],[MonthlyIncome]] &lt;= Q2_Val, "Lower-Mid (Q2)",
  Cleaned_Data[[#This Row],[MonthlyIncome]] &lt;= Q3_Val, "Upper-Mid (Q3)",
  TRUE, "High (Q4)"
)</f>
        <v>Lower-Mid (Q2)</v>
      </c>
      <c r="AK68" t="str">
        <f>_xlfn.XLOOKUP(Cleaned_Data[[#This Row],[JobSatisfaction]], SatisfactionLookup[Code], SatisfactionLookup[Label], "Unknown")</f>
        <v>Low</v>
      </c>
      <c r="AL68" t="str">
        <f>_xlfn.XLOOKUP(Cleaned_Data[[#This Row],[WorkLifeBalance]], SatisfactionLookup[Code], SatisfactionLookup[Label], "Unknown")</f>
        <v>High</v>
      </c>
      <c r="AM6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68" t="str" cm="1">
        <f t="array" ref="AN68">_xlfn.IFS(Cleaned_Data[[#This Row],[Risk Score]]&gt;=5, "3 - High Risk", Cleaned_Data[[#This Row],[Risk Score]]&gt;=3, "2 - Medium Risk", TRUE, "1 - Low Risk")</f>
        <v>2 - Medium Risk</v>
      </c>
    </row>
    <row r="69" spans="1:40">
      <c r="A69">
        <v>58</v>
      </c>
      <c r="B69" t="s">
        <v>35</v>
      </c>
      <c r="C69" t="s">
        <v>36</v>
      </c>
      <c r="D69">
        <v>289</v>
      </c>
      <c r="E69" t="s">
        <v>45</v>
      </c>
      <c r="F69">
        <v>2</v>
      </c>
      <c r="G69">
        <v>3</v>
      </c>
      <c r="H69" t="s">
        <v>60</v>
      </c>
      <c r="I69">
        <v>977</v>
      </c>
      <c r="J69">
        <v>4</v>
      </c>
      <c r="K69" t="s">
        <v>46</v>
      </c>
      <c r="L69">
        <v>51</v>
      </c>
      <c r="M69">
        <v>3</v>
      </c>
      <c r="N69">
        <v>1</v>
      </c>
      <c r="O69" t="s">
        <v>47</v>
      </c>
      <c r="P69">
        <v>3</v>
      </c>
      <c r="Q69" t="s">
        <v>41</v>
      </c>
      <c r="R69">
        <v>2479</v>
      </c>
      <c r="S69">
        <v>26227</v>
      </c>
      <c r="T69">
        <v>4</v>
      </c>
      <c r="U69" t="s">
        <v>43</v>
      </c>
      <c r="V69">
        <v>24</v>
      </c>
      <c r="W69">
        <v>4</v>
      </c>
      <c r="X69">
        <v>1</v>
      </c>
      <c r="Y69">
        <v>0</v>
      </c>
      <c r="Z69">
        <v>7</v>
      </c>
      <c r="AA69">
        <v>4</v>
      </c>
      <c r="AB69">
        <v>3</v>
      </c>
      <c r="AC69">
        <v>1</v>
      </c>
      <c r="AD69">
        <v>0</v>
      </c>
      <c r="AE69">
        <v>0</v>
      </c>
      <c r="AF69">
        <v>0</v>
      </c>
      <c r="AG69">
        <v>1</v>
      </c>
      <c r="AH69" t="s">
        <v>65</v>
      </c>
      <c r="AI69" t="s">
        <v>66</v>
      </c>
      <c r="AJ69" t="str" cm="1">
        <f t="array" ref="AJ69">_xlfn.IFS(
  Cleaned_Data[[#This Row],[MonthlyIncome]] &lt;= Q1_Val, "Low (Q1)",
  Cleaned_Data[[#This Row],[MonthlyIncome]] &lt;= Q2_Val, "Lower-Mid (Q2)",
  Cleaned_Data[[#This Row],[MonthlyIncome]] &lt;= Q3_Val, "Upper-Mid (Q3)",
  TRUE, "High (Q4)"
)</f>
        <v>Low (Q1)</v>
      </c>
      <c r="AK69" t="str">
        <f>_xlfn.XLOOKUP(Cleaned_Data[[#This Row],[JobSatisfaction]], SatisfactionLookup[Code], SatisfactionLookup[Label], "Unknown")</f>
        <v>High</v>
      </c>
      <c r="AL69" t="str">
        <f>_xlfn.XLOOKUP(Cleaned_Data[[#This Row],[WorkLifeBalance]], SatisfactionLookup[Code], SatisfactionLookup[Label], "Unknown")</f>
        <v>High</v>
      </c>
      <c r="AM6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9" t="str" cm="1">
        <f t="array" ref="AN69">_xlfn.IFS(Cleaned_Data[[#This Row],[Risk Score]]&gt;=5, "3 - High Risk", Cleaned_Data[[#This Row],[Risk Score]]&gt;=3, "2 - Medium Risk", TRUE, "1 - Low Risk")</f>
        <v>1 - Low Risk</v>
      </c>
    </row>
    <row r="70" spans="1:40">
      <c r="A70">
        <v>40</v>
      </c>
      <c r="B70" t="s">
        <v>35</v>
      </c>
      <c r="C70" t="s">
        <v>55</v>
      </c>
      <c r="D70">
        <v>1479</v>
      </c>
      <c r="E70" t="s">
        <v>37</v>
      </c>
      <c r="F70">
        <v>24</v>
      </c>
      <c r="G70">
        <v>3</v>
      </c>
      <c r="H70" t="s">
        <v>38</v>
      </c>
      <c r="I70">
        <v>986</v>
      </c>
      <c r="J70">
        <v>2</v>
      </c>
      <c r="K70" t="s">
        <v>39</v>
      </c>
      <c r="L70">
        <v>100</v>
      </c>
      <c r="M70">
        <v>4</v>
      </c>
      <c r="N70">
        <v>4</v>
      </c>
      <c r="O70" t="s">
        <v>40</v>
      </c>
      <c r="P70">
        <v>2</v>
      </c>
      <c r="Q70" t="s">
        <v>41</v>
      </c>
      <c r="R70">
        <v>13194</v>
      </c>
      <c r="S70">
        <v>17071</v>
      </c>
      <c r="T70">
        <v>4</v>
      </c>
      <c r="U70" t="s">
        <v>35</v>
      </c>
      <c r="V70">
        <v>16</v>
      </c>
      <c r="W70">
        <v>3</v>
      </c>
      <c r="X70">
        <v>4</v>
      </c>
      <c r="Y70">
        <v>0</v>
      </c>
      <c r="Z70">
        <v>22</v>
      </c>
      <c r="AA70">
        <v>2</v>
      </c>
      <c r="AB70">
        <v>2</v>
      </c>
      <c r="AC70">
        <v>1</v>
      </c>
      <c r="AD70">
        <v>0</v>
      </c>
      <c r="AE70">
        <v>0</v>
      </c>
      <c r="AF70">
        <v>0</v>
      </c>
      <c r="AG70">
        <v>1</v>
      </c>
      <c r="AH70" t="s">
        <v>69</v>
      </c>
      <c r="AI70" t="s">
        <v>66</v>
      </c>
      <c r="AJ70" t="str" cm="1">
        <f t="array" ref="AJ70">_xlfn.IFS(
  Cleaned_Data[[#This Row],[MonthlyIncome]] &lt;= Q1_Val, "Low (Q1)",
  Cleaned_Data[[#This Row],[MonthlyIncome]] &lt;= Q2_Val, "Lower-Mid (Q2)",
  Cleaned_Data[[#This Row],[MonthlyIncome]] &lt;= Q3_Val, "Upper-Mid (Q3)",
  TRUE, "High (Q4)"
)</f>
        <v>High (Q4)</v>
      </c>
      <c r="AK70" t="str">
        <f>_xlfn.XLOOKUP(Cleaned_Data[[#This Row],[JobSatisfaction]], SatisfactionLookup[Code], SatisfactionLookup[Label], "Unknown")</f>
        <v>Medium</v>
      </c>
      <c r="AL70" t="str">
        <f>_xlfn.XLOOKUP(Cleaned_Data[[#This Row],[WorkLifeBalance]], SatisfactionLookup[Code], SatisfactionLookup[Label], "Unknown")</f>
        <v>Medium</v>
      </c>
      <c r="AM7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70" t="str" cm="1">
        <f t="array" ref="AN70">_xlfn.IFS(Cleaned_Data[[#This Row],[Risk Score]]&gt;=5, "3 - High Risk", Cleaned_Data[[#This Row],[Risk Score]]&gt;=3, "2 - Medium Risk", TRUE, "1 - Low Risk")</f>
        <v>3 - High Risk</v>
      </c>
    </row>
    <row r="71" spans="1:40">
      <c r="A71">
        <v>20</v>
      </c>
      <c r="B71" t="s">
        <v>35</v>
      </c>
      <c r="C71" t="s">
        <v>36</v>
      </c>
      <c r="D71">
        <v>1097</v>
      </c>
      <c r="E71" t="s">
        <v>45</v>
      </c>
      <c r="F71">
        <v>11</v>
      </c>
      <c r="G71">
        <v>3</v>
      </c>
      <c r="H71" t="s">
        <v>51</v>
      </c>
      <c r="I71">
        <v>1016</v>
      </c>
      <c r="J71">
        <v>4</v>
      </c>
      <c r="K71" t="s">
        <v>39</v>
      </c>
      <c r="L71">
        <v>98</v>
      </c>
      <c r="M71">
        <v>2</v>
      </c>
      <c r="N71">
        <v>1</v>
      </c>
      <c r="O71" t="s">
        <v>47</v>
      </c>
      <c r="P71">
        <v>1</v>
      </c>
      <c r="Q71" t="s">
        <v>41</v>
      </c>
      <c r="R71">
        <v>2600</v>
      </c>
      <c r="S71">
        <v>18275</v>
      </c>
      <c r="T71">
        <v>1</v>
      </c>
      <c r="U71" t="s">
        <v>35</v>
      </c>
      <c r="V71">
        <v>15</v>
      </c>
      <c r="W71">
        <v>3</v>
      </c>
      <c r="X71">
        <v>1</v>
      </c>
      <c r="Y71">
        <v>0</v>
      </c>
      <c r="Z71">
        <v>1</v>
      </c>
      <c r="AA71">
        <v>2</v>
      </c>
      <c r="AB71">
        <v>3</v>
      </c>
      <c r="AC71">
        <v>1</v>
      </c>
      <c r="AD71">
        <v>0</v>
      </c>
      <c r="AE71">
        <v>0</v>
      </c>
      <c r="AF71">
        <v>0</v>
      </c>
      <c r="AG71">
        <v>1</v>
      </c>
      <c r="AH71" t="s">
        <v>68</v>
      </c>
      <c r="AI71" t="s">
        <v>66</v>
      </c>
      <c r="AJ71" t="str" cm="1">
        <f t="array" ref="AJ71">_xlfn.IFS(
  Cleaned_Data[[#This Row],[MonthlyIncome]] &lt;= Q1_Val, "Low (Q1)",
  Cleaned_Data[[#This Row],[MonthlyIncome]] &lt;= Q2_Val, "Lower-Mid (Q2)",
  Cleaned_Data[[#This Row],[MonthlyIncome]] &lt;= Q3_Val, "Upper-Mid (Q3)",
  TRUE, "High (Q4)"
)</f>
        <v>Low (Q1)</v>
      </c>
      <c r="AK71" t="str">
        <f>_xlfn.XLOOKUP(Cleaned_Data[[#This Row],[JobSatisfaction]], SatisfactionLookup[Code], SatisfactionLookup[Label], "Unknown")</f>
        <v>Low</v>
      </c>
      <c r="AL71" t="str">
        <f>_xlfn.XLOOKUP(Cleaned_Data[[#This Row],[WorkLifeBalance]], SatisfactionLookup[Code], SatisfactionLookup[Label], "Unknown")</f>
        <v>High</v>
      </c>
      <c r="AM7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71" t="str" cm="1">
        <f t="array" ref="AN71">_xlfn.IFS(Cleaned_Data[[#This Row],[Risk Score]]&gt;=5, "3 - High Risk", Cleaned_Data[[#This Row],[Risk Score]]&gt;=3, "2 - Medium Risk", TRUE, "1 - Low Risk")</f>
        <v>3 - High Risk</v>
      </c>
    </row>
    <row r="72" spans="1:40">
      <c r="A72">
        <v>42</v>
      </c>
      <c r="B72" t="s">
        <v>43</v>
      </c>
      <c r="C72" t="s">
        <v>36</v>
      </c>
      <c r="D72">
        <v>265</v>
      </c>
      <c r="E72" t="s">
        <v>37</v>
      </c>
      <c r="F72">
        <v>5</v>
      </c>
      <c r="G72">
        <v>2</v>
      </c>
      <c r="H72" t="s">
        <v>59</v>
      </c>
      <c r="I72">
        <v>1029</v>
      </c>
      <c r="J72">
        <v>4</v>
      </c>
      <c r="K72" t="s">
        <v>46</v>
      </c>
      <c r="L72">
        <v>90</v>
      </c>
      <c r="M72">
        <v>3</v>
      </c>
      <c r="N72">
        <v>5</v>
      </c>
      <c r="O72" t="s">
        <v>56</v>
      </c>
      <c r="P72">
        <v>3</v>
      </c>
      <c r="Q72" t="s">
        <v>48</v>
      </c>
      <c r="R72">
        <v>18303</v>
      </c>
      <c r="S72">
        <v>7770</v>
      </c>
      <c r="T72">
        <v>6</v>
      </c>
      <c r="U72" t="s">
        <v>43</v>
      </c>
      <c r="V72">
        <v>13</v>
      </c>
      <c r="W72">
        <v>3</v>
      </c>
      <c r="X72">
        <v>2</v>
      </c>
      <c r="Y72">
        <v>0</v>
      </c>
      <c r="Z72">
        <v>21</v>
      </c>
      <c r="AA72">
        <v>3</v>
      </c>
      <c r="AB72">
        <v>4</v>
      </c>
      <c r="AC72">
        <v>1</v>
      </c>
      <c r="AD72">
        <v>0</v>
      </c>
      <c r="AE72">
        <v>0</v>
      </c>
      <c r="AF72">
        <v>0</v>
      </c>
      <c r="AG72">
        <v>0</v>
      </c>
      <c r="AH72" t="s">
        <v>69</v>
      </c>
      <c r="AI72" t="s">
        <v>66</v>
      </c>
      <c r="AJ72" t="str" cm="1">
        <f t="array" ref="AJ72">_xlfn.IFS(
  Cleaned_Data[[#This Row],[MonthlyIncome]] &lt;= Q1_Val, "Low (Q1)",
  Cleaned_Data[[#This Row],[MonthlyIncome]] &lt;= Q2_Val, "Lower-Mid (Q2)",
  Cleaned_Data[[#This Row],[MonthlyIncome]] &lt;= Q3_Val, "Upper-Mid (Q3)",
  TRUE, "High (Q4)"
)</f>
        <v>High (Q4)</v>
      </c>
      <c r="AK72" t="str">
        <f>_xlfn.XLOOKUP(Cleaned_Data[[#This Row],[JobSatisfaction]], SatisfactionLookup[Code], SatisfactionLookup[Label], "Unknown")</f>
        <v>High</v>
      </c>
      <c r="AL72" t="str">
        <f>_xlfn.XLOOKUP(Cleaned_Data[[#This Row],[WorkLifeBalance]], SatisfactionLookup[Code], SatisfactionLookup[Label], "Unknown")</f>
        <v>Very High</v>
      </c>
      <c r="AM7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2" t="str" cm="1">
        <f t="array" ref="AN72">_xlfn.IFS(Cleaned_Data[[#This Row],[Risk Score]]&gt;=5, "3 - High Risk", Cleaned_Data[[#This Row],[Risk Score]]&gt;=3, "2 - Medium Risk", TRUE, "1 - Low Risk")</f>
        <v>1 - Low Risk</v>
      </c>
    </row>
    <row r="73" spans="1:40">
      <c r="A73">
        <v>50</v>
      </c>
      <c r="B73" t="s">
        <v>43</v>
      </c>
      <c r="C73" t="s">
        <v>36</v>
      </c>
      <c r="D73">
        <v>804</v>
      </c>
      <c r="E73" t="s">
        <v>45</v>
      </c>
      <c r="F73">
        <v>9</v>
      </c>
      <c r="G73">
        <v>3</v>
      </c>
      <c r="H73" t="s">
        <v>38</v>
      </c>
      <c r="I73">
        <v>1030</v>
      </c>
      <c r="J73">
        <v>1</v>
      </c>
      <c r="K73" t="s">
        <v>46</v>
      </c>
      <c r="L73">
        <v>64</v>
      </c>
      <c r="M73">
        <v>3</v>
      </c>
      <c r="N73">
        <v>1</v>
      </c>
      <c r="O73" t="s">
        <v>50</v>
      </c>
      <c r="P73">
        <v>4</v>
      </c>
      <c r="Q73" t="s">
        <v>48</v>
      </c>
      <c r="R73">
        <v>2380</v>
      </c>
      <c r="S73">
        <v>20165</v>
      </c>
      <c r="T73">
        <v>4</v>
      </c>
      <c r="U73" t="s">
        <v>43</v>
      </c>
      <c r="V73">
        <v>18</v>
      </c>
      <c r="W73">
        <v>3</v>
      </c>
      <c r="X73">
        <v>2</v>
      </c>
      <c r="Y73">
        <v>0</v>
      </c>
      <c r="Z73">
        <v>8</v>
      </c>
      <c r="AA73">
        <v>5</v>
      </c>
      <c r="AB73">
        <v>3</v>
      </c>
      <c r="AC73">
        <v>1</v>
      </c>
      <c r="AD73">
        <v>0</v>
      </c>
      <c r="AE73">
        <v>0</v>
      </c>
      <c r="AF73">
        <v>0</v>
      </c>
      <c r="AG73">
        <v>0</v>
      </c>
      <c r="AH73" t="s">
        <v>70</v>
      </c>
      <c r="AI73" t="s">
        <v>66</v>
      </c>
      <c r="AJ73" t="str" cm="1">
        <f t="array" ref="AJ73">_xlfn.IFS(
  Cleaned_Data[[#This Row],[MonthlyIncome]] &lt;= Q1_Val, "Low (Q1)",
  Cleaned_Data[[#This Row],[MonthlyIncome]] &lt;= Q2_Val, "Lower-Mid (Q2)",
  Cleaned_Data[[#This Row],[MonthlyIncome]] &lt;= Q3_Val, "Upper-Mid (Q3)",
  TRUE, "High (Q4)"
)</f>
        <v>Low (Q1)</v>
      </c>
      <c r="AK73" t="str">
        <f>_xlfn.XLOOKUP(Cleaned_Data[[#This Row],[JobSatisfaction]], SatisfactionLookup[Code], SatisfactionLookup[Label], "Unknown")</f>
        <v>Very High</v>
      </c>
      <c r="AL73" t="str">
        <f>_xlfn.XLOOKUP(Cleaned_Data[[#This Row],[WorkLifeBalance]], SatisfactionLookup[Code], SatisfactionLookup[Label], "Unknown")</f>
        <v>High</v>
      </c>
      <c r="AM7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3" t="str" cm="1">
        <f t="array" ref="AN73">_xlfn.IFS(Cleaned_Data[[#This Row],[Risk Score]]&gt;=5, "3 - High Risk", Cleaned_Data[[#This Row],[Risk Score]]&gt;=3, "2 - Medium Risk", TRUE, "1 - Low Risk")</f>
        <v>1 - Low Risk</v>
      </c>
    </row>
    <row r="74" spans="1:40">
      <c r="A74">
        <v>37</v>
      </c>
      <c r="B74" t="s">
        <v>35</v>
      </c>
      <c r="C74" t="s">
        <v>36</v>
      </c>
      <c r="D74">
        <v>1141</v>
      </c>
      <c r="E74" t="s">
        <v>45</v>
      </c>
      <c r="F74">
        <v>11</v>
      </c>
      <c r="G74">
        <v>2</v>
      </c>
      <c r="H74" t="s">
        <v>51</v>
      </c>
      <c r="I74">
        <v>1033</v>
      </c>
      <c r="J74">
        <v>1</v>
      </c>
      <c r="K74" t="s">
        <v>39</v>
      </c>
      <c r="L74">
        <v>61</v>
      </c>
      <c r="M74">
        <v>1</v>
      </c>
      <c r="N74">
        <v>2</v>
      </c>
      <c r="O74" t="s">
        <v>54</v>
      </c>
      <c r="P74">
        <v>2</v>
      </c>
      <c r="Q74" t="s">
        <v>48</v>
      </c>
      <c r="R74">
        <v>4777</v>
      </c>
      <c r="S74">
        <v>14382</v>
      </c>
      <c r="T74">
        <v>5</v>
      </c>
      <c r="U74" t="s">
        <v>43</v>
      </c>
      <c r="V74">
        <v>15</v>
      </c>
      <c r="W74">
        <v>3</v>
      </c>
      <c r="X74">
        <v>1</v>
      </c>
      <c r="Y74">
        <v>0</v>
      </c>
      <c r="Z74">
        <v>15</v>
      </c>
      <c r="AA74">
        <v>2</v>
      </c>
      <c r="AB74">
        <v>1</v>
      </c>
      <c r="AC74">
        <v>1</v>
      </c>
      <c r="AD74">
        <v>0</v>
      </c>
      <c r="AE74">
        <v>0</v>
      </c>
      <c r="AF74">
        <v>0</v>
      </c>
      <c r="AG74">
        <v>1</v>
      </c>
      <c r="AH74" t="s">
        <v>69</v>
      </c>
      <c r="AI74" t="s">
        <v>66</v>
      </c>
      <c r="AJ74" t="str" cm="1">
        <f t="array" ref="AJ74">_xlfn.IFS(
  Cleaned_Data[[#This Row],[MonthlyIncome]] &lt;= Q1_Val, "Low (Q1)",
  Cleaned_Data[[#This Row],[MonthlyIncome]] &lt;= Q2_Val, "Lower-Mid (Q2)",
  Cleaned_Data[[#This Row],[MonthlyIncome]] &lt;= Q3_Val, "Upper-Mid (Q3)",
  TRUE, "High (Q4)"
)</f>
        <v>Lower-Mid (Q2)</v>
      </c>
      <c r="AK74" t="str">
        <f>_xlfn.XLOOKUP(Cleaned_Data[[#This Row],[JobSatisfaction]], SatisfactionLookup[Code], SatisfactionLookup[Label], "Unknown")</f>
        <v>Medium</v>
      </c>
      <c r="AL74" t="str">
        <f>_xlfn.XLOOKUP(Cleaned_Data[[#This Row],[WorkLifeBalance]], SatisfactionLookup[Code], SatisfactionLookup[Label], "Unknown")</f>
        <v>Low</v>
      </c>
      <c r="AM7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74" t="str" cm="1">
        <f t="array" ref="AN74">_xlfn.IFS(Cleaned_Data[[#This Row],[Risk Score]]&gt;=5, "3 - High Risk", Cleaned_Data[[#This Row],[Risk Score]]&gt;=3, "2 - Medium Risk", TRUE, "1 - Low Risk")</f>
        <v>2 - Medium Risk</v>
      </c>
    </row>
    <row r="75" spans="1:40">
      <c r="A75">
        <v>38</v>
      </c>
      <c r="B75" t="s">
        <v>43</v>
      </c>
      <c r="C75" t="s">
        <v>36</v>
      </c>
      <c r="D75">
        <v>1035</v>
      </c>
      <c r="E75" t="s">
        <v>37</v>
      </c>
      <c r="F75">
        <v>3</v>
      </c>
      <c r="G75">
        <v>4</v>
      </c>
      <c r="H75" t="s">
        <v>38</v>
      </c>
      <c r="I75">
        <v>1036</v>
      </c>
      <c r="J75">
        <v>2</v>
      </c>
      <c r="K75" t="s">
        <v>46</v>
      </c>
      <c r="L75">
        <v>42</v>
      </c>
      <c r="M75">
        <v>3</v>
      </c>
      <c r="N75">
        <v>2</v>
      </c>
      <c r="O75" t="s">
        <v>40</v>
      </c>
      <c r="P75">
        <v>4</v>
      </c>
      <c r="Q75" t="s">
        <v>41</v>
      </c>
      <c r="R75">
        <v>6861</v>
      </c>
      <c r="S75">
        <v>4981</v>
      </c>
      <c r="T75">
        <v>8</v>
      </c>
      <c r="U75" t="s">
        <v>35</v>
      </c>
      <c r="V75">
        <v>12</v>
      </c>
      <c r="W75">
        <v>3</v>
      </c>
      <c r="X75">
        <v>3</v>
      </c>
      <c r="Y75">
        <v>0</v>
      </c>
      <c r="Z75">
        <v>19</v>
      </c>
      <c r="AA75">
        <v>1</v>
      </c>
      <c r="AB75">
        <v>3</v>
      </c>
      <c r="AC75">
        <v>1</v>
      </c>
      <c r="AD75">
        <v>0</v>
      </c>
      <c r="AE75">
        <v>0</v>
      </c>
      <c r="AF75">
        <v>0</v>
      </c>
      <c r="AG75">
        <v>0</v>
      </c>
      <c r="AH75" t="s">
        <v>69</v>
      </c>
      <c r="AI75" t="s">
        <v>66</v>
      </c>
      <c r="AJ75" t="str" cm="1">
        <f t="array" ref="AJ75">_xlfn.IFS(
  Cleaned_Data[[#This Row],[MonthlyIncome]] &lt;= Q1_Val, "Low (Q1)",
  Cleaned_Data[[#This Row],[MonthlyIncome]] &lt;= Q2_Val, "Lower-Mid (Q2)",
  Cleaned_Data[[#This Row],[MonthlyIncome]] &lt;= Q3_Val, "Upper-Mid (Q3)",
  TRUE, "High (Q4)"
)</f>
        <v>Upper-Mid (Q3)</v>
      </c>
      <c r="AK75" t="str">
        <f>_xlfn.XLOOKUP(Cleaned_Data[[#This Row],[JobSatisfaction]], SatisfactionLookup[Code], SatisfactionLookup[Label], "Unknown")</f>
        <v>Very High</v>
      </c>
      <c r="AL75" t="str">
        <f>_xlfn.XLOOKUP(Cleaned_Data[[#This Row],[WorkLifeBalance]], SatisfactionLookup[Code], SatisfactionLookup[Label], "Unknown")</f>
        <v>High</v>
      </c>
      <c r="AM7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75" t="str" cm="1">
        <f t="array" ref="AN75">_xlfn.IFS(Cleaned_Data[[#This Row],[Risk Score]]&gt;=5, "3 - High Risk", Cleaned_Data[[#This Row],[Risk Score]]&gt;=3, "2 - Medium Risk", TRUE, "1 - Low Risk")</f>
        <v>2 - Medium Risk</v>
      </c>
    </row>
    <row r="76" spans="1:40">
      <c r="A76">
        <v>36</v>
      </c>
      <c r="B76" t="s">
        <v>35</v>
      </c>
      <c r="C76" t="s">
        <v>36</v>
      </c>
      <c r="D76">
        <v>660</v>
      </c>
      <c r="E76" t="s">
        <v>45</v>
      </c>
      <c r="F76">
        <v>15</v>
      </c>
      <c r="G76">
        <v>3</v>
      </c>
      <c r="H76" t="s">
        <v>49</v>
      </c>
      <c r="I76">
        <v>1052</v>
      </c>
      <c r="J76">
        <v>1</v>
      </c>
      <c r="K76" t="s">
        <v>46</v>
      </c>
      <c r="L76">
        <v>81</v>
      </c>
      <c r="M76">
        <v>3</v>
      </c>
      <c r="N76">
        <v>2</v>
      </c>
      <c r="O76" t="s">
        <v>50</v>
      </c>
      <c r="P76">
        <v>3</v>
      </c>
      <c r="Q76" t="s">
        <v>52</v>
      </c>
      <c r="R76">
        <v>4834</v>
      </c>
      <c r="S76">
        <v>7858</v>
      </c>
      <c r="T76">
        <v>7</v>
      </c>
      <c r="U76" t="s">
        <v>43</v>
      </c>
      <c r="V76">
        <v>14</v>
      </c>
      <c r="W76">
        <v>3</v>
      </c>
      <c r="X76">
        <v>2</v>
      </c>
      <c r="Y76">
        <v>1</v>
      </c>
      <c r="Z76">
        <v>9</v>
      </c>
      <c r="AA76">
        <v>3</v>
      </c>
      <c r="AB76">
        <v>2</v>
      </c>
      <c r="AC76">
        <v>1</v>
      </c>
      <c r="AD76">
        <v>0</v>
      </c>
      <c r="AE76">
        <v>0</v>
      </c>
      <c r="AF76">
        <v>0</v>
      </c>
      <c r="AG76">
        <v>1</v>
      </c>
      <c r="AH76" t="s">
        <v>69</v>
      </c>
      <c r="AI76" t="s">
        <v>66</v>
      </c>
      <c r="AJ76" t="str" cm="1">
        <f t="array" ref="AJ76">_xlfn.IFS(
  Cleaned_Data[[#This Row],[MonthlyIncome]] &lt;= Q1_Val, "Low (Q1)",
  Cleaned_Data[[#This Row],[MonthlyIncome]] &lt;= Q2_Val, "Lower-Mid (Q2)",
  Cleaned_Data[[#This Row],[MonthlyIncome]] &lt;= Q3_Val, "Upper-Mid (Q3)",
  TRUE, "High (Q4)"
)</f>
        <v>Lower-Mid (Q2)</v>
      </c>
      <c r="AK76" t="str">
        <f>_xlfn.XLOOKUP(Cleaned_Data[[#This Row],[JobSatisfaction]], SatisfactionLookup[Code], SatisfactionLookup[Label], "Unknown")</f>
        <v>High</v>
      </c>
      <c r="AL76" t="str">
        <f>_xlfn.XLOOKUP(Cleaned_Data[[#This Row],[WorkLifeBalance]], SatisfactionLookup[Code], SatisfactionLookup[Label], "Unknown")</f>
        <v>Medium</v>
      </c>
      <c r="AM7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76" t="str" cm="1">
        <f t="array" ref="AN76">_xlfn.IFS(Cleaned_Data[[#This Row],[Risk Score]]&gt;=5, "3 - High Risk", Cleaned_Data[[#This Row],[Risk Score]]&gt;=3, "2 - Medium Risk", TRUE, "1 - Low Risk")</f>
        <v>1 - Low Risk</v>
      </c>
    </row>
    <row r="77" spans="1:40">
      <c r="A77">
        <v>28</v>
      </c>
      <c r="B77" t="s">
        <v>43</v>
      </c>
      <c r="C77" t="s">
        <v>36</v>
      </c>
      <c r="D77">
        <v>1144</v>
      </c>
      <c r="E77" t="s">
        <v>37</v>
      </c>
      <c r="F77">
        <v>10</v>
      </c>
      <c r="G77">
        <v>1</v>
      </c>
      <c r="H77" t="s">
        <v>51</v>
      </c>
      <c r="I77">
        <v>1056</v>
      </c>
      <c r="J77">
        <v>4</v>
      </c>
      <c r="K77" t="s">
        <v>46</v>
      </c>
      <c r="L77">
        <v>74</v>
      </c>
      <c r="M77">
        <v>3</v>
      </c>
      <c r="N77">
        <v>1</v>
      </c>
      <c r="O77" t="s">
        <v>57</v>
      </c>
      <c r="P77">
        <v>2</v>
      </c>
      <c r="Q77" t="s">
        <v>48</v>
      </c>
      <c r="R77">
        <v>1052</v>
      </c>
      <c r="S77">
        <v>23384</v>
      </c>
      <c r="T77">
        <v>1</v>
      </c>
      <c r="U77" t="s">
        <v>43</v>
      </c>
      <c r="V77">
        <v>22</v>
      </c>
      <c r="W77">
        <v>4</v>
      </c>
      <c r="X77">
        <v>2</v>
      </c>
      <c r="Y77">
        <v>0</v>
      </c>
      <c r="Z77">
        <v>1</v>
      </c>
      <c r="AA77">
        <v>5</v>
      </c>
      <c r="AB77">
        <v>3</v>
      </c>
      <c r="AC77">
        <v>1</v>
      </c>
      <c r="AD77">
        <v>0</v>
      </c>
      <c r="AE77">
        <v>0</v>
      </c>
      <c r="AF77">
        <v>0</v>
      </c>
      <c r="AG77">
        <v>0</v>
      </c>
      <c r="AH77" t="s">
        <v>67</v>
      </c>
      <c r="AI77" t="s">
        <v>66</v>
      </c>
      <c r="AJ77" t="str" cm="1">
        <f t="array" ref="AJ77">_xlfn.IFS(
  Cleaned_Data[[#This Row],[MonthlyIncome]] &lt;= Q1_Val, "Low (Q1)",
  Cleaned_Data[[#This Row],[MonthlyIncome]] &lt;= Q2_Val, "Lower-Mid (Q2)",
  Cleaned_Data[[#This Row],[MonthlyIncome]] &lt;= Q3_Val, "Upper-Mid (Q3)",
  TRUE, "High (Q4)"
)</f>
        <v>Low (Q1)</v>
      </c>
      <c r="AK77" t="str">
        <f>_xlfn.XLOOKUP(Cleaned_Data[[#This Row],[JobSatisfaction]], SatisfactionLookup[Code], SatisfactionLookup[Label], "Unknown")</f>
        <v>Medium</v>
      </c>
      <c r="AL77" t="str">
        <f>_xlfn.XLOOKUP(Cleaned_Data[[#This Row],[WorkLifeBalance]], SatisfactionLookup[Code], SatisfactionLookup[Label], "Unknown")</f>
        <v>High</v>
      </c>
      <c r="AM7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77" t="str" cm="1">
        <f t="array" ref="AN77">_xlfn.IFS(Cleaned_Data[[#This Row],[Risk Score]]&gt;=5, "3 - High Risk", Cleaned_Data[[#This Row],[Risk Score]]&gt;=3, "2 - Medium Risk", TRUE, "1 - Low Risk")</f>
        <v>2 - Medium Risk</v>
      </c>
    </row>
    <row r="78" spans="1:40">
      <c r="A78">
        <v>43</v>
      </c>
      <c r="B78" t="s">
        <v>43</v>
      </c>
      <c r="C78" t="s">
        <v>36</v>
      </c>
      <c r="D78">
        <v>415</v>
      </c>
      <c r="E78" t="s">
        <v>37</v>
      </c>
      <c r="F78">
        <v>25</v>
      </c>
      <c r="G78">
        <v>3</v>
      </c>
      <c r="H78" t="s">
        <v>51</v>
      </c>
      <c r="I78">
        <v>1076</v>
      </c>
      <c r="J78">
        <v>3</v>
      </c>
      <c r="K78" t="s">
        <v>46</v>
      </c>
      <c r="L78">
        <v>79</v>
      </c>
      <c r="M78">
        <v>2</v>
      </c>
      <c r="N78">
        <v>3</v>
      </c>
      <c r="O78" t="s">
        <v>40</v>
      </c>
      <c r="P78">
        <v>4</v>
      </c>
      <c r="Q78" t="s">
        <v>52</v>
      </c>
      <c r="R78">
        <v>10798</v>
      </c>
      <c r="S78">
        <v>5268</v>
      </c>
      <c r="T78">
        <v>5</v>
      </c>
      <c r="U78" t="s">
        <v>43</v>
      </c>
      <c r="V78">
        <v>13</v>
      </c>
      <c r="W78">
        <v>3</v>
      </c>
      <c r="X78">
        <v>3</v>
      </c>
      <c r="Y78">
        <v>1</v>
      </c>
      <c r="Z78">
        <v>18</v>
      </c>
      <c r="AA78">
        <v>5</v>
      </c>
      <c r="AB78">
        <v>3</v>
      </c>
      <c r="AC78">
        <v>1</v>
      </c>
      <c r="AD78">
        <v>0</v>
      </c>
      <c r="AE78">
        <v>0</v>
      </c>
      <c r="AF78">
        <v>0</v>
      </c>
      <c r="AG78">
        <v>0</v>
      </c>
      <c r="AH78" t="s">
        <v>69</v>
      </c>
      <c r="AI78" t="s">
        <v>66</v>
      </c>
      <c r="AJ78" t="str" cm="1">
        <f t="array" ref="AJ78">_xlfn.IFS(
  Cleaned_Data[[#This Row],[MonthlyIncome]] &lt;= Q1_Val, "Low (Q1)",
  Cleaned_Data[[#This Row],[MonthlyIncome]] &lt;= Q2_Val, "Lower-Mid (Q2)",
  Cleaned_Data[[#This Row],[MonthlyIncome]] &lt;= Q3_Val, "Upper-Mid (Q3)",
  TRUE, "High (Q4)"
)</f>
        <v>High (Q4)</v>
      </c>
      <c r="AK78" t="str">
        <f>_xlfn.XLOOKUP(Cleaned_Data[[#This Row],[JobSatisfaction]], SatisfactionLookup[Code], SatisfactionLookup[Label], "Unknown")</f>
        <v>Very High</v>
      </c>
      <c r="AL78" t="str">
        <f>_xlfn.XLOOKUP(Cleaned_Data[[#This Row],[WorkLifeBalance]], SatisfactionLookup[Code], SatisfactionLookup[Label], "Unknown")</f>
        <v>High</v>
      </c>
      <c r="AM7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78" t="str" cm="1">
        <f t="array" ref="AN78">_xlfn.IFS(Cleaned_Data[[#This Row],[Risk Score]]&gt;=5, "3 - High Risk", Cleaned_Data[[#This Row],[Risk Score]]&gt;=3, "2 - Medium Risk", TRUE, "1 - Low Risk")</f>
        <v>1 - Low Risk</v>
      </c>
    </row>
    <row r="79" spans="1:40">
      <c r="A79">
        <v>37</v>
      </c>
      <c r="B79" t="s">
        <v>43</v>
      </c>
      <c r="C79" t="s">
        <v>36</v>
      </c>
      <c r="D79">
        <v>309</v>
      </c>
      <c r="E79" t="s">
        <v>37</v>
      </c>
      <c r="F79">
        <v>10</v>
      </c>
      <c r="G79">
        <v>4</v>
      </c>
      <c r="H79" t="s">
        <v>38</v>
      </c>
      <c r="I79">
        <v>1105</v>
      </c>
      <c r="J79">
        <v>4</v>
      </c>
      <c r="K79" t="s">
        <v>39</v>
      </c>
      <c r="L79">
        <v>88</v>
      </c>
      <c r="M79">
        <v>2</v>
      </c>
      <c r="N79">
        <v>2</v>
      </c>
      <c r="O79" t="s">
        <v>40</v>
      </c>
      <c r="P79">
        <v>4</v>
      </c>
      <c r="Q79" t="s">
        <v>52</v>
      </c>
      <c r="R79">
        <v>6694</v>
      </c>
      <c r="S79">
        <v>24223</v>
      </c>
      <c r="T79">
        <v>2</v>
      </c>
      <c r="U79" t="s">
        <v>35</v>
      </c>
      <c r="V79">
        <v>14</v>
      </c>
      <c r="W79">
        <v>3</v>
      </c>
      <c r="X79">
        <v>3</v>
      </c>
      <c r="Y79">
        <v>3</v>
      </c>
      <c r="Z79">
        <v>8</v>
      </c>
      <c r="AA79">
        <v>5</v>
      </c>
      <c r="AB79">
        <v>3</v>
      </c>
      <c r="AC79">
        <v>1</v>
      </c>
      <c r="AD79">
        <v>0</v>
      </c>
      <c r="AE79">
        <v>0</v>
      </c>
      <c r="AF79">
        <v>0</v>
      </c>
      <c r="AG79">
        <v>0</v>
      </c>
      <c r="AH79" t="s">
        <v>69</v>
      </c>
      <c r="AI79" t="s">
        <v>66</v>
      </c>
      <c r="AJ79" t="str" cm="1">
        <f t="array" ref="AJ79">_xlfn.IFS(
  Cleaned_Data[[#This Row],[MonthlyIncome]] &lt;= Q1_Val, "Low (Q1)",
  Cleaned_Data[[#This Row],[MonthlyIncome]] &lt;= Q2_Val, "Lower-Mid (Q2)",
  Cleaned_Data[[#This Row],[MonthlyIncome]] &lt;= Q3_Val, "Upper-Mid (Q3)",
  TRUE, "High (Q4)"
)</f>
        <v>Upper-Mid (Q3)</v>
      </c>
      <c r="AK79" t="str">
        <f>_xlfn.XLOOKUP(Cleaned_Data[[#This Row],[JobSatisfaction]], SatisfactionLookup[Code], SatisfactionLookup[Label], "Unknown")</f>
        <v>Very High</v>
      </c>
      <c r="AL79" t="str">
        <f>_xlfn.XLOOKUP(Cleaned_Data[[#This Row],[WorkLifeBalance]], SatisfactionLookup[Code], SatisfactionLookup[Label], "Unknown")</f>
        <v>High</v>
      </c>
      <c r="AM7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79" t="str" cm="1">
        <f t="array" ref="AN79">_xlfn.IFS(Cleaned_Data[[#This Row],[Risk Score]]&gt;=5, "3 - High Risk", Cleaned_Data[[#This Row],[Risk Score]]&gt;=3, "2 - Medium Risk", TRUE, "1 - Low Risk")</f>
        <v>2 - Medium Risk</v>
      </c>
    </row>
    <row r="80" spans="1:40">
      <c r="A80">
        <v>28</v>
      </c>
      <c r="B80" t="s">
        <v>35</v>
      </c>
      <c r="C80" t="s">
        <v>44</v>
      </c>
      <c r="D80">
        <v>1009</v>
      </c>
      <c r="E80" t="s">
        <v>45</v>
      </c>
      <c r="F80">
        <v>1</v>
      </c>
      <c r="G80">
        <v>3</v>
      </c>
      <c r="H80" t="s">
        <v>51</v>
      </c>
      <c r="I80">
        <v>1111</v>
      </c>
      <c r="J80">
        <v>1</v>
      </c>
      <c r="K80" t="s">
        <v>46</v>
      </c>
      <c r="L80">
        <v>45</v>
      </c>
      <c r="M80">
        <v>2</v>
      </c>
      <c r="N80">
        <v>1</v>
      </c>
      <c r="O80" t="s">
        <v>50</v>
      </c>
      <c r="P80">
        <v>2</v>
      </c>
      <c r="Q80" t="s">
        <v>52</v>
      </c>
      <c r="R80">
        <v>2596</v>
      </c>
      <c r="S80">
        <v>7160</v>
      </c>
      <c r="T80">
        <v>1</v>
      </c>
      <c r="U80" t="s">
        <v>43</v>
      </c>
      <c r="V80">
        <v>15</v>
      </c>
      <c r="W80">
        <v>3</v>
      </c>
      <c r="X80">
        <v>1</v>
      </c>
      <c r="Y80">
        <v>2</v>
      </c>
      <c r="Z80">
        <v>1</v>
      </c>
      <c r="AA80">
        <v>2</v>
      </c>
      <c r="AB80">
        <v>3</v>
      </c>
      <c r="AC80">
        <v>1</v>
      </c>
      <c r="AD80">
        <v>0</v>
      </c>
      <c r="AE80">
        <v>0</v>
      </c>
      <c r="AF80">
        <v>0</v>
      </c>
      <c r="AG80">
        <v>1</v>
      </c>
      <c r="AH80" t="s">
        <v>67</v>
      </c>
      <c r="AI80" t="s">
        <v>66</v>
      </c>
      <c r="AJ80" t="str" cm="1">
        <f t="array" ref="AJ80">_xlfn.IFS(
  Cleaned_Data[[#This Row],[MonthlyIncome]] &lt;= Q1_Val, "Low (Q1)",
  Cleaned_Data[[#This Row],[MonthlyIncome]] &lt;= Q2_Val, "Lower-Mid (Q2)",
  Cleaned_Data[[#This Row],[MonthlyIncome]] &lt;= Q3_Val, "Upper-Mid (Q3)",
  TRUE, "High (Q4)"
)</f>
        <v>Low (Q1)</v>
      </c>
      <c r="AK80" t="str">
        <f>_xlfn.XLOOKUP(Cleaned_Data[[#This Row],[JobSatisfaction]], SatisfactionLookup[Code], SatisfactionLookup[Label], "Unknown")</f>
        <v>Medium</v>
      </c>
      <c r="AL80" t="str">
        <f>_xlfn.XLOOKUP(Cleaned_Data[[#This Row],[WorkLifeBalance]], SatisfactionLookup[Code], SatisfactionLookup[Label], "Unknown")</f>
        <v>High</v>
      </c>
      <c r="AM8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80" t="str" cm="1">
        <f t="array" ref="AN80">_xlfn.IFS(Cleaned_Data[[#This Row],[Risk Score]]&gt;=5, "3 - High Risk", Cleaned_Data[[#This Row],[Risk Score]]&gt;=3, "2 - Medium Risk", TRUE, "1 - Low Risk")</f>
        <v>2 - Medium Risk</v>
      </c>
    </row>
    <row r="81" spans="1:40">
      <c r="A81">
        <v>38</v>
      </c>
      <c r="B81" t="s">
        <v>43</v>
      </c>
      <c r="C81" t="s">
        <v>36</v>
      </c>
      <c r="D81">
        <v>130</v>
      </c>
      <c r="E81" t="s">
        <v>37</v>
      </c>
      <c r="F81">
        <v>2</v>
      </c>
      <c r="G81">
        <v>2</v>
      </c>
      <c r="H81" t="s">
        <v>59</v>
      </c>
      <c r="I81">
        <v>1125</v>
      </c>
      <c r="J81">
        <v>4</v>
      </c>
      <c r="K81" t="s">
        <v>46</v>
      </c>
      <c r="L81">
        <v>32</v>
      </c>
      <c r="M81">
        <v>3</v>
      </c>
      <c r="N81">
        <v>3</v>
      </c>
      <c r="O81" t="s">
        <v>40</v>
      </c>
      <c r="P81">
        <v>2</v>
      </c>
      <c r="Q81" t="s">
        <v>41</v>
      </c>
      <c r="R81">
        <v>7351</v>
      </c>
      <c r="S81">
        <v>20619</v>
      </c>
      <c r="T81">
        <v>7</v>
      </c>
      <c r="U81" t="s">
        <v>43</v>
      </c>
      <c r="V81">
        <v>16</v>
      </c>
      <c r="W81">
        <v>3</v>
      </c>
      <c r="X81">
        <v>3</v>
      </c>
      <c r="Y81">
        <v>0</v>
      </c>
      <c r="Z81">
        <v>10</v>
      </c>
      <c r="AA81">
        <v>2</v>
      </c>
      <c r="AB81">
        <v>3</v>
      </c>
      <c r="AC81">
        <v>1</v>
      </c>
      <c r="AD81">
        <v>0</v>
      </c>
      <c r="AE81">
        <v>0</v>
      </c>
      <c r="AF81">
        <v>0</v>
      </c>
      <c r="AG81">
        <v>0</v>
      </c>
      <c r="AH81" t="s">
        <v>69</v>
      </c>
      <c r="AI81" t="s">
        <v>66</v>
      </c>
      <c r="AJ81" t="str" cm="1">
        <f t="array" ref="AJ81">_xlfn.IFS(
  Cleaned_Data[[#This Row],[MonthlyIncome]] &lt;= Q1_Val, "Low (Q1)",
  Cleaned_Data[[#This Row],[MonthlyIncome]] &lt;= Q2_Val, "Lower-Mid (Q2)",
  Cleaned_Data[[#This Row],[MonthlyIncome]] &lt;= Q3_Val, "Upper-Mid (Q3)",
  TRUE, "High (Q4)"
)</f>
        <v>Upper-Mid (Q3)</v>
      </c>
      <c r="AK81" t="str">
        <f>_xlfn.XLOOKUP(Cleaned_Data[[#This Row],[JobSatisfaction]], SatisfactionLookup[Code], SatisfactionLookup[Label], "Unknown")</f>
        <v>Medium</v>
      </c>
      <c r="AL81" t="str">
        <f>_xlfn.XLOOKUP(Cleaned_Data[[#This Row],[WorkLifeBalance]], SatisfactionLookup[Code], SatisfactionLookup[Label], "Unknown")</f>
        <v>High</v>
      </c>
      <c r="AM8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1" t="str" cm="1">
        <f t="array" ref="AN81">_xlfn.IFS(Cleaned_Data[[#This Row],[Risk Score]]&gt;=5, "3 - High Risk", Cleaned_Data[[#This Row],[Risk Score]]&gt;=3, "2 - Medium Risk", TRUE, "1 - Low Risk")</f>
        <v>1 - Low Risk</v>
      </c>
    </row>
    <row r="82" spans="1:40">
      <c r="A82">
        <v>42</v>
      </c>
      <c r="B82" t="s">
        <v>43</v>
      </c>
      <c r="C82" t="s">
        <v>36</v>
      </c>
      <c r="D82">
        <v>188</v>
      </c>
      <c r="E82" t="s">
        <v>45</v>
      </c>
      <c r="F82">
        <v>29</v>
      </c>
      <c r="G82">
        <v>3</v>
      </c>
      <c r="H82" t="s">
        <v>51</v>
      </c>
      <c r="I82">
        <v>1148</v>
      </c>
      <c r="J82">
        <v>2</v>
      </c>
      <c r="K82" t="s">
        <v>46</v>
      </c>
      <c r="L82">
        <v>56</v>
      </c>
      <c r="M82">
        <v>1</v>
      </c>
      <c r="N82">
        <v>2</v>
      </c>
      <c r="O82" t="s">
        <v>50</v>
      </c>
      <c r="P82">
        <v>4</v>
      </c>
      <c r="Q82" t="s">
        <v>41</v>
      </c>
      <c r="R82">
        <v>4272</v>
      </c>
      <c r="S82">
        <v>9558</v>
      </c>
      <c r="T82">
        <v>4</v>
      </c>
      <c r="U82" t="s">
        <v>43</v>
      </c>
      <c r="V82">
        <v>19</v>
      </c>
      <c r="W82">
        <v>3</v>
      </c>
      <c r="X82">
        <v>1</v>
      </c>
      <c r="Y82">
        <v>0</v>
      </c>
      <c r="Z82">
        <v>16</v>
      </c>
      <c r="AA82">
        <v>3</v>
      </c>
      <c r="AB82">
        <v>3</v>
      </c>
      <c r="AC82">
        <v>1</v>
      </c>
      <c r="AD82">
        <v>0</v>
      </c>
      <c r="AE82">
        <v>0</v>
      </c>
      <c r="AF82">
        <v>0</v>
      </c>
      <c r="AG82">
        <v>0</v>
      </c>
      <c r="AH82" t="s">
        <v>69</v>
      </c>
      <c r="AI82" t="s">
        <v>66</v>
      </c>
      <c r="AJ82" t="str" cm="1">
        <f t="array" ref="AJ82">_xlfn.IFS(
  Cleaned_Data[[#This Row],[MonthlyIncome]] &lt;= Q1_Val, "Low (Q1)",
  Cleaned_Data[[#This Row],[MonthlyIncome]] &lt;= Q2_Val, "Lower-Mid (Q2)",
  Cleaned_Data[[#This Row],[MonthlyIncome]] &lt;= Q3_Val, "Upper-Mid (Q3)",
  TRUE, "High (Q4)"
)</f>
        <v>Lower-Mid (Q2)</v>
      </c>
      <c r="AK82" t="str">
        <f>_xlfn.XLOOKUP(Cleaned_Data[[#This Row],[JobSatisfaction]], SatisfactionLookup[Code], SatisfactionLookup[Label], "Unknown")</f>
        <v>Very High</v>
      </c>
      <c r="AL82" t="str">
        <f>_xlfn.XLOOKUP(Cleaned_Data[[#This Row],[WorkLifeBalance]], SatisfactionLookup[Code], SatisfactionLookup[Label], "Unknown")</f>
        <v>High</v>
      </c>
      <c r="AM8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82" t="str" cm="1">
        <f t="array" ref="AN82">_xlfn.IFS(Cleaned_Data[[#This Row],[Risk Score]]&gt;=5, "3 - High Risk", Cleaned_Data[[#This Row],[Risk Score]]&gt;=3, "2 - Medium Risk", TRUE, "1 - Low Risk")</f>
        <v>1 - Low Risk</v>
      </c>
    </row>
    <row r="83" spans="1:40">
      <c r="A83">
        <v>41</v>
      </c>
      <c r="B83" t="s">
        <v>43</v>
      </c>
      <c r="C83" t="s">
        <v>36</v>
      </c>
      <c r="D83">
        <v>167</v>
      </c>
      <c r="E83" t="s">
        <v>45</v>
      </c>
      <c r="F83">
        <v>12</v>
      </c>
      <c r="G83">
        <v>4</v>
      </c>
      <c r="H83" t="s">
        <v>38</v>
      </c>
      <c r="I83">
        <v>1158</v>
      </c>
      <c r="J83">
        <v>2</v>
      </c>
      <c r="K83" t="s">
        <v>46</v>
      </c>
      <c r="L83">
        <v>46</v>
      </c>
      <c r="M83">
        <v>3</v>
      </c>
      <c r="N83">
        <v>1</v>
      </c>
      <c r="O83" t="s">
        <v>50</v>
      </c>
      <c r="P83">
        <v>4</v>
      </c>
      <c r="Q83" t="s">
        <v>48</v>
      </c>
      <c r="R83">
        <v>4766</v>
      </c>
      <c r="S83">
        <v>9051</v>
      </c>
      <c r="T83">
        <v>3</v>
      </c>
      <c r="U83" t="s">
        <v>35</v>
      </c>
      <c r="V83">
        <v>11</v>
      </c>
      <c r="W83">
        <v>3</v>
      </c>
      <c r="X83">
        <v>1</v>
      </c>
      <c r="Y83">
        <v>1</v>
      </c>
      <c r="Z83">
        <v>6</v>
      </c>
      <c r="AA83">
        <v>4</v>
      </c>
      <c r="AB83">
        <v>3</v>
      </c>
      <c r="AC83">
        <v>1</v>
      </c>
      <c r="AD83">
        <v>0</v>
      </c>
      <c r="AE83">
        <v>0</v>
      </c>
      <c r="AF83">
        <v>0</v>
      </c>
      <c r="AG83">
        <v>0</v>
      </c>
      <c r="AH83" t="s">
        <v>69</v>
      </c>
      <c r="AI83" t="s">
        <v>66</v>
      </c>
      <c r="AJ83" t="str" cm="1">
        <f t="array" ref="AJ83">_xlfn.IFS(
  Cleaned_Data[[#This Row],[MonthlyIncome]] &lt;= Q1_Val, "Low (Q1)",
  Cleaned_Data[[#This Row],[MonthlyIncome]] &lt;= Q2_Val, "Lower-Mid (Q2)",
  Cleaned_Data[[#This Row],[MonthlyIncome]] &lt;= Q3_Val, "Upper-Mid (Q3)",
  TRUE, "High (Q4)"
)</f>
        <v>Lower-Mid (Q2)</v>
      </c>
      <c r="AK83" t="str">
        <f>_xlfn.XLOOKUP(Cleaned_Data[[#This Row],[JobSatisfaction]], SatisfactionLookup[Code], SatisfactionLookup[Label], "Unknown")</f>
        <v>Very High</v>
      </c>
      <c r="AL83" t="str">
        <f>_xlfn.XLOOKUP(Cleaned_Data[[#This Row],[WorkLifeBalance]], SatisfactionLookup[Code], SatisfactionLookup[Label], "Unknown")</f>
        <v>High</v>
      </c>
      <c r="AM8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83" t="str" cm="1">
        <f t="array" ref="AN83">_xlfn.IFS(Cleaned_Data[[#This Row],[Risk Score]]&gt;=5, "3 - High Risk", Cleaned_Data[[#This Row],[Risk Score]]&gt;=3, "2 - Medium Risk", TRUE, "1 - Low Risk")</f>
        <v>2 - Medium Risk</v>
      </c>
    </row>
    <row r="84" spans="1:40">
      <c r="A84">
        <v>32</v>
      </c>
      <c r="B84" t="s">
        <v>43</v>
      </c>
      <c r="C84" t="s">
        <v>55</v>
      </c>
      <c r="D84">
        <v>862</v>
      </c>
      <c r="E84" t="s">
        <v>37</v>
      </c>
      <c r="F84">
        <v>2</v>
      </c>
      <c r="G84">
        <v>1</v>
      </c>
      <c r="H84" t="s">
        <v>38</v>
      </c>
      <c r="I84">
        <v>1190</v>
      </c>
      <c r="J84">
        <v>3</v>
      </c>
      <c r="K84" t="s">
        <v>39</v>
      </c>
      <c r="L84">
        <v>76</v>
      </c>
      <c r="M84">
        <v>3</v>
      </c>
      <c r="N84">
        <v>1</v>
      </c>
      <c r="O84" t="s">
        <v>57</v>
      </c>
      <c r="P84">
        <v>1</v>
      </c>
      <c r="Q84" t="s">
        <v>52</v>
      </c>
      <c r="R84">
        <v>2827</v>
      </c>
      <c r="S84">
        <v>14947</v>
      </c>
      <c r="T84">
        <v>1</v>
      </c>
      <c r="U84" t="s">
        <v>43</v>
      </c>
      <c r="V84">
        <v>12</v>
      </c>
      <c r="W84">
        <v>3</v>
      </c>
      <c r="X84">
        <v>3</v>
      </c>
      <c r="Y84">
        <v>3</v>
      </c>
      <c r="Z84">
        <v>1</v>
      </c>
      <c r="AA84">
        <v>3</v>
      </c>
      <c r="AB84">
        <v>3</v>
      </c>
      <c r="AC84">
        <v>1</v>
      </c>
      <c r="AD84">
        <v>0</v>
      </c>
      <c r="AE84">
        <v>0</v>
      </c>
      <c r="AF84">
        <v>0</v>
      </c>
      <c r="AG84">
        <v>0</v>
      </c>
      <c r="AH84" t="s">
        <v>67</v>
      </c>
      <c r="AI84" t="s">
        <v>66</v>
      </c>
      <c r="AJ84" t="str" cm="1">
        <f t="array" ref="AJ84">_xlfn.IFS(
  Cleaned_Data[[#This Row],[MonthlyIncome]] &lt;= Q1_Val, "Low (Q1)",
  Cleaned_Data[[#This Row],[MonthlyIncome]] &lt;= Q2_Val, "Lower-Mid (Q2)",
  Cleaned_Data[[#This Row],[MonthlyIncome]] &lt;= Q3_Val, "Upper-Mid (Q3)",
  TRUE, "High (Q4)"
)</f>
        <v>Low (Q1)</v>
      </c>
      <c r="AK84" t="str">
        <f>_xlfn.XLOOKUP(Cleaned_Data[[#This Row],[JobSatisfaction]], SatisfactionLookup[Code], SatisfactionLookup[Label], "Unknown")</f>
        <v>Low</v>
      </c>
      <c r="AL84" t="str">
        <f>_xlfn.XLOOKUP(Cleaned_Data[[#This Row],[WorkLifeBalance]], SatisfactionLookup[Code], SatisfactionLookup[Label], "Unknown")</f>
        <v>High</v>
      </c>
      <c r="AM8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84" t="str" cm="1">
        <f t="array" ref="AN84">_xlfn.IFS(Cleaned_Data[[#This Row],[Risk Score]]&gt;=5, "3 - High Risk", Cleaned_Data[[#This Row],[Risk Score]]&gt;=3, "2 - Medium Risk", TRUE, "1 - Low Risk")</f>
        <v>2 - Medium Risk</v>
      </c>
    </row>
    <row r="85" spans="1:40">
      <c r="A85">
        <v>41</v>
      </c>
      <c r="B85" t="s">
        <v>35</v>
      </c>
      <c r="C85" t="s">
        <v>55</v>
      </c>
      <c r="D85">
        <v>906</v>
      </c>
      <c r="E85" t="s">
        <v>45</v>
      </c>
      <c r="F85">
        <v>5</v>
      </c>
      <c r="G85">
        <v>2</v>
      </c>
      <c r="H85" t="s">
        <v>38</v>
      </c>
      <c r="I85">
        <v>1210</v>
      </c>
      <c r="J85">
        <v>1</v>
      </c>
      <c r="K85" t="s">
        <v>46</v>
      </c>
      <c r="L85">
        <v>95</v>
      </c>
      <c r="M85">
        <v>2</v>
      </c>
      <c r="N85">
        <v>1</v>
      </c>
      <c r="O85" t="s">
        <v>47</v>
      </c>
      <c r="P85">
        <v>1</v>
      </c>
      <c r="Q85" t="s">
        <v>52</v>
      </c>
      <c r="R85">
        <v>2107</v>
      </c>
      <c r="S85">
        <v>20293</v>
      </c>
      <c r="T85">
        <v>6</v>
      </c>
      <c r="U85" t="s">
        <v>43</v>
      </c>
      <c r="V85">
        <v>17</v>
      </c>
      <c r="W85">
        <v>3</v>
      </c>
      <c r="X85">
        <v>1</v>
      </c>
      <c r="Y85">
        <v>1</v>
      </c>
      <c r="Z85">
        <v>5</v>
      </c>
      <c r="AA85">
        <v>2</v>
      </c>
      <c r="AB85">
        <v>1</v>
      </c>
      <c r="AC85">
        <v>1</v>
      </c>
      <c r="AD85">
        <v>0</v>
      </c>
      <c r="AE85">
        <v>0</v>
      </c>
      <c r="AF85">
        <v>0</v>
      </c>
      <c r="AG85">
        <v>1</v>
      </c>
      <c r="AH85" t="s">
        <v>69</v>
      </c>
      <c r="AI85" t="s">
        <v>66</v>
      </c>
      <c r="AJ85" t="str" cm="1">
        <f t="array" ref="AJ85">_xlfn.IFS(
  Cleaned_Data[[#This Row],[MonthlyIncome]] &lt;= Q1_Val, "Low (Q1)",
  Cleaned_Data[[#This Row],[MonthlyIncome]] &lt;= Q2_Val, "Lower-Mid (Q2)",
  Cleaned_Data[[#This Row],[MonthlyIncome]] &lt;= Q3_Val, "Upper-Mid (Q3)",
  TRUE, "High (Q4)"
)</f>
        <v>Low (Q1)</v>
      </c>
      <c r="AK85" t="str">
        <f>_xlfn.XLOOKUP(Cleaned_Data[[#This Row],[JobSatisfaction]], SatisfactionLookup[Code], SatisfactionLookup[Label], "Unknown")</f>
        <v>Low</v>
      </c>
      <c r="AL85" t="str">
        <f>_xlfn.XLOOKUP(Cleaned_Data[[#This Row],[WorkLifeBalance]], SatisfactionLookup[Code], SatisfactionLookup[Label], "Unknown")</f>
        <v>Low</v>
      </c>
      <c r="AM8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85" t="str" cm="1">
        <f t="array" ref="AN85">_xlfn.IFS(Cleaned_Data[[#This Row],[Risk Score]]&gt;=5, "3 - High Risk", Cleaned_Data[[#This Row],[Risk Score]]&gt;=3, "2 - Medium Risk", TRUE, "1 - Low Risk")</f>
        <v>3 - High Risk</v>
      </c>
    </row>
    <row r="86" spans="1:40">
      <c r="A86">
        <v>24</v>
      </c>
      <c r="B86" t="s">
        <v>35</v>
      </c>
      <c r="C86" t="s">
        <v>36</v>
      </c>
      <c r="D86">
        <v>984</v>
      </c>
      <c r="E86" t="s">
        <v>45</v>
      </c>
      <c r="F86">
        <v>17</v>
      </c>
      <c r="G86">
        <v>2</v>
      </c>
      <c r="H86" t="s">
        <v>38</v>
      </c>
      <c r="I86">
        <v>1219</v>
      </c>
      <c r="J86">
        <v>4</v>
      </c>
      <c r="K86" t="s">
        <v>39</v>
      </c>
      <c r="L86">
        <v>97</v>
      </c>
      <c r="M86">
        <v>3</v>
      </c>
      <c r="N86">
        <v>1</v>
      </c>
      <c r="O86" t="s">
        <v>50</v>
      </c>
      <c r="P86">
        <v>2</v>
      </c>
      <c r="Q86" t="s">
        <v>48</v>
      </c>
      <c r="R86">
        <v>2210</v>
      </c>
      <c r="S86">
        <v>3372</v>
      </c>
      <c r="T86">
        <v>1</v>
      </c>
      <c r="U86" t="s">
        <v>43</v>
      </c>
      <c r="V86">
        <v>13</v>
      </c>
      <c r="W86">
        <v>3</v>
      </c>
      <c r="X86">
        <v>1</v>
      </c>
      <c r="Y86">
        <v>1</v>
      </c>
      <c r="Z86">
        <v>1</v>
      </c>
      <c r="AA86">
        <v>3</v>
      </c>
      <c r="AB86">
        <v>1</v>
      </c>
      <c r="AC86">
        <v>1</v>
      </c>
      <c r="AD86">
        <v>0</v>
      </c>
      <c r="AE86">
        <v>0</v>
      </c>
      <c r="AF86">
        <v>0</v>
      </c>
      <c r="AG86">
        <v>1</v>
      </c>
      <c r="AH86" t="s">
        <v>68</v>
      </c>
      <c r="AI86" t="s">
        <v>66</v>
      </c>
      <c r="AJ86" t="str" cm="1">
        <f t="array" ref="AJ86">_xlfn.IFS(
  Cleaned_Data[[#This Row],[MonthlyIncome]] &lt;= Q1_Val, "Low (Q1)",
  Cleaned_Data[[#This Row],[MonthlyIncome]] &lt;= Q2_Val, "Lower-Mid (Q2)",
  Cleaned_Data[[#This Row],[MonthlyIncome]] &lt;= Q3_Val, "Upper-Mid (Q3)",
  TRUE, "High (Q4)"
)</f>
        <v>Low (Q1)</v>
      </c>
      <c r="AK86" t="str">
        <f>_xlfn.XLOOKUP(Cleaned_Data[[#This Row],[JobSatisfaction]], SatisfactionLookup[Code], SatisfactionLookup[Label], "Unknown")</f>
        <v>Medium</v>
      </c>
      <c r="AL86" t="str">
        <f>_xlfn.XLOOKUP(Cleaned_Data[[#This Row],[WorkLifeBalance]], SatisfactionLookup[Code], SatisfactionLookup[Label], "Unknown")</f>
        <v>Low</v>
      </c>
      <c r="AM8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86" t="str" cm="1">
        <f t="array" ref="AN86">_xlfn.IFS(Cleaned_Data[[#This Row],[Risk Score]]&gt;=5, "3 - High Risk", Cleaned_Data[[#This Row],[Risk Score]]&gt;=3, "2 - Medium Risk", TRUE, "1 - Low Risk")</f>
        <v>3 - High Risk</v>
      </c>
    </row>
    <row r="87" spans="1:40">
      <c r="A87">
        <v>42</v>
      </c>
      <c r="B87" t="s">
        <v>43</v>
      </c>
      <c r="C87" t="s">
        <v>44</v>
      </c>
      <c r="D87">
        <v>458</v>
      </c>
      <c r="E87" t="s">
        <v>45</v>
      </c>
      <c r="F87">
        <v>26</v>
      </c>
      <c r="G87">
        <v>5</v>
      </c>
      <c r="H87" t="s">
        <v>51</v>
      </c>
      <c r="I87">
        <v>1242</v>
      </c>
      <c r="J87">
        <v>1</v>
      </c>
      <c r="K87" t="s">
        <v>39</v>
      </c>
      <c r="L87">
        <v>60</v>
      </c>
      <c r="M87">
        <v>3</v>
      </c>
      <c r="N87">
        <v>3</v>
      </c>
      <c r="O87" t="s">
        <v>58</v>
      </c>
      <c r="P87">
        <v>1</v>
      </c>
      <c r="Q87" t="s">
        <v>48</v>
      </c>
      <c r="R87">
        <v>13191</v>
      </c>
      <c r="S87">
        <v>23281</v>
      </c>
      <c r="T87">
        <v>3</v>
      </c>
      <c r="U87" t="s">
        <v>35</v>
      </c>
      <c r="V87">
        <v>17</v>
      </c>
      <c r="W87">
        <v>3</v>
      </c>
      <c r="X87">
        <v>3</v>
      </c>
      <c r="Y87">
        <v>0</v>
      </c>
      <c r="Z87">
        <v>20</v>
      </c>
      <c r="AA87">
        <v>6</v>
      </c>
      <c r="AB87">
        <v>3</v>
      </c>
      <c r="AC87">
        <v>1</v>
      </c>
      <c r="AD87">
        <v>0</v>
      </c>
      <c r="AE87">
        <v>0</v>
      </c>
      <c r="AF87">
        <v>0</v>
      </c>
      <c r="AG87">
        <v>0</v>
      </c>
      <c r="AH87" t="s">
        <v>69</v>
      </c>
      <c r="AI87" t="s">
        <v>66</v>
      </c>
      <c r="AJ87" t="str" cm="1">
        <f t="array" ref="AJ87">_xlfn.IFS(
  Cleaned_Data[[#This Row],[MonthlyIncome]] &lt;= Q1_Val, "Low (Q1)",
  Cleaned_Data[[#This Row],[MonthlyIncome]] &lt;= Q2_Val, "Lower-Mid (Q2)",
  Cleaned_Data[[#This Row],[MonthlyIncome]] &lt;= Q3_Val, "Upper-Mid (Q3)",
  TRUE, "High (Q4)"
)</f>
        <v>High (Q4)</v>
      </c>
      <c r="AK87" t="str">
        <f>_xlfn.XLOOKUP(Cleaned_Data[[#This Row],[JobSatisfaction]], SatisfactionLookup[Code], SatisfactionLookup[Label], "Unknown")</f>
        <v>Low</v>
      </c>
      <c r="AL87" t="str">
        <f>_xlfn.XLOOKUP(Cleaned_Data[[#This Row],[WorkLifeBalance]], SatisfactionLookup[Code], SatisfactionLookup[Label], "Unknown")</f>
        <v>High</v>
      </c>
      <c r="AM8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87" t="str" cm="1">
        <f t="array" ref="AN87">_xlfn.IFS(Cleaned_Data[[#This Row],[Risk Score]]&gt;=5, "3 - High Risk", Cleaned_Data[[#This Row],[Risk Score]]&gt;=3, "2 - Medium Risk", TRUE, "1 - Low Risk")</f>
        <v>3 - High Risk</v>
      </c>
    </row>
    <row r="88" spans="1:40">
      <c r="A88">
        <v>49</v>
      </c>
      <c r="B88" t="s">
        <v>43</v>
      </c>
      <c r="C88" t="s">
        <v>36</v>
      </c>
      <c r="D88">
        <v>1098</v>
      </c>
      <c r="E88" t="s">
        <v>45</v>
      </c>
      <c r="F88">
        <v>4</v>
      </c>
      <c r="G88">
        <v>2</v>
      </c>
      <c r="H88" t="s">
        <v>51</v>
      </c>
      <c r="I88">
        <v>1256</v>
      </c>
      <c r="J88">
        <v>1</v>
      </c>
      <c r="K88" t="s">
        <v>46</v>
      </c>
      <c r="L88">
        <v>85</v>
      </c>
      <c r="M88">
        <v>2</v>
      </c>
      <c r="N88">
        <v>5</v>
      </c>
      <c r="O88" t="s">
        <v>56</v>
      </c>
      <c r="P88">
        <v>3</v>
      </c>
      <c r="Q88" t="s">
        <v>48</v>
      </c>
      <c r="R88">
        <v>18711</v>
      </c>
      <c r="S88">
        <v>12124</v>
      </c>
      <c r="T88">
        <v>2</v>
      </c>
      <c r="U88" t="s">
        <v>43</v>
      </c>
      <c r="V88">
        <v>13</v>
      </c>
      <c r="W88">
        <v>3</v>
      </c>
      <c r="X88">
        <v>3</v>
      </c>
      <c r="Y88">
        <v>1</v>
      </c>
      <c r="Z88">
        <v>23</v>
      </c>
      <c r="AA88">
        <v>2</v>
      </c>
      <c r="AB88">
        <v>4</v>
      </c>
      <c r="AC88">
        <v>1</v>
      </c>
      <c r="AD88">
        <v>0</v>
      </c>
      <c r="AE88">
        <v>0</v>
      </c>
      <c r="AF88">
        <v>0</v>
      </c>
      <c r="AG88">
        <v>0</v>
      </c>
      <c r="AH88" t="s">
        <v>70</v>
      </c>
      <c r="AI88" t="s">
        <v>66</v>
      </c>
      <c r="AJ88" t="str" cm="1">
        <f t="array" ref="AJ88">_xlfn.IFS(
  Cleaned_Data[[#This Row],[MonthlyIncome]] &lt;= Q1_Val, "Low (Q1)",
  Cleaned_Data[[#This Row],[MonthlyIncome]] &lt;= Q2_Val, "Lower-Mid (Q2)",
  Cleaned_Data[[#This Row],[MonthlyIncome]] &lt;= Q3_Val, "Upper-Mid (Q3)",
  TRUE, "High (Q4)"
)</f>
        <v>High (Q4)</v>
      </c>
      <c r="AK88" t="str">
        <f>_xlfn.XLOOKUP(Cleaned_Data[[#This Row],[JobSatisfaction]], SatisfactionLookup[Code], SatisfactionLookup[Label], "Unknown")</f>
        <v>High</v>
      </c>
      <c r="AL88" t="str">
        <f>_xlfn.XLOOKUP(Cleaned_Data[[#This Row],[WorkLifeBalance]], SatisfactionLookup[Code], SatisfactionLookup[Label], "Unknown")</f>
        <v>Very High</v>
      </c>
      <c r="AM8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88" t="str" cm="1">
        <f t="array" ref="AN88">_xlfn.IFS(Cleaned_Data[[#This Row],[Risk Score]]&gt;=5, "3 - High Risk", Cleaned_Data[[#This Row],[Risk Score]]&gt;=3, "2 - Medium Risk", TRUE, "1 - Low Risk")</f>
        <v>1 - Low Risk</v>
      </c>
    </row>
    <row r="89" spans="1:40">
      <c r="A89">
        <v>48</v>
      </c>
      <c r="B89" t="s">
        <v>43</v>
      </c>
      <c r="C89" t="s">
        <v>36</v>
      </c>
      <c r="D89">
        <v>969</v>
      </c>
      <c r="E89" t="s">
        <v>45</v>
      </c>
      <c r="F89">
        <v>2</v>
      </c>
      <c r="G89">
        <v>2</v>
      </c>
      <c r="H89" t="s">
        <v>60</v>
      </c>
      <c r="I89">
        <v>1258</v>
      </c>
      <c r="J89">
        <v>4</v>
      </c>
      <c r="K89" t="s">
        <v>46</v>
      </c>
      <c r="L89">
        <v>76</v>
      </c>
      <c r="M89">
        <v>4</v>
      </c>
      <c r="N89">
        <v>1</v>
      </c>
      <c r="O89" t="s">
        <v>50</v>
      </c>
      <c r="P89">
        <v>2</v>
      </c>
      <c r="Q89" t="s">
        <v>41</v>
      </c>
      <c r="R89">
        <v>2559</v>
      </c>
      <c r="S89">
        <v>16620</v>
      </c>
      <c r="T89">
        <v>5</v>
      </c>
      <c r="U89" t="s">
        <v>43</v>
      </c>
      <c r="V89">
        <v>11</v>
      </c>
      <c r="W89">
        <v>3</v>
      </c>
      <c r="X89">
        <v>3</v>
      </c>
      <c r="Y89">
        <v>0</v>
      </c>
      <c r="Z89">
        <v>7</v>
      </c>
      <c r="AA89">
        <v>4</v>
      </c>
      <c r="AB89">
        <v>2</v>
      </c>
      <c r="AC89">
        <v>1</v>
      </c>
      <c r="AD89">
        <v>0</v>
      </c>
      <c r="AE89">
        <v>0</v>
      </c>
      <c r="AF89">
        <v>0</v>
      </c>
      <c r="AG89">
        <v>0</v>
      </c>
      <c r="AH89" t="s">
        <v>70</v>
      </c>
      <c r="AI89" t="s">
        <v>66</v>
      </c>
      <c r="AJ89" t="str" cm="1">
        <f t="array" ref="AJ89">_xlfn.IFS(
  Cleaned_Data[[#This Row],[MonthlyIncome]] &lt;= Q1_Val, "Low (Q1)",
  Cleaned_Data[[#This Row],[MonthlyIncome]] &lt;= Q2_Val, "Lower-Mid (Q2)",
  Cleaned_Data[[#This Row],[MonthlyIncome]] &lt;= Q3_Val, "Upper-Mid (Q3)",
  TRUE, "High (Q4)"
)</f>
        <v>Low (Q1)</v>
      </c>
      <c r="AK89" t="str">
        <f>_xlfn.XLOOKUP(Cleaned_Data[[#This Row],[JobSatisfaction]], SatisfactionLookup[Code], SatisfactionLookup[Label], "Unknown")</f>
        <v>Medium</v>
      </c>
      <c r="AL89" t="str">
        <f>_xlfn.XLOOKUP(Cleaned_Data[[#This Row],[WorkLifeBalance]], SatisfactionLookup[Code], SatisfactionLookup[Label], "Unknown")</f>
        <v>Medium</v>
      </c>
      <c r="AM8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89" t="str" cm="1">
        <f t="array" ref="AN89">_xlfn.IFS(Cleaned_Data[[#This Row],[Risk Score]]&gt;=5, "3 - High Risk", Cleaned_Data[[#This Row],[Risk Score]]&gt;=3, "2 - Medium Risk", TRUE, "1 - Low Risk")</f>
        <v>2 - Medium Risk</v>
      </c>
    </row>
    <row r="90" spans="1:40">
      <c r="A90">
        <v>48</v>
      </c>
      <c r="B90" t="s">
        <v>43</v>
      </c>
      <c r="C90" t="s">
        <v>36</v>
      </c>
      <c r="D90">
        <v>715</v>
      </c>
      <c r="E90" t="s">
        <v>45</v>
      </c>
      <c r="F90">
        <v>1</v>
      </c>
      <c r="G90">
        <v>3</v>
      </c>
      <c r="H90" t="s">
        <v>38</v>
      </c>
      <c r="I90">
        <v>1263</v>
      </c>
      <c r="J90">
        <v>4</v>
      </c>
      <c r="K90" t="s">
        <v>46</v>
      </c>
      <c r="L90">
        <v>76</v>
      </c>
      <c r="M90">
        <v>2</v>
      </c>
      <c r="N90">
        <v>5</v>
      </c>
      <c r="O90" t="s">
        <v>58</v>
      </c>
      <c r="P90">
        <v>4</v>
      </c>
      <c r="Q90" t="s">
        <v>41</v>
      </c>
      <c r="R90">
        <v>18265</v>
      </c>
      <c r="S90">
        <v>8733</v>
      </c>
      <c r="T90">
        <v>6</v>
      </c>
      <c r="U90" t="s">
        <v>43</v>
      </c>
      <c r="V90">
        <v>12</v>
      </c>
      <c r="W90">
        <v>3</v>
      </c>
      <c r="X90">
        <v>3</v>
      </c>
      <c r="Y90">
        <v>0</v>
      </c>
      <c r="Z90">
        <v>25</v>
      </c>
      <c r="AA90">
        <v>3</v>
      </c>
      <c r="AB90">
        <v>4</v>
      </c>
      <c r="AC90">
        <v>1</v>
      </c>
      <c r="AD90">
        <v>0</v>
      </c>
      <c r="AE90">
        <v>0</v>
      </c>
      <c r="AF90">
        <v>0</v>
      </c>
      <c r="AG90">
        <v>0</v>
      </c>
      <c r="AH90" t="s">
        <v>70</v>
      </c>
      <c r="AI90" t="s">
        <v>66</v>
      </c>
      <c r="AJ90" t="str" cm="1">
        <f t="array" ref="AJ90">_xlfn.IFS(
  Cleaned_Data[[#This Row],[MonthlyIncome]] &lt;= Q1_Val, "Low (Q1)",
  Cleaned_Data[[#This Row],[MonthlyIncome]] &lt;= Q2_Val, "Lower-Mid (Q2)",
  Cleaned_Data[[#This Row],[MonthlyIncome]] &lt;= Q3_Val, "Upper-Mid (Q3)",
  TRUE, "High (Q4)"
)</f>
        <v>High (Q4)</v>
      </c>
      <c r="AK90" t="str">
        <f>_xlfn.XLOOKUP(Cleaned_Data[[#This Row],[JobSatisfaction]], SatisfactionLookup[Code], SatisfactionLookup[Label], "Unknown")</f>
        <v>Very High</v>
      </c>
      <c r="AL90" t="str">
        <f>_xlfn.XLOOKUP(Cleaned_Data[[#This Row],[WorkLifeBalance]], SatisfactionLookup[Code], SatisfactionLookup[Label], "Unknown")</f>
        <v>Very High</v>
      </c>
      <c r="AM9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90" t="str" cm="1">
        <f t="array" ref="AN90">_xlfn.IFS(Cleaned_Data[[#This Row],[Risk Score]]&gt;=5, "3 - High Risk", Cleaned_Data[[#This Row],[Risk Score]]&gt;=3, "2 - Medium Risk", TRUE, "1 - Low Risk")</f>
        <v>1 - Low Risk</v>
      </c>
    </row>
    <row r="91" spans="1:40">
      <c r="A91">
        <v>34</v>
      </c>
      <c r="B91" t="s">
        <v>43</v>
      </c>
      <c r="C91" t="s">
        <v>36</v>
      </c>
      <c r="D91">
        <v>1320</v>
      </c>
      <c r="E91" t="s">
        <v>45</v>
      </c>
      <c r="F91">
        <v>20</v>
      </c>
      <c r="G91">
        <v>3</v>
      </c>
      <c r="H91" t="s">
        <v>60</v>
      </c>
      <c r="I91">
        <v>1265</v>
      </c>
      <c r="J91">
        <v>3</v>
      </c>
      <c r="K91" t="s">
        <v>39</v>
      </c>
      <c r="L91">
        <v>89</v>
      </c>
      <c r="M91">
        <v>4</v>
      </c>
      <c r="N91">
        <v>1</v>
      </c>
      <c r="O91" t="s">
        <v>47</v>
      </c>
      <c r="P91">
        <v>3</v>
      </c>
      <c r="Q91" t="s">
        <v>48</v>
      </c>
      <c r="R91">
        <v>2585</v>
      </c>
      <c r="S91">
        <v>21643</v>
      </c>
      <c r="T91">
        <v>0</v>
      </c>
      <c r="U91" t="s">
        <v>43</v>
      </c>
      <c r="V91">
        <v>17</v>
      </c>
      <c r="W91">
        <v>3</v>
      </c>
      <c r="X91">
        <v>4</v>
      </c>
      <c r="Y91">
        <v>0</v>
      </c>
      <c r="Z91">
        <v>2</v>
      </c>
      <c r="AA91">
        <v>5</v>
      </c>
      <c r="AB91">
        <v>2</v>
      </c>
      <c r="AC91">
        <v>1</v>
      </c>
      <c r="AD91">
        <v>0</v>
      </c>
      <c r="AE91">
        <v>0</v>
      </c>
      <c r="AF91">
        <v>0</v>
      </c>
      <c r="AG91">
        <v>0</v>
      </c>
      <c r="AH91" t="s">
        <v>67</v>
      </c>
      <c r="AI91" t="s">
        <v>66</v>
      </c>
      <c r="AJ91" t="str" cm="1">
        <f t="array" ref="AJ91">_xlfn.IFS(
  Cleaned_Data[[#This Row],[MonthlyIncome]] &lt;= Q1_Val, "Low (Q1)",
  Cleaned_Data[[#This Row],[MonthlyIncome]] &lt;= Q2_Val, "Lower-Mid (Q2)",
  Cleaned_Data[[#This Row],[MonthlyIncome]] &lt;= Q3_Val, "Upper-Mid (Q3)",
  TRUE, "High (Q4)"
)</f>
        <v>Low (Q1)</v>
      </c>
      <c r="AK91" t="str">
        <f>_xlfn.XLOOKUP(Cleaned_Data[[#This Row],[JobSatisfaction]], SatisfactionLookup[Code], SatisfactionLookup[Label], "Unknown")</f>
        <v>High</v>
      </c>
      <c r="AL91" t="str">
        <f>_xlfn.XLOOKUP(Cleaned_Data[[#This Row],[WorkLifeBalance]], SatisfactionLookup[Code], SatisfactionLookup[Label], "Unknown")</f>
        <v>Medium</v>
      </c>
      <c r="AM9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1" t="str" cm="1">
        <f t="array" ref="AN91">_xlfn.IFS(Cleaned_Data[[#This Row],[Risk Score]]&gt;=5, "3 - High Risk", Cleaned_Data[[#This Row],[Risk Score]]&gt;=3, "2 - Medium Risk", TRUE, "1 - Low Risk")</f>
        <v>2 - Medium Risk</v>
      </c>
    </row>
    <row r="92" spans="1:40">
      <c r="A92">
        <v>42</v>
      </c>
      <c r="B92" t="s">
        <v>43</v>
      </c>
      <c r="C92" t="s">
        <v>36</v>
      </c>
      <c r="D92">
        <v>603</v>
      </c>
      <c r="E92" t="s">
        <v>45</v>
      </c>
      <c r="F92">
        <v>7</v>
      </c>
      <c r="G92">
        <v>4</v>
      </c>
      <c r="H92" t="s">
        <v>51</v>
      </c>
      <c r="I92">
        <v>1292</v>
      </c>
      <c r="J92">
        <v>2</v>
      </c>
      <c r="K92" t="s">
        <v>39</v>
      </c>
      <c r="L92">
        <v>78</v>
      </c>
      <c r="M92">
        <v>4</v>
      </c>
      <c r="N92">
        <v>2</v>
      </c>
      <c r="O92" t="s">
        <v>47</v>
      </c>
      <c r="P92">
        <v>2</v>
      </c>
      <c r="Q92" t="s">
        <v>48</v>
      </c>
      <c r="R92">
        <v>2372</v>
      </c>
      <c r="S92">
        <v>5628</v>
      </c>
      <c r="T92">
        <v>6</v>
      </c>
      <c r="U92" t="s">
        <v>35</v>
      </c>
      <c r="V92">
        <v>16</v>
      </c>
      <c r="W92">
        <v>3</v>
      </c>
      <c r="X92">
        <v>4</v>
      </c>
      <c r="Y92">
        <v>0</v>
      </c>
      <c r="Z92">
        <v>18</v>
      </c>
      <c r="AA92">
        <v>2</v>
      </c>
      <c r="AB92">
        <v>3</v>
      </c>
      <c r="AC92">
        <v>1</v>
      </c>
      <c r="AD92">
        <v>0</v>
      </c>
      <c r="AE92">
        <v>0</v>
      </c>
      <c r="AF92">
        <v>0</v>
      </c>
      <c r="AG92">
        <v>0</v>
      </c>
      <c r="AH92" t="s">
        <v>69</v>
      </c>
      <c r="AI92" t="s">
        <v>66</v>
      </c>
      <c r="AJ92" t="str" cm="1">
        <f t="array" ref="AJ92">_xlfn.IFS(
  Cleaned_Data[[#This Row],[MonthlyIncome]] &lt;= Q1_Val, "Low (Q1)",
  Cleaned_Data[[#This Row],[MonthlyIncome]] &lt;= Q2_Val, "Lower-Mid (Q2)",
  Cleaned_Data[[#This Row],[MonthlyIncome]] &lt;= Q3_Val, "Upper-Mid (Q3)",
  TRUE, "High (Q4)"
)</f>
        <v>Low (Q1)</v>
      </c>
      <c r="AK92" t="str">
        <f>_xlfn.XLOOKUP(Cleaned_Data[[#This Row],[JobSatisfaction]], SatisfactionLookup[Code], SatisfactionLookup[Label], "Unknown")</f>
        <v>Medium</v>
      </c>
      <c r="AL92" t="str">
        <f>_xlfn.XLOOKUP(Cleaned_Data[[#This Row],[WorkLifeBalance]], SatisfactionLookup[Code], SatisfactionLookup[Label], "Unknown")</f>
        <v>High</v>
      </c>
      <c r="AM9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92" t="str" cm="1">
        <f t="array" ref="AN92">_xlfn.IFS(Cleaned_Data[[#This Row],[Risk Score]]&gt;=5, "3 - High Risk", Cleaned_Data[[#This Row],[Risk Score]]&gt;=3, "2 - Medium Risk", TRUE, "1 - Low Risk")</f>
        <v>3 - High Risk</v>
      </c>
    </row>
    <row r="93" spans="1:40">
      <c r="A93">
        <v>27</v>
      </c>
      <c r="B93" t="s">
        <v>43</v>
      </c>
      <c r="C93" t="s">
        <v>36</v>
      </c>
      <c r="D93">
        <v>1291</v>
      </c>
      <c r="E93" t="s">
        <v>37</v>
      </c>
      <c r="F93">
        <v>11</v>
      </c>
      <c r="G93">
        <v>3</v>
      </c>
      <c r="H93" t="s">
        <v>51</v>
      </c>
      <c r="I93">
        <v>1364</v>
      </c>
      <c r="J93">
        <v>3</v>
      </c>
      <c r="K93" t="s">
        <v>39</v>
      </c>
      <c r="L93">
        <v>98</v>
      </c>
      <c r="M93">
        <v>4</v>
      </c>
      <c r="N93">
        <v>1</v>
      </c>
      <c r="O93" t="s">
        <v>57</v>
      </c>
      <c r="P93">
        <v>4</v>
      </c>
      <c r="Q93" t="s">
        <v>48</v>
      </c>
      <c r="R93">
        <v>2534</v>
      </c>
      <c r="S93">
        <v>6527</v>
      </c>
      <c r="T93">
        <v>8</v>
      </c>
      <c r="U93" t="s">
        <v>43</v>
      </c>
      <c r="V93">
        <v>14</v>
      </c>
      <c r="W93">
        <v>3</v>
      </c>
      <c r="X93">
        <v>2</v>
      </c>
      <c r="Y93">
        <v>1</v>
      </c>
      <c r="Z93">
        <v>5</v>
      </c>
      <c r="AA93">
        <v>4</v>
      </c>
      <c r="AB93">
        <v>3</v>
      </c>
      <c r="AC93">
        <v>1</v>
      </c>
      <c r="AD93">
        <v>0</v>
      </c>
      <c r="AE93">
        <v>0</v>
      </c>
      <c r="AF93">
        <v>0</v>
      </c>
      <c r="AG93">
        <v>0</v>
      </c>
      <c r="AH93" t="s">
        <v>67</v>
      </c>
      <c r="AI93" t="s">
        <v>66</v>
      </c>
      <c r="AJ93" t="str" cm="1">
        <f t="array" ref="AJ93">_xlfn.IFS(
  Cleaned_Data[[#This Row],[MonthlyIncome]] &lt;= Q1_Val, "Low (Q1)",
  Cleaned_Data[[#This Row],[MonthlyIncome]] &lt;= Q2_Val, "Lower-Mid (Q2)",
  Cleaned_Data[[#This Row],[MonthlyIncome]] &lt;= Q3_Val, "Upper-Mid (Q3)",
  TRUE, "High (Q4)"
)</f>
        <v>Low (Q1)</v>
      </c>
      <c r="AK93" t="str">
        <f>_xlfn.XLOOKUP(Cleaned_Data[[#This Row],[JobSatisfaction]], SatisfactionLookup[Code], SatisfactionLookup[Label], "Unknown")</f>
        <v>Very High</v>
      </c>
      <c r="AL93" t="str">
        <f>_xlfn.XLOOKUP(Cleaned_Data[[#This Row],[WorkLifeBalance]], SatisfactionLookup[Code], SatisfactionLookup[Label], "Unknown")</f>
        <v>High</v>
      </c>
      <c r="AM9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93" t="str" cm="1">
        <f t="array" ref="AN93">_xlfn.IFS(Cleaned_Data[[#This Row],[Risk Score]]&gt;=5, "3 - High Risk", Cleaned_Data[[#This Row],[Risk Score]]&gt;=3, "2 - Medium Risk", TRUE, "1 - Low Risk")</f>
        <v>1 - Low Risk</v>
      </c>
    </row>
    <row r="94" spans="1:40">
      <c r="A94">
        <v>31</v>
      </c>
      <c r="B94" t="s">
        <v>35</v>
      </c>
      <c r="C94" t="s">
        <v>44</v>
      </c>
      <c r="D94">
        <v>703</v>
      </c>
      <c r="E94" t="s">
        <v>37</v>
      </c>
      <c r="F94">
        <v>2</v>
      </c>
      <c r="G94">
        <v>3</v>
      </c>
      <c r="H94" t="s">
        <v>38</v>
      </c>
      <c r="I94">
        <v>1379</v>
      </c>
      <c r="J94">
        <v>3</v>
      </c>
      <c r="K94" t="s">
        <v>39</v>
      </c>
      <c r="L94">
        <v>90</v>
      </c>
      <c r="M94">
        <v>2</v>
      </c>
      <c r="N94">
        <v>1</v>
      </c>
      <c r="O94" t="s">
        <v>57</v>
      </c>
      <c r="P94">
        <v>4</v>
      </c>
      <c r="Q94" t="s">
        <v>41</v>
      </c>
      <c r="R94">
        <v>2785</v>
      </c>
      <c r="S94">
        <v>11882</v>
      </c>
      <c r="T94">
        <v>7</v>
      </c>
      <c r="U94" t="s">
        <v>43</v>
      </c>
      <c r="V94">
        <v>14</v>
      </c>
      <c r="W94">
        <v>3</v>
      </c>
      <c r="X94">
        <v>3</v>
      </c>
      <c r="Y94">
        <v>0</v>
      </c>
      <c r="Z94">
        <v>3</v>
      </c>
      <c r="AA94">
        <v>3</v>
      </c>
      <c r="AB94">
        <v>4</v>
      </c>
      <c r="AC94">
        <v>1</v>
      </c>
      <c r="AD94">
        <v>0</v>
      </c>
      <c r="AE94">
        <v>0</v>
      </c>
      <c r="AF94">
        <v>0</v>
      </c>
      <c r="AG94">
        <v>1</v>
      </c>
      <c r="AH94" t="s">
        <v>67</v>
      </c>
      <c r="AI94" t="s">
        <v>66</v>
      </c>
      <c r="AJ94" t="str" cm="1">
        <f t="array" ref="AJ94">_xlfn.IFS(
  Cleaned_Data[[#This Row],[MonthlyIncome]] &lt;= Q1_Val, "Low (Q1)",
  Cleaned_Data[[#This Row],[MonthlyIncome]] &lt;= Q2_Val, "Lower-Mid (Q2)",
  Cleaned_Data[[#This Row],[MonthlyIncome]] &lt;= Q3_Val, "Upper-Mid (Q3)",
  TRUE, "High (Q4)"
)</f>
        <v>Low (Q1)</v>
      </c>
      <c r="AK94" t="str">
        <f>_xlfn.XLOOKUP(Cleaned_Data[[#This Row],[JobSatisfaction]], SatisfactionLookup[Code], SatisfactionLookup[Label], "Unknown")</f>
        <v>Very High</v>
      </c>
      <c r="AL94" t="str">
        <f>_xlfn.XLOOKUP(Cleaned_Data[[#This Row],[WorkLifeBalance]], SatisfactionLookup[Code], SatisfactionLookup[Label], "Unknown")</f>
        <v>Very High</v>
      </c>
      <c r="AM9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94" t="str" cm="1">
        <f t="array" ref="AN94">_xlfn.IFS(Cleaned_Data[[#This Row],[Risk Score]]&gt;=5, "3 - High Risk", Cleaned_Data[[#This Row],[Risk Score]]&gt;=3, "2 - Medium Risk", TRUE, "1 - Low Risk")</f>
        <v>1 - Low Risk</v>
      </c>
    </row>
    <row r="95" spans="1:40">
      <c r="A95">
        <v>31</v>
      </c>
      <c r="B95" t="s">
        <v>35</v>
      </c>
      <c r="C95" t="s">
        <v>44</v>
      </c>
      <c r="D95">
        <v>667</v>
      </c>
      <c r="E95" t="s">
        <v>37</v>
      </c>
      <c r="F95">
        <v>1</v>
      </c>
      <c r="G95">
        <v>4</v>
      </c>
      <c r="H95" t="s">
        <v>38</v>
      </c>
      <c r="I95">
        <v>1427</v>
      </c>
      <c r="J95">
        <v>2</v>
      </c>
      <c r="K95" t="s">
        <v>39</v>
      </c>
      <c r="L95">
        <v>50</v>
      </c>
      <c r="M95">
        <v>1</v>
      </c>
      <c r="N95">
        <v>1</v>
      </c>
      <c r="O95" t="s">
        <v>57</v>
      </c>
      <c r="P95">
        <v>3</v>
      </c>
      <c r="Q95" t="s">
        <v>41</v>
      </c>
      <c r="R95">
        <v>1359</v>
      </c>
      <c r="S95">
        <v>16154</v>
      </c>
      <c r="T95">
        <v>1</v>
      </c>
      <c r="U95" t="s">
        <v>43</v>
      </c>
      <c r="V95">
        <v>12</v>
      </c>
      <c r="W95">
        <v>3</v>
      </c>
      <c r="X95">
        <v>2</v>
      </c>
      <c r="Y95">
        <v>0</v>
      </c>
      <c r="Z95">
        <v>1</v>
      </c>
      <c r="AA95">
        <v>3</v>
      </c>
      <c r="AB95">
        <v>3</v>
      </c>
      <c r="AC95">
        <v>1</v>
      </c>
      <c r="AD95">
        <v>0</v>
      </c>
      <c r="AE95">
        <v>0</v>
      </c>
      <c r="AF95">
        <v>0</v>
      </c>
      <c r="AG95">
        <v>1</v>
      </c>
      <c r="AH95" t="s">
        <v>67</v>
      </c>
      <c r="AI95" t="s">
        <v>66</v>
      </c>
      <c r="AJ95" t="str" cm="1">
        <f t="array" ref="AJ95">_xlfn.IFS(
  Cleaned_Data[[#This Row],[MonthlyIncome]] &lt;= Q1_Val, "Low (Q1)",
  Cleaned_Data[[#This Row],[MonthlyIncome]] &lt;= Q2_Val, "Lower-Mid (Q2)",
  Cleaned_Data[[#This Row],[MonthlyIncome]] &lt;= Q3_Val, "Upper-Mid (Q3)",
  TRUE, "High (Q4)"
)</f>
        <v>Low (Q1)</v>
      </c>
      <c r="AK95" t="str">
        <f>_xlfn.XLOOKUP(Cleaned_Data[[#This Row],[JobSatisfaction]], SatisfactionLookup[Code], SatisfactionLookup[Label], "Unknown")</f>
        <v>High</v>
      </c>
      <c r="AL95" t="str">
        <f>_xlfn.XLOOKUP(Cleaned_Data[[#This Row],[WorkLifeBalance]], SatisfactionLookup[Code], SatisfactionLookup[Label], "Unknown")</f>
        <v>High</v>
      </c>
      <c r="AM9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95" t="str" cm="1">
        <f t="array" ref="AN95">_xlfn.IFS(Cleaned_Data[[#This Row],[Risk Score]]&gt;=5, "3 - High Risk", Cleaned_Data[[#This Row],[Risk Score]]&gt;=3, "2 - Medium Risk", TRUE, "1 - Low Risk")</f>
        <v>1 - Low Risk</v>
      </c>
    </row>
    <row r="96" spans="1:40">
      <c r="A96">
        <v>31</v>
      </c>
      <c r="B96" t="s">
        <v>35</v>
      </c>
      <c r="C96" t="s">
        <v>36</v>
      </c>
      <c r="D96">
        <v>202</v>
      </c>
      <c r="E96" t="s">
        <v>45</v>
      </c>
      <c r="F96">
        <v>8</v>
      </c>
      <c r="G96">
        <v>3</v>
      </c>
      <c r="H96" t="s">
        <v>38</v>
      </c>
      <c r="I96">
        <v>1433</v>
      </c>
      <c r="J96">
        <v>1</v>
      </c>
      <c r="K96" t="s">
        <v>39</v>
      </c>
      <c r="L96">
        <v>34</v>
      </c>
      <c r="M96">
        <v>2</v>
      </c>
      <c r="N96">
        <v>1</v>
      </c>
      <c r="O96" t="s">
        <v>47</v>
      </c>
      <c r="P96">
        <v>2</v>
      </c>
      <c r="Q96" t="s">
        <v>41</v>
      </c>
      <c r="R96">
        <v>1261</v>
      </c>
      <c r="S96">
        <v>22262</v>
      </c>
      <c r="T96">
        <v>1</v>
      </c>
      <c r="U96" t="s">
        <v>43</v>
      </c>
      <c r="V96">
        <v>12</v>
      </c>
      <c r="W96">
        <v>3</v>
      </c>
      <c r="X96">
        <v>3</v>
      </c>
      <c r="Y96">
        <v>0</v>
      </c>
      <c r="Z96">
        <v>1</v>
      </c>
      <c r="AA96">
        <v>3</v>
      </c>
      <c r="AB96">
        <v>4</v>
      </c>
      <c r="AC96">
        <v>1</v>
      </c>
      <c r="AD96">
        <v>0</v>
      </c>
      <c r="AE96">
        <v>0</v>
      </c>
      <c r="AF96">
        <v>0</v>
      </c>
      <c r="AG96">
        <v>1</v>
      </c>
      <c r="AH96" t="s">
        <v>67</v>
      </c>
      <c r="AI96" t="s">
        <v>66</v>
      </c>
      <c r="AJ96" t="str" cm="1">
        <f t="array" ref="AJ96">_xlfn.IFS(
  Cleaned_Data[[#This Row],[MonthlyIncome]] &lt;= Q1_Val, "Low (Q1)",
  Cleaned_Data[[#This Row],[MonthlyIncome]] &lt;= Q2_Val, "Lower-Mid (Q2)",
  Cleaned_Data[[#This Row],[MonthlyIncome]] &lt;= Q3_Val, "Upper-Mid (Q3)",
  TRUE, "High (Q4)"
)</f>
        <v>Low (Q1)</v>
      </c>
      <c r="AK96" t="str">
        <f>_xlfn.XLOOKUP(Cleaned_Data[[#This Row],[JobSatisfaction]], SatisfactionLookup[Code], SatisfactionLookup[Label], "Unknown")</f>
        <v>Medium</v>
      </c>
      <c r="AL96" t="str">
        <f>_xlfn.XLOOKUP(Cleaned_Data[[#This Row],[WorkLifeBalance]], SatisfactionLookup[Code], SatisfactionLookup[Label], "Unknown")</f>
        <v>Very High</v>
      </c>
      <c r="AM9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96" t="str" cm="1">
        <f t="array" ref="AN96">_xlfn.IFS(Cleaned_Data[[#This Row],[Risk Score]]&gt;=5, "3 - High Risk", Cleaned_Data[[#This Row],[Risk Score]]&gt;=3, "2 - Medium Risk", TRUE, "1 - Low Risk")</f>
        <v>2 - Medium Risk</v>
      </c>
    </row>
    <row r="97" spans="1:40">
      <c r="A97">
        <v>39</v>
      </c>
      <c r="B97" t="s">
        <v>35</v>
      </c>
      <c r="C97" t="s">
        <v>55</v>
      </c>
      <c r="D97">
        <v>592</v>
      </c>
      <c r="E97" t="s">
        <v>45</v>
      </c>
      <c r="F97">
        <v>2</v>
      </c>
      <c r="G97">
        <v>3</v>
      </c>
      <c r="H97" t="s">
        <v>38</v>
      </c>
      <c r="I97">
        <v>1458</v>
      </c>
      <c r="J97">
        <v>1</v>
      </c>
      <c r="K97" t="s">
        <v>39</v>
      </c>
      <c r="L97">
        <v>54</v>
      </c>
      <c r="M97">
        <v>2</v>
      </c>
      <c r="N97">
        <v>1</v>
      </c>
      <c r="O97" t="s">
        <v>50</v>
      </c>
      <c r="P97">
        <v>1</v>
      </c>
      <c r="Q97" t="s">
        <v>41</v>
      </c>
      <c r="R97">
        <v>3646</v>
      </c>
      <c r="S97">
        <v>17181</v>
      </c>
      <c r="T97">
        <v>2</v>
      </c>
      <c r="U97" t="s">
        <v>35</v>
      </c>
      <c r="V97">
        <v>23</v>
      </c>
      <c r="W97">
        <v>4</v>
      </c>
      <c r="X97">
        <v>2</v>
      </c>
      <c r="Y97">
        <v>0</v>
      </c>
      <c r="Z97">
        <v>11</v>
      </c>
      <c r="AA97">
        <v>2</v>
      </c>
      <c r="AB97">
        <v>4</v>
      </c>
      <c r="AC97">
        <v>1</v>
      </c>
      <c r="AD97">
        <v>0</v>
      </c>
      <c r="AE97">
        <v>0</v>
      </c>
      <c r="AF97">
        <v>0</v>
      </c>
      <c r="AG97">
        <v>1</v>
      </c>
      <c r="AH97" t="s">
        <v>69</v>
      </c>
      <c r="AI97" t="s">
        <v>66</v>
      </c>
      <c r="AJ97" t="str" cm="1">
        <f t="array" ref="AJ97">_xlfn.IFS(
  Cleaned_Data[[#This Row],[MonthlyIncome]] &lt;= Q1_Val, "Low (Q1)",
  Cleaned_Data[[#This Row],[MonthlyIncome]] &lt;= Q2_Val, "Lower-Mid (Q2)",
  Cleaned_Data[[#This Row],[MonthlyIncome]] &lt;= Q3_Val, "Upper-Mid (Q3)",
  TRUE, "High (Q4)"
)</f>
        <v>Lower-Mid (Q2)</v>
      </c>
      <c r="AK97" t="str">
        <f>_xlfn.XLOOKUP(Cleaned_Data[[#This Row],[JobSatisfaction]], SatisfactionLookup[Code], SatisfactionLookup[Label], "Unknown")</f>
        <v>Low</v>
      </c>
      <c r="AL97" t="str">
        <f>_xlfn.XLOOKUP(Cleaned_Data[[#This Row],[WorkLifeBalance]], SatisfactionLookup[Code], SatisfactionLookup[Label], "Unknown")</f>
        <v>Very High</v>
      </c>
      <c r="AM9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97" t="str" cm="1">
        <f t="array" ref="AN97">_xlfn.IFS(Cleaned_Data[[#This Row],[Risk Score]]&gt;=5, "3 - High Risk", Cleaned_Data[[#This Row],[Risk Score]]&gt;=3, "2 - Medium Risk", TRUE, "1 - Low Risk")</f>
        <v>3 - High Risk</v>
      </c>
    </row>
    <row r="98" spans="1:40">
      <c r="A98">
        <v>44</v>
      </c>
      <c r="B98" t="s">
        <v>43</v>
      </c>
      <c r="C98" t="s">
        <v>44</v>
      </c>
      <c r="D98">
        <v>383</v>
      </c>
      <c r="E98" t="s">
        <v>37</v>
      </c>
      <c r="F98">
        <v>1</v>
      </c>
      <c r="G98">
        <v>5</v>
      </c>
      <c r="H98" t="s">
        <v>59</v>
      </c>
      <c r="I98">
        <v>1481</v>
      </c>
      <c r="J98">
        <v>1</v>
      </c>
      <c r="K98" t="s">
        <v>39</v>
      </c>
      <c r="L98">
        <v>79</v>
      </c>
      <c r="M98">
        <v>3</v>
      </c>
      <c r="N98">
        <v>2</v>
      </c>
      <c r="O98" t="s">
        <v>40</v>
      </c>
      <c r="P98">
        <v>3</v>
      </c>
      <c r="Q98" t="s">
        <v>48</v>
      </c>
      <c r="R98">
        <v>4768</v>
      </c>
      <c r="S98">
        <v>9282</v>
      </c>
      <c r="T98">
        <v>7</v>
      </c>
      <c r="U98" t="s">
        <v>43</v>
      </c>
      <c r="V98">
        <v>12</v>
      </c>
      <c r="W98">
        <v>3</v>
      </c>
      <c r="X98">
        <v>3</v>
      </c>
      <c r="Y98">
        <v>1</v>
      </c>
      <c r="Z98">
        <v>11</v>
      </c>
      <c r="AA98">
        <v>4</v>
      </c>
      <c r="AB98">
        <v>2</v>
      </c>
      <c r="AC98">
        <v>1</v>
      </c>
      <c r="AD98">
        <v>0</v>
      </c>
      <c r="AE98">
        <v>0</v>
      </c>
      <c r="AF98">
        <v>0</v>
      </c>
      <c r="AG98">
        <v>0</v>
      </c>
      <c r="AH98" t="s">
        <v>69</v>
      </c>
      <c r="AI98" t="s">
        <v>66</v>
      </c>
      <c r="AJ98" t="str" cm="1">
        <f t="array" ref="AJ98">_xlfn.IFS(
  Cleaned_Data[[#This Row],[MonthlyIncome]] &lt;= Q1_Val, "Low (Q1)",
  Cleaned_Data[[#This Row],[MonthlyIncome]] &lt;= Q2_Val, "Lower-Mid (Q2)",
  Cleaned_Data[[#This Row],[MonthlyIncome]] &lt;= Q3_Val, "Upper-Mid (Q3)",
  TRUE, "High (Q4)"
)</f>
        <v>Lower-Mid (Q2)</v>
      </c>
      <c r="AK98" t="str">
        <f>_xlfn.XLOOKUP(Cleaned_Data[[#This Row],[JobSatisfaction]], SatisfactionLookup[Code], SatisfactionLookup[Label], "Unknown")</f>
        <v>High</v>
      </c>
      <c r="AL98" t="str">
        <f>_xlfn.XLOOKUP(Cleaned_Data[[#This Row],[WorkLifeBalance]], SatisfactionLookup[Code], SatisfactionLookup[Label], "Unknown")</f>
        <v>Medium</v>
      </c>
      <c r="AM9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98" t="str" cm="1">
        <f t="array" ref="AN98">_xlfn.IFS(Cleaned_Data[[#This Row],[Risk Score]]&gt;=5, "3 - High Risk", Cleaned_Data[[#This Row],[Risk Score]]&gt;=3, "2 - Medium Risk", TRUE, "1 - Low Risk")</f>
        <v>1 - Low Risk</v>
      </c>
    </row>
    <row r="99" spans="1:40">
      <c r="A99">
        <v>30</v>
      </c>
      <c r="B99" t="s">
        <v>43</v>
      </c>
      <c r="C99" t="s">
        <v>55</v>
      </c>
      <c r="D99">
        <v>990</v>
      </c>
      <c r="E99" t="s">
        <v>45</v>
      </c>
      <c r="F99">
        <v>7</v>
      </c>
      <c r="G99">
        <v>3</v>
      </c>
      <c r="H99" t="s">
        <v>60</v>
      </c>
      <c r="I99">
        <v>1482</v>
      </c>
      <c r="J99">
        <v>3</v>
      </c>
      <c r="K99" t="s">
        <v>46</v>
      </c>
      <c r="L99">
        <v>64</v>
      </c>
      <c r="M99">
        <v>3</v>
      </c>
      <c r="N99">
        <v>1</v>
      </c>
      <c r="O99" t="s">
        <v>47</v>
      </c>
      <c r="P99">
        <v>3</v>
      </c>
      <c r="Q99" t="s">
        <v>52</v>
      </c>
      <c r="R99">
        <v>1274</v>
      </c>
      <c r="S99">
        <v>7152</v>
      </c>
      <c r="T99">
        <v>1</v>
      </c>
      <c r="U99" t="s">
        <v>43</v>
      </c>
      <c r="V99">
        <v>13</v>
      </c>
      <c r="W99">
        <v>3</v>
      </c>
      <c r="X99">
        <v>2</v>
      </c>
      <c r="Y99">
        <v>2</v>
      </c>
      <c r="Z99">
        <v>1</v>
      </c>
      <c r="AA99">
        <v>2</v>
      </c>
      <c r="AB99">
        <v>2</v>
      </c>
      <c r="AC99">
        <v>1</v>
      </c>
      <c r="AD99">
        <v>0</v>
      </c>
      <c r="AE99">
        <v>0</v>
      </c>
      <c r="AF99">
        <v>0</v>
      </c>
      <c r="AG99">
        <v>0</v>
      </c>
      <c r="AH99" t="s">
        <v>67</v>
      </c>
      <c r="AI99" t="s">
        <v>66</v>
      </c>
      <c r="AJ99" t="str" cm="1">
        <f t="array" ref="AJ99">_xlfn.IFS(
  Cleaned_Data[[#This Row],[MonthlyIncome]] &lt;= Q1_Val, "Low (Q1)",
  Cleaned_Data[[#This Row],[MonthlyIncome]] &lt;= Q2_Val, "Lower-Mid (Q2)",
  Cleaned_Data[[#This Row],[MonthlyIncome]] &lt;= Q3_Val, "Upper-Mid (Q3)",
  TRUE, "High (Q4)"
)</f>
        <v>Low (Q1)</v>
      </c>
      <c r="AK99" t="str">
        <f>_xlfn.XLOOKUP(Cleaned_Data[[#This Row],[JobSatisfaction]], SatisfactionLookup[Code], SatisfactionLookup[Label], "Unknown")</f>
        <v>High</v>
      </c>
      <c r="AL99" t="str">
        <f>_xlfn.XLOOKUP(Cleaned_Data[[#This Row],[WorkLifeBalance]], SatisfactionLookup[Code], SatisfactionLookup[Label], "Unknown")</f>
        <v>Medium</v>
      </c>
      <c r="AM9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99" t="str" cm="1">
        <f t="array" ref="AN99">_xlfn.IFS(Cleaned_Data[[#This Row],[Risk Score]]&gt;=5, "3 - High Risk", Cleaned_Data[[#This Row],[Risk Score]]&gt;=3, "2 - Medium Risk", TRUE, "1 - Low Risk")</f>
        <v>1 - Low Risk</v>
      </c>
    </row>
    <row r="100" spans="1:40">
      <c r="A100">
        <v>35</v>
      </c>
      <c r="B100" t="s">
        <v>43</v>
      </c>
      <c r="C100" t="s">
        <v>36</v>
      </c>
      <c r="D100">
        <v>660</v>
      </c>
      <c r="E100" t="s">
        <v>37</v>
      </c>
      <c r="F100">
        <v>7</v>
      </c>
      <c r="G100">
        <v>1</v>
      </c>
      <c r="H100" t="s">
        <v>38</v>
      </c>
      <c r="I100">
        <v>1492</v>
      </c>
      <c r="J100">
        <v>4</v>
      </c>
      <c r="K100" t="s">
        <v>46</v>
      </c>
      <c r="L100">
        <v>76</v>
      </c>
      <c r="M100">
        <v>3</v>
      </c>
      <c r="N100">
        <v>1</v>
      </c>
      <c r="O100" t="s">
        <v>57</v>
      </c>
      <c r="P100">
        <v>3</v>
      </c>
      <c r="Q100" t="s">
        <v>48</v>
      </c>
      <c r="R100">
        <v>2404</v>
      </c>
      <c r="S100">
        <v>16192</v>
      </c>
      <c r="T100">
        <v>1</v>
      </c>
      <c r="U100" t="s">
        <v>43</v>
      </c>
      <c r="V100">
        <v>13</v>
      </c>
      <c r="W100">
        <v>3</v>
      </c>
      <c r="X100">
        <v>1</v>
      </c>
      <c r="Y100">
        <v>1</v>
      </c>
      <c r="Z100">
        <v>1</v>
      </c>
      <c r="AA100">
        <v>3</v>
      </c>
      <c r="AB100">
        <v>3</v>
      </c>
      <c r="AC100">
        <v>1</v>
      </c>
      <c r="AD100">
        <v>0</v>
      </c>
      <c r="AE100">
        <v>0</v>
      </c>
      <c r="AF100">
        <v>0</v>
      </c>
      <c r="AG100">
        <v>0</v>
      </c>
      <c r="AH100" t="s">
        <v>69</v>
      </c>
      <c r="AI100" t="s">
        <v>66</v>
      </c>
      <c r="AJ100" t="str" cm="1">
        <f t="array" ref="AJ100">_xlfn.IFS(
  Cleaned_Data[[#This Row],[MonthlyIncome]] &lt;= Q1_Val, "Low (Q1)",
  Cleaned_Data[[#This Row],[MonthlyIncome]] &lt;= Q2_Val, "Lower-Mid (Q2)",
  Cleaned_Data[[#This Row],[MonthlyIncome]] &lt;= Q3_Val, "Upper-Mid (Q3)",
  TRUE, "High (Q4)"
)</f>
        <v>Low (Q1)</v>
      </c>
      <c r="AK100" t="str">
        <f>_xlfn.XLOOKUP(Cleaned_Data[[#This Row],[JobSatisfaction]], SatisfactionLookup[Code], SatisfactionLookup[Label], "Unknown")</f>
        <v>High</v>
      </c>
      <c r="AL100" t="str">
        <f>_xlfn.XLOOKUP(Cleaned_Data[[#This Row],[WorkLifeBalance]], SatisfactionLookup[Code], SatisfactionLookup[Label], "Unknown")</f>
        <v>High</v>
      </c>
      <c r="AM10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00" t="str" cm="1">
        <f t="array" ref="AN100">_xlfn.IFS(Cleaned_Data[[#This Row],[Risk Score]]&gt;=5, "3 - High Risk", Cleaned_Data[[#This Row],[Risk Score]]&gt;=3, "2 - Medium Risk", TRUE, "1 - Low Risk")</f>
        <v>1 - Low Risk</v>
      </c>
    </row>
    <row r="101" spans="1:40">
      <c r="A101">
        <v>24</v>
      </c>
      <c r="B101" t="s">
        <v>43</v>
      </c>
      <c r="C101" t="s">
        <v>55</v>
      </c>
      <c r="D101">
        <v>830</v>
      </c>
      <c r="E101" t="s">
        <v>37</v>
      </c>
      <c r="F101">
        <v>13</v>
      </c>
      <c r="G101">
        <v>2</v>
      </c>
      <c r="H101" t="s">
        <v>38</v>
      </c>
      <c r="I101">
        <v>1495</v>
      </c>
      <c r="J101">
        <v>4</v>
      </c>
      <c r="K101" t="s">
        <v>39</v>
      </c>
      <c r="L101">
        <v>78</v>
      </c>
      <c r="M101">
        <v>3</v>
      </c>
      <c r="N101">
        <v>1</v>
      </c>
      <c r="O101" t="s">
        <v>57</v>
      </c>
      <c r="P101">
        <v>2</v>
      </c>
      <c r="Q101" t="s">
        <v>48</v>
      </c>
      <c r="R101">
        <v>2033</v>
      </c>
      <c r="S101">
        <v>7103</v>
      </c>
      <c r="T101">
        <v>1</v>
      </c>
      <c r="U101" t="s">
        <v>43</v>
      </c>
      <c r="V101">
        <v>13</v>
      </c>
      <c r="W101">
        <v>3</v>
      </c>
      <c r="X101">
        <v>3</v>
      </c>
      <c r="Y101">
        <v>1</v>
      </c>
      <c r="Z101">
        <v>1</v>
      </c>
      <c r="AA101">
        <v>2</v>
      </c>
      <c r="AB101">
        <v>3</v>
      </c>
      <c r="AC101">
        <v>1</v>
      </c>
      <c r="AD101">
        <v>0</v>
      </c>
      <c r="AE101">
        <v>0</v>
      </c>
      <c r="AF101">
        <v>0</v>
      </c>
      <c r="AG101">
        <v>0</v>
      </c>
      <c r="AH101" t="s">
        <v>68</v>
      </c>
      <c r="AI101" t="s">
        <v>66</v>
      </c>
      <c r="AJ101" t="str" cm="1">
        <f t="array" ref="AJ101">_xlfn.IFS(
  Cleaned_Data[[#This Row],[MonthlyIncome]] &lt;= Q1_Val, "Low (Q1)",
  Cleaned_Data[[#This Row],[MonthlyIncome]] &lt;= Q2_Val, "Lower-Mid (Q2)",
  Cleaned_Data[[#This Row],[MonthlyIncome]] &lt;= Q3_Val, "Upper-Mid (Q3)",
  TRUE, "High (Q4)"
)</f>
        <v>Low (Q1)</v>
      </c>
      <c r="AK101" t="str">
        <f>_xlfn.XLOOKUP(Cleaned_Data[[#This Row],[JobSatisfaction]], SatisfactionLookup[Code], SatisfactionLookup[Label], "Unknown")</f>
        <v>Medium</v>
      </c>
      <c r="AL101" t="str">
        <f>_xlfn.XLOOKUP(Cleaned_Data[[#This Row],[WorkLifeBalance]], SatisfactionLookup[Code], SatisfactionLookup[Label], "Unknown")</f>
        <v>High</v>
      </c>
      <c r="AM10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01" t="str" cm="1">
        <f t="array" ref="AN101">_xlfn.IFS(Cleaned_Data[[#This Row],[Risk Score]]&gt;=5, "3 - High Risk", Cleaned_Data[[#This Row],[Risk Score]]&gt;=3, "2 - Medium Risk", TRUE, "1 - Low Risk")</f>
        <v>2 - Medium Risk</v>
      </c>
    </row>
    <row r="102" spans="1:40">
      <c r="A102">
        <v>28</v>
      </c>
      <c r="B102" t="s">
        <v>43</v>
      </c>
      <c r="C102" t="s">
        <v>36</v>
      </c>
      <c r="D102">
        <v>1423</v>
      </c>
      <c r="E102" t="s">
        <v>45</v>
      </c>
      <c r="F102">
        <v>1</v>
      </c>
      <c r="G102">
        <v>3</v>
      </c>
      <c r="H102" t="s">
        <v>38</v>
      </c>
      <c r="I102">
        <v>1506</v>
      </c>
      <c r="J102">
        <v>1</v>
      </c>
      <c r="K102" t="s">
        <v>46</v>
      </c>
      <c r="L102">
        <v>72</v>
      </c>
      <c r="M102">
        <v>2</v>
      </c>
      <c r="N102">
        <v>1</v>
      </c>
      <c r="O102" t="s">
        <v>47</v>
      </c>
      <c r="P102">
        <v>3</v>
      </c>
      <c r="Q102" t="s">
        <v>52</v>
      </c>
      <c r="R102">
        <v>1563</v>
      </c>
      <c r="S102">
        <v>12530</v>
      </c>
      <c r="T102">
        <v>1</v>
      </c>
      <c r="U102" t="s">
        <v>43</v>
      </c>
      <c r="V102">
        <v>14</v>
      </c>
      <c r="W102">
        <v>3</v>
      </c>
      <c r="X102">
        <v>4</v>
      </c>
      <c r="Y102">
        <v>1</v>
      </c>
      <c r="Z102">
        <v>1</v>
      </c>
      <c r="AA102">
        <v>2</v>
      </c>
      <c r="AB102">
        <v>1</v>
      </c>
      <c r="AC102">
        <v>1</v>
      </c>
      <c r="AD102">
        <v>0</v>
      </c>
      <c r="AE102">
        <v>0</v>
      </c>
      <c r="AF102">
        <v>0</v>
      </c>
      <c r="AG102">
        <v>0</v>
      </c>
      <c r="AH102" t="s">
        <v>67</v>
      </c>
      <c r="AI102" t="s">
        <v>66</v>
      </c>
      <c r="AJ102" t="str" cm="1">
        <f t="array" ref="AJ102">_xlfn.IFS(
  Cleaned_Data[[#This Row],[MonthlyIncome]] &lt;= Q1_Val, "Low (Q1)",
  Cleaned_Data[[#This Row],[MonthlyIncome]] &lt;= Q2_Val, "Lower-Mid (Q2)",
  Cleaned_Data[[#This Row],[MonthlyIncome]] &lt;= Q3_Val, "Upper-Mid (Q3)",
  TRUE, "High (Q4)"
)</f>
        <v>Low (Q1)</v>
      </c>
      <c r="AK102" t="str">
        <f>_xlfn.XLOOKUP(Cleaned_Data[[#This Row],[JobSatisfaction]], SatisfactionLookup[Code], SatisfactionLookup[Label], "Unknown")</f>
        <v>High</v>
      </c>
      <c r="AL102" t="str">
        <f>_xlfn.XLOOKUP(Cleaned_Data[[#This Row],[WorkLifeBalance]], SatisfactionLookup[Code], SatisfactionLookup[Label], "Unknown")</f>
        <v>Low</v>
      </c>
      <c r="AM10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02" t="str" cm="1">
        <f t="array" ref="AN102">_xlfn.IFS(Cleaned_Data[[#This Row],[Risk Score]]&gt;=5, "3 - High Risk", Cleaned_Data[[#This Row],[Risk Score]]&gt;=3, "2 - Medium Risk", TRUE, "1 - Low Risk")</f>
        <v>2 - Medium Risk</v>
      </c>
    </row>
    <row r="103" spans="1:40">
      <c r="A103">
        <v>42</v>
      </c>
      <c r="B103" t="s">
        <v>43</v>
      </c>
      <c r="C103" t="s">
        <v>36</v>
      </c>
      <c r="D103">
        <v>1210</v>
      </c>
      <c r="E103" t="s">
        <v>45</v>
      </c>
      <c r="F103">
        <v>2</v>
      </c>
      <c r="G103">
        <v>3</v>
      </c>
      <c r="H103" t="s">
        <v>51</v>
      </c>
      <c r="I103">
        <v>1542</v>
      </c>
      <c r="J103">
        <v>3</v>
      </c>
      <c r="K103" t="s">
        <v>46</v>
      </c>
      <c r="L103">
        <v>68</v>
      </c>
      <c r="M103">
        <v>2</v>
      </c>
      <c r="N103">
        <v>1</v>
      </c>
      <c r="O103" t="s">
        <v>50</v>
      </c>
      <c r="P103">
        <v>2</v>
      </c>
      <c r="Q103" t="s">
        <v>48</v>
      </c>
      <c r="R103">
        <v>4841</v>
      </c>
      <c r="S103">
        <v>24052</v>
      </c>
      <c r="T103">
        <v>4</v>
      </c>
      <c r="U103" t="s">
        <v>43</v>
      </c>
      <c r="V103">
        <v>14</v>
      </c>
      <c r="W103">
        <v>3</v>
      </c>
      <c r="X103">
        <v>2</v>
      </c>
      <c r="Y103">
        <v>1</v>
      </c>
      <c r="Z103">
        <v>4</v>
      </c>
      <c r="AA103">
        <v>3</v>
      </c>
      <c r="AB103">
        <v>3</v>
      </c>
      <c r="AC103">
        <v>1</v>
      </c>
      <c r="AD103">
        <v>0</v>
      </c>
      <c r="AE103">
        <v>0</v>
      </c>
      <c r="AF103">
        <v>0</v>
      </c>
      <c r="AG103">
        <v>0</v>
      </c>
      <c r="AH103" t="s">
        <v>69</v>
      </c>
      <c r="AI103" t="s">
        <v>66</v>
      </c>
      <c r="AJ103" t="str" cm="1">
        <f t="array" ref="AJ103">_xlfn.IFS(
  Cleaned_Data[[#This Row],[MonthlyIncome]] &lt;= Q1_Val, "Low (Q1)",
  Cleaned_Data[[#This Row],[MonthlyIncome]] &lt;= Q2_Val, "Lower-Mid (Q2)",
  Cleaned_Data[[#This Row],[MonthlyIncome]] &lt;= Q3_Val, "Upper-Mid (Q3)",
  TRUE, "High (Q4)"
)</f>
        <v>Lower-Mid (Q2)</v>
      </c>
      <c r="AK103" t="str">
        <f>_xlfn.XLOOKUP(Cleaned_Data[[#This Row],[JobSatisfaction]], SatisfactionLookup[Code], SatisfactionLookup[Label], "Unknown")</f>
        <v>Medium</v>
      </c>
      <c r="AL103" t="str">
        <f>_xlfn.XLOOKUP(Cleaned_Data[[#This Row],[WorkLifeBalance]], SatisfactionLookup[Code], SatisfactionLookup[Label], "Unknown")</f>
        <v>High</v>
      </c>
      <c r="AM10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03" t="str" cm="1">
        <f t="array" ref="AN103">_xlfn.IFS(Cleaned_Data[[#This Row],[Risk Score]]&gt;=5, "3 - High Risk", Cleaned_Data[[#This Row],[Risk Score]]&gt;=3, "2 - Medium Risk", TRUE, "1 - Low Risk")</f>
        <v>1 - Low Risk</v>
      </c>
    </row>
    <row r="104" spans="1:40">
      <c r="A104">
        <v>29</v>
      </c>
      <c r="B104" t="s">
        <v>43</v>
      </c>
      <c r="C104" t="s">
        <v>36</v>
      </c>
      <c r="D104">
        <v>598</v>
      </c>
      <c r="E104" t="s">
        <v>45</v>
      </c>
      <c r="F104">
        <v>9</v>
      </c>
      <c r="G104">
        <v>3</v>
      </c>
      <c r="H104" t="s">
        <v>38</v>
      </c>
      <c r="I104">
        <v>1558</v>
      </c>
      <c r="J104">
        <v>3</v>
      </c>
      <c r="K104" t="s">
        <v>46</v>
      </c>
      <c r="L104">
        <v>91</v>
      </c>
      <c r="M104">
        <v>4</v>
      </c>
      <c r="N104">
        <v>1</v>
      </c>
      <c r="O104" t="s">
        <v>47</v>
      </c>
      <c r="P104">
        <v>3</v>
      </c>
      <c r="Q104" t="s">
        <v>48</v>
      </c>
      <c r="R104">
        <v>2451</v>
      </c>
      <c r="S104">
        <v>22376</v>
      </c>
      <c r="T104">
        <v>6</v>
      </c>
      <c r="U104" t="s">
        <v>43</v>
      </c>
      <c r="V104">
        <v>18</v>
      </c>
      <c r="W104">
        <v>3</v>
      </c>
      <c r="X104">
        <v>1</v>
      </c>
      <c r="Y104">
        <v>2</v>
      </c>
      <c r="Z104">
        <v>5</v>
      </c>
      <c r="AA104">
        <v>2</v>
      </c>
      <c r="AB104">
        <v>2</v>
      </c>
      <c r="AC104">
        <v>1</v>
      </c>
      <c r="AD104">
        <v>0</v>
      </c>
      <c r="AE104">
        <v>0</v>
      </c>
      <c r="AF104">
        <v>0</v>
      </c>
      <c r="AG104">
        <v>0</v>
      </c>
      <c r="AH104" t="s">
        <v>67</v>
      </c>
      <c r="AI104" t="s">
        <v>66</v>
      </c>
      <c r="AJ104" t="str" cm="1">
        <f t="array" ref="AJ104">_xlfn.IFS(
  Cleaned_Data[[#This Row],[MonthlyIncome]] &lt;= Q1_Val, "Low (Q1)",
  Cleaned_Data[[#This Row],[MonthlyIncome]] &lt;= Q2_Val, "Lower-Mid (Q2)",
  Cleaned_Data[[#This Row],[MonthlyIncome]] &lt;= Q3_Val, "Upper-Mid (Q3)",
  TRUE, "High (Q4)"
)</f>
        <v>Low (Q1)</v>
      </c>
      <c r="AK104" t="str">
        <f>_xlfn.XLOOKUP(Cleaned_Data[[#This Row],[JobSatisfaction]], SatisfactionLookup[Code], SatisfactionLookup[Label], "Unknown")</f>
        <v>High</v>
      </c>
      <c r="AL104" t="str">
        <f>_xlfn.XLOOKUP(Cleaned_Data[[#This Row],[WorkLifeBalance]], SatisfactionLookup[Code], SatisfactionLookup[Label], "Unknown")</f>
        <v>Medium</v>
      </c>
      <c r="AM10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04" t="str" cm="1">
        <f t="array" ref="AN104">_xlfn.IFS(Cleaned_Data[[#This Row],[Risk Score]]&gt;=5, "3 - High Risk", Cleaned_Data[[#This Row],[Risk Score]]&gt;=3, "2 - Medium Risk", TRUE, "1 - Low Risk")</f>
        <v>1 - Low Risk</v>
      </c>
    </row>
    <row r="105" spans="1:40">
      <c r="A105">
        <v>35</v>
      </c>
      <c r="B105" t="s">
        <v>35</v>
      </c>
      <c r="C105" t="s">
        <v>36</v>
      </c>
      <c r="D105">
        <v>104</v>
      </c>
      <c r="E105" t="s">
        <v>45</v>
      </c>
      <c r="F105">
        <v>2</v>
      </c>
      <c r="G105">
        <v>3</v>
      </c>
      <c r="H105" t="s">
        <v>38</v>
      </c>
      <c r="I105">
        <v>1569</v>
      </c>
      <c r="J105">
        <v>1</v>
      </c>
      <c r="K105" t="s">
        <v>39</v>
      </c>
      <c r="L105">
        <v>69</v>
      </c>
      <c r="M105">
        <v>3</v>
      </c>
      <c r="N105">
        <v>1</v>
      </c>
      <c r="O105" t="s">
        <v>50</v>
      </c>
      <c r="P105">
        <v>1</v>
      </c>
      <c r="Q105" t="s">
        <v>52</v>
      </c>
      <c r="R105">
        <v>2074</v>
      </c>
      <c r="S105">
        <v>26619</v>
      </c>
      <c r="T105">
        <v>1</v>
      </c>
      <c r="U105" t="s">
        <v>35</v>
      </c>
      <c r="V105">
        <v>12</v>
      </c>
      <c r="W105">
        <v>3</v>
      </c>
      <c r="X105">
        <v>4</v>
      </c>
      <c r="Y105">
        <v>1</v>
      </c>
      <c r="Z105">
        <v>1</v>
      </c>
      <c r="AA105">
        <v>2</v>
      </c>
      <c r="AB105">
        <v>3</v>
      </c>
      <c r="AC105">
        <v>1</v>
      </c>
      <c r="AD105">
        <v>0</v>
      </c>
      <c r="AE105">
        <v>0</v>
      </c>
      <c r="AF105">
        <v>0</v>
      </c>
      <c r="AG105">
        <v>1</v>
      </c>
      <c r="AH105" t="s">
        <v>69</v>
      </c>
      <c r="AI105" t="s">
        <v>66</v>
      </c>
      <c r="AJ105" t="str" cm="1">
        <f t="array" ref="AJ105">_xlfn.IFS(
  Cleaned_Data[[#This Row],[MonthlyIncome]] &lt;= Q1_Val, "Low (Q1)",
  Cleaned_Data[[#This Row],[MonthlyIncome]] &lt;= Q2_Val, "Lower-Mid (Q2)",
  Cleaned_Data[[#This Row],[MonthlyIncome]] &lt;= Q3_Val, "Upper-Mid (Q3)",
  TRUE, "High (Q4)"
)</f>
        <v>Low (Q1)</v>
      </c>
      <c r="AK105" t="str">
        <f>_xlfn.XLOOKUP(Cleaned_Data[[#This Row],[JobSatisfaction]], SatisfactionLookup[Code], SatisfactionLookup[Label], "Unknown")</f>
        <v>Low</v>
      </c>
      <c r="AL105" t="str">
        <f>_xlfn.XLOOKUP(Cleaned_Data[[#This Row],[WorkLifeBalance]], SatisfactionLookup[Code], SatisfactionLookup[Label], "Unknown")</f>
        <v>High</v>
      </c>
      <c r="AM10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05" t="str" cm="1">
        <f t="array" ref="AN105">_xlfn.IFS(Cleaned_Data[[#This Row],[Risk Score]]&gt;=5, "3 - High Risk", Cleaned_Data[[#This Row],[Risk Score]]&gt;=3, "2 - Medium Risk", TRUE, "1 - Low Risk")</f>
        <v>3 - High Risk</v>
      </c>
    </row>
    <row r="106" spans="1:40">
      <c r="A106">
        <v>34</v>
      </c>
      <c r="B106" t="s">
        <v>43</v>
      </c>
      <c r="C106" t="s">
        <v>36</v>
      </c>
      <c r="D106">
        <v>479</v>
      </c>
      <c r="E106" t="s">
        <v>45</v>
      </c>
      <c r="F106">
        <v>7</v>
      </c>
      <c r="G106">
        <v>4</v>
      </c>
      <c r="H106" t="s">
        <v>51</v>
      </c>
      <c r="I106">
        <v>1577</v>
      </c>
      <c r="J106">
        <v>1</v>
      </c>
      <c r="K106" t="s">
        <v>46</v>
      </c>
      <c r="L106">
        <v>35</v>
      </c>
      <c r="M106">
        <v>3</v>
      </c>
      <c r="N106">
        <v>1</v>
      </c>
      <c r="O106" t="s">
        <v>47</v>
      </c>
      <c r="P106">
        <v>4</v>
      </c>
      <c r="Q106" t="s">
        <v>41</v>
      </c>
      <c r="R106">
        <v>2972</v>
      </c>
      <c r="S106">
        <v>22061</v>
      </c>
      <c r="T106">
        <v>1</v>
      </c>
      <c r="U106" t="s">
        <v>43</v>
      </c>
      <c r="V106">
        <v>13</v>
      </c>
      <c r="W106">
        <v>3</v>
      </c>
      <c r="X106">
        <v>3</v>
      </c>
      <c r="Y106">
        <v>0</v>
      </c>
      <c r="Z106">
        <v>1</v>
      </c>
      <c r="AA106">
        <v>4</v>
      </c>
      <c r="AB106">
        <v>1</v>
      </c>
      <c r="AC106">
        <v>1</v>
      </c>
      <c r="AD106">
        <v>0</v>
      </c>
      <c r="AE106">
        <v>0</v>
      </c>
      <c r="AF106">
        <v>0</v>
      </c>
      <c r="AG106">
        <v>0</v>
      </c>
      <c r="AH106" t="s">
        <v>67</v>
      </c>
      <c r="AI106" t="s">
        <v>66</v>
      </c>
      <c r="AJ106" t="str" cm="1">
        <f t="array" ref="AJ106">_xlfn.IFS(
  Cleaned_Data[[#This Row],[MonthlyIncome]] &lt;= Q1_Val, "Low (Q1)",
  Cleaned_Data[[#This Row],[MonthlyIncome]] &lt;= Q2_Val, "Lower-Mid (Q2)",
  Cleaned_Data[[#This Row],[MonthlyIncome]] &lt;= Q3_Val, "Upper-Mid (Q3)",
  TRUE, "High (Q4)"
)</f>
        <v>Lower-Mid (Q2)</v>
      </c>
      <c r="AK106" t="str">
        <f>_xlfn.XLOOKUP(Cleaned_Data[[#This Row],[JobSatisfaction]], SatisfactionLookup[Code], SatisfactionLookup[Label], "Unknown")</f>
        <v>Very High</v>
      </c>
      <c r="AL106" t="str">
        <f>_xlfn.XLOOKUP(Cleaned_Data[[#This Row],[WorkLifeBalance]], SatisfactionLookup[Code], SatisfactionLookup[Label], "Unknown")</f>
        <v>Low</v>
      </c>
      <c r="AM10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06" t="str" cm="1">
        <f t="array" ref="AN106">_xlfn.IFS(Cleaned_Data[[#This Row],[Risk Score]]&gt;=5, "3 - High Risk", Cleaned_Data[[#This Row],[Risk Score]]&gt;=3, "2 - Medium Risk", TRUE, "1 - Low Risk")</f>
        <v>2 - Medium Risk</v>
      </c>
    </row>
    <row r="107" spans="1:40">
      <c r="A107">
        <v>26</v>
      </c>
      <c r="B107" t="s">
        <v>43</v>
      </c>
      <c r="C107" t="s">
        <v>36</v>
      </c>
      <c r="D107">
        <v>474</v>
      </c>
      <c r="E107" t="s">
        <v>45</v>
      </c>
      <c r="F107">
        <v>3</v>
      </c>
      <c r="G107">
        <v>3</v>
      </c>
      <c r="H107" t="s">
        <v>38</v>
      </c>
      <c r="I107">
        <v>1581</v>
      </c>
      <c r="J107">
        <v>1</v>
      </c>
      <c r="K107" t="s">
        <v>39</v>
      </c>
      <c r="L107">
        <v>89</v>
      </c>
      <c r="M107">
        <v>3</v>
      </c>
      <c r="N107">
        <v>1</v>
      </c>
      <c r="O107" t="s">
        <v>47</v>
      </c>
      <c r="P107">
        <v>4</v>
      </c>
      <c r="Q107" t="s">
        <v>48</v>
      </c>
      <c r="R107">
        <v>2061</v>
      </c>
      <c r="S107">
        <v>11133</v>
      </c>
      <c r="T107">
        <v>1</v>
      </c>
      <c r="U107" t="s">
        <v>43</v>
      </c>
      <c r="V107">
        <v>21</v>
      </c>
      <c r="W107">
        <v>4</v>
      </c>
      <c r="X107">
        <v>1</v>
      </c>
      <c r="Y107">
        <v>0</v>
      </c>
      <c r="Z107">
        <v>1</v>
      </c>
      <c r="AA107">
        <v>5</v>
      </c>
      <c r="AB107">
        <v>3</v>
      </c>
      <c r="AC107">
        <v>1</v>
      </c>
      <c r="AD107">
        <v>0</v>
      </c>
      <c r="AE107">
        <v>0</v>
      </c>
      <c r="AF107">
        <v>0</v>
      </c>
      <c r="AG107">
        <v>0</v>
      </c>
      <c r="AH107" t="s">
        <v>67</v>
      </c>
      <c r="AI107" t="s">
        <v>66</v>
      </c>
      <c r="AJ107" t="str" cm="1">
        <f t="array" ref="AJ107">_xlfn.IFS(
  Cleaned_Data[[#This Row],[MonthlyIncome]] &lt;= Q1_Val, "Low (Q1)",
  Cleaned_Data[[#This Row],[MonthlyIncome]] &lt;= Q2_Val, "Lower-Mid (Q2)",
  Cleaned_Data[[#This Row],[MonthlyIncome]] &lt;= Q3_Val, "Upper-Mid (Q3)",
  TRUE, "High (Q4)"
)</f>
        <v>Low (Q1)</v>
      </c>
      <c r="AK107" t="str">
        <f>_xlfn.XLOOKUP(Cleaned_Data[[#This Row],[JobSatisfaction]], SatisfactionLookup[Code], SatisfactionLookup[Label], "Unknown")</f>
        <v>Very High</v>
      </c>
      <c r="AL107" t="str">
        <f>_xlfn.XLOOKUP(Cleaned_Data[[#This Row],[WorkLifeBalance]], SatisfactionLookup[Code], SatisfactionLookup[Label], "Unknown")</f>
        <v>High</v>
      </c>
      <c r="AM10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07" t="str" cm="1">
        <f t="array" ref="AN107">_xlfn.IFS(Cleaned_Data[[#This Row],[Risk Score]]&gt;=5, "3 - High Risk", Cleaned_Data[[#This Row],[Risk Score]]&gt;=3, "2 - Medium Risk", TRUE, "1 - Low Risk")</f>
        <v>1 - Low Risk</v>
      </c>
    </row>
    <row r="108" spans="1:40">
      <c r="A108">
        <v>36</v>
      </c>
      <c r="B108" t="s">
        <v>43</v>
      </c>
      <c r="C108" t="s">
        <v>36</v>
      </c>
      <c r="D108">
        <v>884</v>
      </c>
      <c r="E108" t="s">
        <v>37</v>
      </c>
      <c r="F108">
        <v>1</v>
      </c>
      <c r="G108">
        <v>4</v>
      </c>
      <c r="H108" t="s">
        <v>38</v>
      </c>
      <c r="I108">
        <v>1585</v>
      </c>
      <c r="J108">
        <v>2</v>
      </c>
      <c r="K108" t="s">
        <v>39</v>
      </c>
      <c r="L108">
        <v>73</v>
      </c>
      <c r="M108">
        <v>3</v>
      </c>
      <c r="N108">
        <v>2</v>
      </c>
      <c r="O108" t="s">
        <v>40</v>
      </c>
      <c r="P108">
        <v>3</v>
      </c>
      <c r="Q108" t="s">
        <v>41</v>
      </c>
      <c r="R108">
        <v>6815</v>
      </c>
      <c r="S108">
        <v>21447</v>
      </c>
      <c r="T108">
        <v>6</v>
      </c>
      <c r="U108" t="s">
        <v>43</v>
      </c>
      <c r="V108">
        <v>13</v>
      </c>
      <c r="W108">
        <v>3</v>
      </c>
      <c r="X108">
        <v>1</v>
      </c>
      <c r="Y108">
        <v>0</v>
      </c>
      <c r="Z108">
        <v>15</v>
      </c>
      <c r="AA108">
        <v>5</v>
      </c>
      <c r="AB108">
        <v>3</v>
      </c>
      <c r="AC108">
        <v>1</v>
      </c>
      <c r="AD108">
        <v>0</v>
      </c>
      <c r="AE108">
        <v>0</v>
      </c>
      <c r="AF108">
        <v>0</v>
      </c>
      <c r="AG108">
        <v>0</v>
      </c>
      <c r="AH108" t="s">
        <v>69</v>
      </c>
      <c r="AI108" t="s">
        <v>66</v>
      </c>
      <c r="AJ108" t="str" cm="1">
        <f t="array" ref="AJ108">_xlfn.IFS(
  Cleaned_Data[[#This Row],[MonthlyIncome]] &lt;= Q1_Val, "Low (Q1)",
  Cleaned_Data[[#This Row],[MonthlyIncome]] &lt;= Q2_Val, "Lower-Mid (Q2)",
  Cleaned_Data[[#This Row],[MonthlyIncome]] &lt;= Q3_Val, "Upper-Mid (Q3)",
  TRUE, "High (Q4)"
)</f>
        <v>Upper-Mid (Q3)</v>
      </c>
      <c r="AK108" t="str">
        <f>_xlfn.XLOOKUP(Cleaned_Data[[#This Row],[JobSatisfaction]], SatisfactionLookup[Code], SatisfactionLookup[Label], "Unknown")</f>
        <v>High</v>
      </c>
      <c r="AL108" t="str">
        <f>_xlfn.XLOOKUP(Cleaned_Data[[#This Row],[WorkLifeBalance]], SatisfactionLookup[Code], SatisfactionLookup[Label], "Unknown")</f>
        <v>High</v>
      </c>
      <c r="AM10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08" t="str" cm="1">
        <f t="array" ref="AN108">_xlfn.IFS(Cleaned_Data[[#This Row],[Risk Score]]&gt;=5, "3 - High Risk", Cleaned_Data[[#This Row],[Risk Score]]&gt;=3, "2 - Medium Risk", TRUE, "1 - Low Risk")</f>
        <v>1 - Low Risk</v>
      </c>
    </row>
    <row r="109" spans="1:40">
      <c r="A109">
        <v>50</v>
      </c>
      <c r="B109" t="s">
        <v>43</v>
      </c>
      <c r="C109" t="s">
        <v>36</v>
      </c>
      <c r="D109">
        <v>264</v>
      </c>
      <c r="E109" t="s">
        <v>37</v>
      </c>
      <c r="F109">
        <v>9</v>
      </c>
      <c r="G109">
        <v>3</v>
      </c>
      <c r="H109" t="s">
        <v>59</v>
      </c>
      <c r="I109">
        <v>1591</v>
      </c>
      <c r="J109">
        <v>3</v>
      </c>
      <c r="K109" t="s">
        <v>46</v>
      </c>
      <c r="L109">
        <v>59</v>
      </c>
      <c r="M109">
        <v>3</v>
      </c>
      <c r="N109">
        <v>5</v>
      </c>
      <c r="O109" t="s">
        <v>56</v>
      </c>
      <c r="P109">
        <v>3</v>
      </c>
      <c r="Q109" t="s">
        <v>48</v>
      </c>
      <c r="R109">
        <v>19331</v>
      </c>
      <c r="S109">
        <v>19519</v>
      </c>
      <c r="T109">
        <v>4</v>
      </c>
      <c r="U109" t="s">
        <v>35</v>
      </c>
      <c r="V109">
        <v>16</v>
      </c>
      <c r="W109">
        <v>3</v>
      </c>
      <c r="X109">
        <v>3</v>
      </c>
      <c r="Y109">
        <v>1</v>
      </c>
      <c r="Z109">
        <v>27</v>
      </c>
      <c r="AA109">
        <v>2</v>
      </c>
      <c r="AB109">
        <v>3</v>
      </c>
      <c r="AC109">
        <v>1</v>
      </c>
      <c r="AD109">
        <v>0</v>
      </c>
      <c r="AE109">
        <v>0</v>
      </c>
      <c r="AF109">
        <v>0</v>
      </c>
      <c r="AG109">
        <v>0</v>
      </c>
      <c r="AH109" t="s">
        <v>70</v>
      </c>
      <c r="AI109" t="s">
        <v>66</v>
      </c>
      <c r="AJ109" t="str" cm="1">
        <f t="array" ref="AJ109">_xlfn.IFS(
  Cleaned_Data[[#This Row],[MonthlyIncome]] &lt;= Q1_Val, "Low (Q1)",
  Cleaned_Data[[#This Row],[MonthlyIncome]] &lt;= Q2_Val, "Lower-Mid (Q2)",
  Cleaned_Data[[#This Row],[MonthlyIncome]] &lt;= Q3_Val, "Upper-Mid (Q3)",
  TRUE, "High (Q4)"
)</f>
        <v>High (Q4)</v>
      </c>
      <c r="AK109" t="str">
        <f>_xlfn.XLOOKUP(Cleaned_Data[[#This Row],[JobSatisfaction]], SatisfactionLookup[Code], SatisfactionLookup[Label], "Unknown")</f>
        <v>High</v>
      </c>
      <c r="AL109" t="str">
        <f>_xlfn.XLOOKUP(Cleaned_Data[[#This Row],[WorkLifeBalance]], SatisfactionLookup[Code], SatisfactionLookup[Label], "Unknown")</f>
        <v>High</v>
      </c>
      <c r="AM10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09" t="str" cm="1">
        <f t="array" ref="AN109">_xlfn.IFS(Cleaned_Data[[#This Row],[Risk Score]]&gt;=5, "3 - High Risk", Cleaned_Data[[#This Row],[Risk Score]]&gt;=3, "2 - Medium Risk", TRUE, "1 - Low Risk")</f>
        <v>2 - Medium Risk</v>
      </c>
    </row>
    <row r="110" spans="1:40">
      <c r="A110">
        <v>32</v>
      </c>
      <c r="B110" t="s">
        <v>35</v>
      </c>
      <c r="C110" t="s">
        <v>36</v>
      </c>
      <c r="D110">
        <v>1259</v>
      </c>
      <c r="E110" t="s">
        <v>45</v>
      </c>
      <c r="F110">
        <v>2</v>
      </c>
      <c r="G110">
        <v>4</v>
      </c>
      <c r="H110" t="s">
        <v>38</v>
      </c>
      <c r="I110">
        <v>1692</v>
      </c>
      <c r="J110">
        <v>4</v>
      </c>
      <c r="K110" t="s">
        <v>46</v>
      </c>
      <c r="L110">
        <v>95</v>
      </c>
      <c r="M110">
        <v>3</v>
      </c>
      <c r="N110">
        <v>1</v>
      </c>
      <c r="O110" t="s">
        <v>50</v>
      </c>
      <c r="P110">
        <v>2</v>
      </c>
      <c r="Q110" t="s">
        <v>41</v>
      </c>
      <c r="R110">
        <v>1393</v>
      </c>
      <c r="S110">
        <v>24852</v>
      </c>
      <c r="T110">
        <v>1</v>
      </c>
      <c r="U110" t="s">
        <v>43</v>
      </c>
      <c r="V110">
        <v>12</v>
      </c>
      <c r="W110">
        <v>3</v>
      </c>
      <c r="X110">
        <v>1</v>
      </c>
      <c r="Y110">
        <v>0</v>
      </c>
      <c r="Z110">
        <v>1</v>
      </c>
      <c r="AA110">
        <v>2</v>
      </c>
      <c r="AB110">
        <v>3</v>
      </c>
      <c r="AC110">
        <v>1</v>
      </c>
      <c r="AD110">
        <v>0</v>
      </c>
      <c r="AE110">
        <v>0</v>
      </c>
      <c r="AF110">
        <v>0</v>
      </c>
      <c r="AG110">
        <v>1</v>
      </c>
      <c r="AH110" t="s">
        <v>67</v>
      </c>
      <c r="AI110" t="s">
        <v>66</v>
      </c>
      <c r="AJ110" t="str" cm="1">
        <f t="array" ref="AJ110">_xlfn.IFS(
  Cleaned_Data[[#This Row],[MonthlyIncome]] &lt;= Q1_Val, "Low (Q1)",
  Cleaned_Data[[#This Row],[MonthlyIncome]] &lt;= Q2_Val, "Lower-Mid (Q2)",
  Cleaned_Data[[#This Row],[MonthlyIncome]] &lt;= Q3_Val, "Upper-Mid (Q3)",
  TRUE, "High (Q4)"
)</f>
        <v>Low (Q1)</v>
      </c>
      <c r="AK110" t="str">
        <f>_xlfn.XLOOKUP(Cleaned_Data[[#This Row],[JobSatisfaction]], SatisfactionLookup[Code], SatisfactionLookup[Label], "Unknown")</f>
        <v>Medium</v>
      </c>
      <c r="AL110" t="str">
        <f>_xlfn.XLOOKUP(Cleaned_Data[[#This Row],[WorkLifeBalance]], SatisfactionLookup[Code], SatisfactionLookup[Label], "Unknown")</f>
        <v>High</v>
      </c>
      <c r="AM11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10" t="str" cm="1">
        <f t="array" ref="AN110">_xlfn.IFS(Cleaned_Data[[#This Row],[Risk Score]]&gt;=5, "3 - High Risk", Cleaned_Data[[#This Row],[Risk Score]]&gt;=3, "2 - Medium Risk", TRUE, "1 - Low Risk")</f>
        <v>2 - Medium Risk</v>
      </c>
    </row>
    <row r="111" spans="1:40">
      <c r="A111">
        <v>60</v>
      </c>
      <c r="B111" t="s">
        <v>43</v>
      </c>
      <c r="C111" t="s">
        <v>36</v>
      </c>
      <c r="D111">
        <v>370</v>
      </c>
      <c r="E111" t="s">
        <v>45</v>
      </c>
      <c r="F111">
        <v>1</v>
      </c>
      <c r="G111">
        <v>4</v>
      </c>
      <c r="H111" t="s">
        <v>51</v>
      </c>
      <c r="I111">
        <v>1697</v>
      </c>
      <c r="J111">
        <v>3</v>
      </c>
      <c r="K111" t="s">
        <v>46</v>
      </c>
      <c r="L111">
        <v>92</v>
      </c>
      <c r="M111">
        <v>1</v>
      </c>
      <c r="N111">
        <v>3</v>
      </c>
      <c r="O111" t="s">
        <v>54</v>
      </c>
      <c r="P111">
        <v>4</v>
      </c>
      <c r="Q111" t="s">
        <v>52</v>
      </c>
      <c r="R111">
        <v>10883</v>
      </c>
      <c r="S111">
        <v>20467</v>
      </c>
      <c r="T111">
        <v>3</v>
      </c>
      <c r="U111" t="s">
        <v>43</v>
      </c>
      <c r="V111">
        <v>20</v>
      </c>
      <c r="W111">
        <v>4</v>
      </c>
      <c r="X111">
        <v>3</v>
      </c>
      <c r="Y111">
        <v>1</v>
      </c>
      <c r="Z111">
        <v>19</v>
      </c>
      <c r="AA111">
        <v>2</v>
      </c>
      <c r="AB111">
        <v>4</v>
      </c>
      <c r="AC111">
        <v>1</v>
      </c>
      <c r="AD111">
        <v>0</v>
      </c>
      <c r="AE111">
        <v>0</v>
      </c>
      <c r="AF111">
        <v>0</v>
      </c>
      <c r="AG111">
        <v>0</v>
      </c>
      <c r="AH111" t="s">
        <v>65</v>
      </c>
      <c r="AI111" t="s">
        <v>66</v>
      </c>
      <c r="AJ111" t="str" cm="1">
        <f t="array" ref="AJ111">_xlfn.IFS(
  Cleaned_Data[[#This Row],[MonthlyIncome]] &lt;= Q1_Val, "Low (Q1)",
  Cleaned_Data[[#This Row],[MonthlyIncome]] &lt;= Q2_Val, "Lower-Mid (Q2)",
  Cleaned_Data[[#This Row],[MonthlyIncome]] &lt;= Q3_Val, "Upper-Mid (Q3)",
  TRUE, "High (Q4)"
)</f>
        <v>High (Q4)</v>
      </c>
      <c r="AK111" t="str">
        <f>_xlfn.XLOOKUP(Cleaned_Data[[#This Row],[JobSatisfaction]], SatisfactionLookup[Code], SatisfactionLookup[Label], "Unknown")</f>
        <v>Very High</v>
      </c>
      <c r="AL111" t="str">
        <f>_xlfn.XLOOKUP(Cleaned_Data[[#This Row],[WorkLifeBalance]], SatisfactionLookup[Code], SatisfactionLookup[Label], "Unknown")</f>
        <v>Very High</v>
      </c>
      <c r="AM11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11" t="str" cm="1">
        <f t="array" ref="AN111">_xlfn.IFS(Cleaned_Data[[#This Row],[Risk Score]]&gt;=5, "3 - High Risk", Cleaned_Data[[#This Row],[Risk Score]]&gt;=3, "2 - Medium Risk", TRUE, "1 - Low Risk")</f>
        <v>1 - Low Risk</v>
      </c>
    </row>
    <row r="112" spans="1:40">
      <c r="A112">
        <v>24</v>
      </c>
      <c r="B112" t="s">
        <v>35</v>
      </c>
      <c r="C112" t="s">
        <v>36</v>
      </c>
      <c r="D112">
        <v>240</v>
      </c>
      <c r="E112" t="s">
        <v>61</v>
      </c>
      <c r="F112">
        <v>22</v>
      </c>
      <c r="G112">
        <v>1</v>
      </c>
      <c r="H112" t="s">
        <v>61</v>
      </c>
      <c r="I112">
        <v>1714</v>
      </c>
      <c r="J112">
        <v>4</v>
      </c>
      <c r="K112" t="s">
        <v>46</v>
      </c>
      <c r="L112">
        <v>58</v>
      </c>
      <c r="M112">
        <v>1</v>
      </c>
      <c r="N112">
        <v>1</v>
      </c>
      <c r="O112" t="s">
        <v>61</v>
      </c>
      <c r="P112">
        <v>3</v>
      </c>
      <c r="Q112" t="s">
        <v>48</v>
      </c>
      <c r="R112">
        <v>1555</v>
      </c>
      <c r="S112">
        <v>11585</v>
      </c>
      <c r="T112">
        <v>1</v>
      </c>
      <c r="U112" t="s">
        <v>43</v>
      </c>
      <c r="V112">
        <v>11</v>
      </c>
      <c r="W112">
        <v>3</v>
      </c>
      <c r="X112">
        <v>3</v>
      </c>
      <c r="Y112">
        <v>1</v>
      </c>
      <c r="Z112">
        <v>1</v>
      </c>
      <c r="AA112">
        <v>2</v>
      </c>
      <c r="AB112">
        <v>3</v>
      </c>
      <c r="AC112">
        <v>1</v>
      </c>
      <c r="AD112">
        <v>0</v>
      </c>
      <c r="AE112">
        <v>0</v>
      </c>
      <c r="AF112">
        <v>0</v>
      </c>
      <c r="AG112">
        <v>1</v>
      </c>
      <c r="AH112" t="s">
        <v>68</v>
      </c>
      <c r="AI112" t="s">
        <v>66</v>
      </c>
      <c r="AJ112" t="str" cm="1">
        <f t="array" ref="AJ112">_xlfn.IFS(
  Cleaned_Data[[#This Row],[MonthlyIncome]] &lt;= Q1_Val, "Low (Q1)",
  Cleaned_Data[[#This Row],[MonthlyIncome]] &lt;= Q2_Val, "Lower-Mid (Q2)",
  Cleaned_Data[[#This Row],[MonthlyIncome]] &lt;= Q3_Val, "Upper-Mid (Q3)",
  TRUE, "High (Q4)"
)</f>
        <v>Low (Q1)</v>
      </c>
      <c r="AK112" t="str">
        <f>_xlfn.XLOOKUP(Cleaned_Data[[#This Row],[JobSatisfaction]], SatisfactionLookup[Code], SatisfactionLookup[Label], "Unknown")</f>
        <v>High</v>
      </c>
      <c r="AL112" t="str">
        <f>_xlfn.XLOOKUP(Cleaned_Data[[#This Row],[WorkLifeBalance]], SatisfactionLookup[Code], SatisfactionLookup[Label], "Unknown")</f>
        <v>High</v>
      </c>
      <c r="AM11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12" t="str" cm="1">
        <f t="array" ref="AN112">_xlfn.IFS(Cleaned_Data[[#This Row],[Risk Score]]&gt;=5, "3 - High Risk", Cleaned_Data[[#This Row],[Risk Score]]&gt;=3, "2 - Medium Risk", TRUE, "1 - Low Risk")</f>
        <v>2 - Medium Risk</v>
      </c>
    </row>
    <row r="113" spans="1:40">
      <c r="A113">
        <v>40</v>
      </c>
      <c r="B113" t="s">
        <v>43</v>
      </c>
      <c r="C113" t="s">
        <v>36</v>
      </c>
      <c r="D113">
        <v>369</v>
      </c>
      <c r="E113" t="s">
        <v>45</v>
      </c>
      <c r="F113">
        <v>8</v>
      </c>
      <c r="G113">
        <v>2</v>
      </c>
      <c r="H113" t="s">
        <v>38</v>
      </c>
      <c r="I113">
        <v>1724</v>
      </c>
      <c r="J113">
        <v>2</v>
      </c>
      <c r="K113" t="s">
        <v>39</v>
      </c>
      <c r="L113">
        <v>92</v>
      </c>
      <c r="M113">
        <v>3</v>
      </c>
      <c r="N113">
        <v>2</v>
      </c>
      <c r="O113" t="s">
        <v>53</v>
      </c>
      <c r="P113">
        <v>1</v>
      </c>
      <c r="Q113" t="s">
        <v>48</v>
      </c>
      <c r="R113">
        <v>6516</v>
      </c>
      <c r="S113">
        <v>5041</v>
      </c>
      <c r="T113">
        <v>2</v>
      </c>
      <c r="U113" t="s">
        <v>35</v>
      </c>
      <c r="V113">
        <v>16</v>
      </c>
      <c r="W113">
        <v>3</v>
      </c>
      <c r="X113">
        <v>2</v>
      </c>
      <c r="Y113">
        <v>1</v>
      </c>
      <c r="Z113">
        <v>18</v>
      </c>
      <c r="AA113">
        <v>3</v>
      </c>
      <c r="AB113">
        <v>3</v>
      </c>
      <c r="AC113">
        <v>1</v>
      </c>
      <c r="AD113">
        <v>0</v>
      </c>
      <c r="AE113">
        <v>0</v>
      </c>
      <c r="AF113">
        <v>0</v>
      </c>
      <c r="AG113">
        <v>0</v>
      </c>
      <c r="AH113" t="s">
        <v>69</v>
      </c>
      <c r="AI113" t="s">
        <v>66</v>
      </c>
      <c r="AJ113" t="str" cm="1">
        <f t="array" ref="AJ113">_xlfn.IFS(
  Cleaned_Data[[#This Row],[MonthlyIncome]] &lt;= Q1_Val, "Low (Q1)",
  Cleaned_Data[[#This Row],[MonthlyIncome]] &lt;= Q2_Val, "Lower-Mid (Q2)",
  Cleaned_Data[[#This Row],[MonthlyIncome]] &lt;= Q3_Val, "Upper-Mid (Q3)",
  TRUE, "High (Q4)"
)</f>
        <v>Upper-Mid (Q3)</v>
      </c>
      <c r="AK113" t="str">
        <f>_xlfn.XLOOKUP(Cleaned_Data[[#This Row],[JobSatisfaction]], SatisfactionLookup[Code], SatisfactionLookup[Label], "Unknown")</f>
        <v>Low</v>
      </c>
      <c r="AL113" t="str">
        <f>_xlfn.XLOOKUP(Cleaned_Data[[#This Row],[WorkLifeBalance]], SatisfactionLookup[Code], SatisfactionLookup[Label], "Unknown")</f>
        <v>High</v>
      </c>
      <c r="AM11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13" t="str" cm="1">
        <f t="array" ref="AN113">_xlfn.IFS(Cleaned_Data[[#This Row],[Risk Score]]&gt;=5, "3 - High Risk", Cleaned_Data[[#This Row],[Risk Score]]&gt;=3, "2 - Medium Risk", TRUE, "1 - Low Risk")</f>
        <v>3 - High Risk</v>
      </c>
    </row>
    <row r="114" spans="1:40">
      <c r="A114">
        <v>47</v>
      </c>
      <c r="B114" t="s">
        <v>43</v>
      </c>
      <c r="C114" t="s">
        <v>55</v>
      </c>
      <c r="D114">
        <v>543</v>
      </c>
      <c r="E114" t="s">
        <v>37</v>
      </c>
      <c r="F114">
        <v>2</v>
      </c>
      <c r="G114">
        <v>4</v>
      </c>
      <c r="H114" t="s">
        <v>59</v>
      </c>
      <c r="I114">
        <v>1731</v>
      </c>
      <c r="J114">
        <v>3</v>
      </c>
      <c r="K114" t="s">
        <v>46</v>
      </c>
      <c r="L114">
        <v>87</v>
      </c>
      <c r="M114">
        <v>3</v>
      </c>
      <c r="N114">
        <v>2</v>
      </c>
      <c r="O114" t="s">
        <v>40</v>
      </c>
      <c r="P114">
        <v>2</v>
      </c>
      <c r="Q114" t="s">
        <v>48</v>
      </c>
      <c r="R114">
        <v>4978</v>
      </c>
      <c r="S114">
        <v>3536</v>
      </c>
      <c r="T114">
        <v>7</v>
      </c>
      <c r="U114" t="s">
        <v>43</v>
      </c>
      <c r="V114">
        <v>11</v>
      </c>
      <c r="W114">
        <v>3</v>
      </c>
      <c r="X114">
        <v>4</v>
      </c>
      <c r="Y114">
        <v>1</v>
      </c>
      <c r="Z114">
        <v>4</v>
      </c>
      <c r="AA114">
        <v>3</v>
      </c>
      <c r="AB114">
        <v>1</v>
      </c>
      <c r="AC114">
        <v>1</v>
      </c>
      <c r="AD114">
        <v>0</v>
      </c>
      <c r="AE114">
        <v>0</v>
      </c>
      <c r="AF114">
        <v>0</v>
      </c>
      <c r="AG114">
        <v>0</v>
      </c>
      <c r="AH114" t="s">
        <v>70</v>
      </c>
      <c r="AI114" t="s">
        <v>66</v>
      </c>
      <c r="AJ114" t="str" cm="1">
        <f t="array" ref="AJ114">_xlfn.IFS(
  Cleaned_Data[[#This Row],[MonthlyIncome]] &lt;= Q1_Val, "Low (Q1)",
  Cleaned_Data[[#This Row],[MonthlyIncome]] &lt;= Q2_Val, "Lower-Mid (Q2)",
  Cleaned_Data[[#This Row],[MonthlyIncome]] &lt;= Q3_Val, "Upper-Mid (Q3)",
  TRUE, "High (Q4)"
)</f>
        <v>Upper-Mid (Q3)</v>
      </c>
      <c r="AK114" t="str">
        <f>_xlfn.XLOOKUP(Cleaned_Data[[#This Row],[JobSatisfaction]], SatisfactionLookup[Code], SatisfactionLookup[Label], "Unknown")</f>
        <v>Medium</v>
      </c>
      <c r="AL114" t="str">
        <f>_xlfn.XLOOKUP(Cleaned_Data[[#This Row],[WorkLifeBalance]], SatisfactionLookup[Code], SatisfactionLookup[Label], "Unknown")</f>
        <v>Low</v>
      </c>
      <c r="AM11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14" t="str" cm="1">
        <f t="array" ref="AN114">_xlfn.IFS(Cleaned_Data[[#This Row],[Risk Score]]&gt;=5, "3 - High Risk", Cleaned_Data[[#This Row],[Risk Score]]&gt;=3, "2 - Medium Risk", TRUE, "1 - Low Risk")</f>
        <v>2 - Medium Risk</v>
      </c>
    </row>
    <row r="115" spans="1:40">
      <c r="A115">
        <v>31</v>
      </c>
      <c r="B115" t="s">
        <v>35</v>
      </c>
      <c r="C115" t="s">
        <v>36</v>
      </c>
      <c r="D115">
        <v>1079</v>
      </c>
      <c r="E115" t="s">
        <v>37</v>
      </c>
      <c r="F115">
        <v>16</v>
      </c>
      <c r="G115">
        <v>4</v>
      </c>
      <c r="H115" t="s">
        <v>59</v>
      </c>
      <c r="I115">
        <v>1761</v>
      </c>
      <c r="J115">
        <v>1</v>
      </c>
      <c r="K115" t="s">
        <v>46</v>
      </c>
      <c r="L115">
        <v>70</v>
      </c>
      <c r="M115">
        <v>3</v>
      </c>
      <c r="N115">
        <v>3</v>
      </c>
      <c r="O115" t="s">
        <v>40</v>
      </c>
      <c r="P115">
        <v>3</v>
      </c>
      <c r="Q115" t="s">
        <v>48</v>
      </c>
      <c r="R115">
        <v>8161</v>
      </c>
      <c r="S115">
        <v>19002</v>
      </c>
      <c r="T115">
        <v>2</v>
      </c>
      <c r="U115" t="s">
        <v>43</v>
      </c>
      <c r="V115">
        <v>13</v>
      </c>
      <c r="W115">
        <v>3</v>
      </c>
      <c r="X115">
        <v>1</v>
      </c>
      <c r="Y115">
        <v>3</v>
      </c>
      <c r="Z115">
        <v>10</v>
      </c>
      <c r="AA115">
        <v>2</v>
      </c>
      <c r="AB115">
        <v>3</v>
      </c>
      <c r="AC115">
        <v>1</v>
      </c>
      <c r="AD115">
        <v>0</v>
      </c>
      <c r="AE115">
        <v>0</v>
      </c>
      <c r="AF115">
        <v>0</v>
      </c>
      <c r="AG115">
        <v>1</v>
      </c>
      <c r="AH115" t="s">
        <v>67</v>
      </c>
      <c r="AI115" t="s">
        <v>66</v>
      </c>
      <c r="AJ115" t="str" cm="1">
        <f t="array" ref="AJ115">_xlfn.IFS(
  Cleaned_Data[[#This Row],[MonthlyIncome]] &lt;= Q1_Val, "Low (Q1)",
  Cleaned_Data[[#This Row],[MonthlyIncome]] &lt;= Q2_Val, "Lower-Mid (Q2)",
  Cleaned_Data[[#This Row],[MonthlyIncome]] &lt;= Q3_Val, "Upper-Mid (Q3)",
  TRUE, "High (Q4)"
)</f>
        <v>Upper-Mid (Q3)</v>
      </c>
      <c r="AK115" t="str">
        <f>_xlfn.XLOOKUP(Cleaned_Data[[#This Row],[JobSatisfaction]], SatisfactionLookup[Code], SatisfactionLookup[Label], "Unknown")</f>
        <v>High</v>
      </c>
      <c r="AL115" t="str">
        <f>_xlfn.XLOOKUP(Cleaned_Data[[#This Row],[WorkLifeBalance]], SatisfactionLookup[Code], SatisfactionLookup[Label], "Unknown")</f>
        <v>High</v>
      </c>
      <c r="AM11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15" t="str" cm="1">
        <f t="array" ref="AN115">_xlfn.IFS(Cleaned_Data[[#This Row],[Risk Score]]&gt;=5, "3 - High Risk", Cleaned_Data[[#This Row],[Risk Score]]&gt;=3, "2 - Medium Risk", TRUE, "1 - Low Risk")</f>
        <v>1 - Low Risk</v>
      </c>
    </row>
    <row r="116" spans="1:40">
      <c r="A116">
        <v>29</v>
      </c>
      <c r="B116" t="s">
        <v>43</v>
      </c>
      <c r="C116" t="s">
        <v>36</v>
      </c>
      <c r="D116">
        <v>590</v>
      </c>
      <c r="E116" t="s">
        <v>45</v>
      </c>
      <c r="F116">
        <v>4</v>
      </c>
      <c r="G116">
        <v>3</v>
      </c>
      <c r="H116" t="s">
        <v>60</v>
      </c>
      <c r="I116">
        <v>1762</v>
      </c>
      <c r="J116">
        <v>4</v>
      </c>
      <c r="K116" t="s">
        <v>39</v>
      </c>
      <c r="L116">
        <v>91</v>
      </c>
      <c r="M116">
        <v>2</v>
      </c>
      <c r="N116">
        <v>1</v>
      </c>
      <c r="O116" t="s">
        <v>47</v>
      </c>
      <c r="P116">
        <v>1</v>
      </c>
      <c r="Q116" t="s">
        <v>52</v>
      </c>
      <c r="R116">
        <v>2109</v>
      </c>
      <c r="S116">
        <v>10007</v>
      </c>
      <c r="T116">
        <v>1</v>
      </c>
      <c r="U116" t="s">
        <v>43</v>
      </c>
      <c r="V116">
        <v>13</v>
      </c>
      <c r="W116">
        <v>3</v>
      </c>
      <c r="X116">
        <v>3</v>
      </c>
      <c r="Y116">
        <v>1</v>
      </c>
      <c r="Z116">
        <v>1</v>
      </c>
      <c r="AA116">
        <v>2</v>
      </c>
      <c r="AB116">
        <v>3</v>
      </c>
      <c r="AC116">
        <v>1</v>
      </c>
      <c r="AD116">
        <v>0</v>
      </c>
      <c r="AE116">
        <v>0</v>
      </c>
      <c r="AF116">
        <v>0</v>
      </c>
      <c r="AG116">
        <v>0</v>
      </c>
      <c r="AH116" t="s">
        <v>67</v>
      </c>
      <c r="AI116" t="s">
        <v>66</v>
      </c>
      <c r="AJ116" t="str" cm="1">
        <f t="array" ref="AJ116">_xlfn.IFS(
  Cleaned_Data[[#This Row],[MonthlyIncome]] &lt;= Q1_Val, "Low (Q1)",
  Cleaned_Data[[#This Row],[MonthlyIncome]] &lt;= Q2_Val, "Lower-Mid (Q2)",
  Cleaned_Data[[#This Row],[MonthlyIncome]] &lt;= Q3_Val, "Upper-Mid (Q3)",
  TRUE, "High (Q4)"
)</f>
        <v>Low (Q1)</v>
      </c>
      <c r="AK116" t="str">
        <f>_xlfn.XLOOKUP(Cleaned_Data[[#This Row],[JobSatisfaction]], SatisfactionLookup[Code], SatisfactionLookup[Label], "Unknown")</f>
        <v>Low</v>
      </c>
      <c r="AL116" t="str">
        <f>_xlfn.XLOOKUP(Cleaned_Data[[#This Row],[WorkLifeBalance]], SatisfactionLookup[Code], SatisfactionLookup[Label], "Unknown")</f>
        <v>High</v>
      </c>
      <c r="AM11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16" t="str" cm="1">
        <f t="array" ref="AN116">_xlfn.IFS(Cleaned_Data[[#This Row],[Risk Score]]&gt;=5, "3 - High Risk", Cleaned_Data[[#This Row],[Risk Score]]&gt;=3, "2 - Medium Risk", TRUE, "1 - Low Risk")</f>
        <v>2 - Medium Risk</v>
      </c>
    </row>
    <row r="117" spans="1:40">
      <c r="A117">
        <v>43</v>
      </c>
      <c r="B117" t="s">
        <v>35</v>
      </c>
      <c r="C117" t="s">
        <v>44</v>
      </c>
      <c r="D117">
        <v>807</v>
      </c>
      <c r="E117" t="s">
        <v>45</v>
      </c>
      <c r="F117">
        <v>17</v>
      </c>
      <c r="G117">
        <v>3</v>
      </c>
      <c r="H117" t="s">
        <v>60</v>
      </c>
      <c r="I117">
        <v>1767</v>
      </c>
      <c r="J117">
        <v>3</v>
      </c>
      <c r="K117" t="s">
        <v>46</v>
      </c>
      <c r="L117">
        <v>38</v>
      </c>
      <c r="M117">
        <v>2</v>
      </c>
      <c r="N117">
        <v>1</v>
      </c>
      <c r="O117" t="s">
        <v>47</v>
      </c>
      <c r="P117">
        <v>3</v>
      </c>
      <c r="Q117" t="s">
        <v>48</v>
      </c>
      <c r="R117">
        <v>2437</v>
      </c>
      <c r="S117">
        <v>15587</v>
      </c>
      <c r="T117">
        <v>9</v>
      </c>
      <c r="U117" t="s">
        <v>35</v>
      </c>
      <c r="V117">
        <v>16</v>
      </c>
      <c r="W117">
        <v>3</v>
      </c>
      <c r="X117">
        <v>4</v>
      </c>
      <c r="Y117">
        <v>1</v>
      </c>
      <c r="Z117">
        <v>6</v>
      </c>
      <c r="AA117">
        <v>4</v>
      </c>
      <c r="AB117">
        <v>3</v>
      </c>
      <c r="AC117">
        <v>1</v>
      </c>
      <c r="AD117">
        <v>0</v>
      </c>
      <c r="AE117">
        <v>0</v>
      </c>
      <c r="AF117">
        <v>0</v>
      </c>
      <c r="AG117">
        <v>1</v>
      </c>
      <c r="AH117" t="s">
        <v>69</v>
      </c>
      <c r="AI117" t="s">
        <v>66</v>
      </c>
      <c r="AJ117" t="str" cm="1">
        <f t="array" ref="AJ117">_xlfn.IFS(
  Cleaned_Data[[#This Row],[MonthlyIncome]] &lt;= Q1_Val, "Low (Q1)",
  Cleaned_Data[[#This Row],[MonthlyIncome]] &lt;= Q2_Val, "Lower-Mid (Q2)",
  Cleaned_Data[[#This Row],[MonthlyIncome]] &lt;= Q3_Val, "Upper-Mid (Q3)",
  TRUE, "High (Q4)"
)</f>
        <v>Low (Q1)</v>
      </c>
      <c r="AK117" t="str">
        <f>_xlfn.XLOOKUP(Cleaned_Data[[#This Row],[JobSatisfaction]], SatisfactionLookup[Code], SatisfactionLookup[Label], "Unknown")</f>
        <v>High</v>
      </c>
      <c r="AL117" t="str">
        <f>_xlfn.XLOOKUP(Cleaned_Data[[#This Row],[WorkLifeBalance]], SatisfactionLookup[Code], SatisfactionLookup[Label], "Unknown")</f>
        <v>High</v>
      </c>
      <c r="AM11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17" t="str" cm="1">
        <f t="array" ref="AN117">_xlfn.IFS(Cleaned_Data[[#This Row],[Risk Score]]&gt;=5, "3 - High Risk", Cleaned_Data[[#This Row],[Risk Score]]&gt;=3, "2 - Medium Risk", TRUE, "1 - Low Risk")</f>
        <v>3 - High Risk</v>
      </c>
    </row>
    <row r="118" spans="1:40">
      <c r="A118">
        <v>55</v>
      </c>
      <c r="B118" t="s">
        <v>43</v>
      </c>
      <c r="C118" t="s">
        <v>36</v>
      </c>
      <c r="D118">
        <v>478</v>
      </c>
      <c r="E118" t="s">
        <v>45</v>
      </c>
      <c r="F118">
        <v>2</v>
      </c>
      <c r="G118">
        <v>3</v>
      </c>
      <c r="H118" t="s">
        <v>51</v>
      </c>
      <c r="I118">
        <v>1770</v>
      </c>
      <c r="J118">
        <v>3</v>
      </c>
      <c r="K118" t="s">
        <v>46</v>
      </c>
      <c r="L118">
        <v>60</v>
      </c>
      <c r="M118">
        <v>2</v>
      </c>
      <c r="N118">
        <v>5</v>
      </c>
      <c r="O118" t="s">
        <v>58</v>
      </c>
      <c r="P118">
        <v>1</v>
      </c>
      <c r="Q118" t="s">
        <v>48</v>
      </c>
      <c r="R118">
        <v>19038</v>
      </c>
      <c r="S118">
        <v>19805</v>
      </c>
      <c r="T118">
        <v>8</v>
      </c>
      <c r="U118" t="s">
        <v>43</v>
      </c>
      <c r="V118">
        <v>12</v>
      </c>
      <c r="W118">
        <v>3</v>
      </c>
      <c r="X118">
        <v>2</v>
      </c>
      <c r="Y118">
        <v>3</v>
      </c>
      <c r="Z118">
        <v>34</v>
      </c>
      <c r="AA118">
        <v>2</v>
      </c>
      <c r="AB118">
        <v>3</v>
      </c>
      <c r="AC118">
        <v>1</v>
      </c>
      <c r="AD118">
        <v>0</v>
      </c>
      <c r="AE118">
        <v>0</v>
      </c>
      <c r="AF118">
        <v>0</v>
      </c>
      <c r="AG118">
        <v>0</v>
      </c>
      <c r="AH118" t="s">
        <v>65</v>
      </c>
      <c r="AI118" t="s">
        <v>66</v>
      </c>
      <c r="AJ118" t="str" cm="1">
        <f t="array" ref="AJ118">_xlfn.IFS(
  Cleaned_Data[[#This Row],[MonthlyIncome]] &lt;= Q1_Val, "Low (Q1)",
  Cleaned_Data[[#This Row],[MonthlyIncome]] &lt;= Q2_Val, "Lower-Mid (Q2)",
  Cleaned_Data[[#This Row],[MonthlyIncome]] &lt;= Q3_Val, "Upper-Mid (Q3)",
  TRUE, "High (Q4)"
)</f>
        <v>High (Q4)</v>
      </c>
      <c r="AK118" t="str">
        <f>_xlfn.XLOOKUP(Cleaned_Data[[#This Row],[JobSatisfaction]], SatisfactionLookup[Code], SatisfactionLookup[Label], "Unknown")</f>
        <v>Low</v>
      </c>
      <c r="AL118" t="str">
        <f>_xlfn.XLOOKUP(Cleaned_Data[[#This Row],[WorkLifeBalance]], SatisfactionLookup[Code], SatisfactionLookup[Label], "Unknown")</f>
        <v>High</v>
      </c>
      <c r="AM11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18" t="str" cm="1">
        <f t="array" ref="AN118">_xlfn.IFS(Cleaned_Data[[#This Row],[Risk Score]]&gt;=5, "3 - High Risk", Cleaned_Data[[#This Row],[Risk Score]]&gt;=3, "2 - Medium Risk", TRUE, "1 - Low Risk")</f>
        <v>1 - Low Risk</v>
      </c>
    </row>
    <row r="119" spans="1:40">
      <c r="A119">
        <v>22</v>
      </c>
      <c r="B119" t="s">
        <v>35</v>
      </c>
      <c r="C119" t="s">
        <v>36</v>
      </c>
      <c r="D119">
        <v>1294</v>
      </c>
      <c r="E119" t="s">
        <v>45</v>
      </c>
      <c r="F119">
        <v>8</v>
      </c>
      <c r="G119">
        <v>1</v>
      </c>
      <c r="H119" t="s">
        <v>51</v>
      </c>
      <c r="I119">
        <v>1783</v>
      </c>
      <c r="J119">
        <v>3</v>
      </c>
      <c r="K119" t="s">
        <v>39</v>
      </c>
      <c r="L119">
        <v>79</v>
      </c>
      <c r="M119">
        <v>3</v>
      </c>
      <c r="N119">
        <v>1</v>
      </c>
      <c r="O119" t="s">
        <v>50</v>
      </c>
      <c r="P119">
        <v>1</v>
      </c>
      <c r="Q119" t="s">
        <v>48</v>
      </c>
      <c r="R119">
        <v>2398</v>
      </c>
      <c r="S119">
        <v>15999</v>
      </c>
      <c r="T119">
        <v>1</v>
      </c>
      <c r="U119" t="s">
        <v>35</v>
      </c>
      <c r="V119">
        <v>17</v>
      </c>
      <c r="W119">
        <v>3</v>
      </c>
      <c r="X119">
        <v>3</v>
      </c>
      <c r="Y119">
        <v>0</v>
      </c>
      <c r="Z119">
        <v>1</v>
      </c>
      <c r="AA119">
        <v>6</v>
      </c>
      <c r="AB119">
        <v>3</v>
      </c>
      <c r="AC119">
        <v>1</v>
      </c>
      <c r="AD119">
        <v>0</v>
      </c>
      <c r="AE119">
        <v>0</v>
      </c>
      <c r="AF119">
        <v>0</v>
      </c>
      <c r="AG119">
        <v>1</v>
      </c>
      <c r="AH119" t="s">
        <v>68</v>
      </c>
      <c r="AI119" t="s">
        <v>66</v>
      </c>
      <c r="AJ119" t="str" cm="1">
        <f t="array" ref="AJ119">_xlfn.IFS(
  Cleaned_Data[[#This Row],[MonthlyIncome]] &lt;= Q1_Val, "Low (Q1)",
  Cleaned_Data[[#This Row],[MonthlyIncome]] &lt;= Q2_Val, "Lower-Mid (Q2)",
  Cleaned_Data[[#This Row],[MonthlyIncome]] &lt;= Q3_Val, "Upper-Mid (Q3)",
  TRUE, "High (Q4)"
)</f>
        <v>Low (Q1)</v>
      </c>
      <c r="AK119" t="str">
        <f>_xlfn.XLOOKUP(Cleaned_Data[[#This Row],[JobSatisfaction]], SatisfactionLookup[Code], SatisfactionLookup[Label], "Unknown")</f>
        <v>Low</v>
      </c>
      <c r="AL119" t="str">
        <f>_xlfn.XLOOKUP(Cleaned_Data[[#This Row],[WorkLifeBalance]], SatisfactionLookup[Code], SatisfactionLookup[Label], "Unknown")</f>
        <v>High</v>
      </c>
      <c r="AM11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19" t="str" cm="1">
        <f t="array" ref="AN119">_xlfn.IFS(Cleaned_Data[[#This Row],[Risk Score]]&gt;=5, "3 - High Risk", Cleaned_Data[[#This Row],[Risk Score]]&gt;=3, "2 - Medium Risk", TRUE, "1 - Low Risk")</f>
        <v>3 - High Risk</v>
      </c>
    </row>
    <row r="120" spans="1:40">
      <c r="A120">
        <v>31</v>
      </c>
      <c r="B120" t="s">
        <v>35</v>
      </c>
      <c r="C120" t="s">
        <v>36</v>
      </c>
      <c r="D120">
        <v>359</v>
      </c>
      <c r="E120" t="s">
        <v>61</v>
      </c>
      <c r="F120">
        <v>18</v>
      </c>
      <c r="G120">
        <v>5</v>
      </c>
      <c r="H120" t="s">
        <v>61</v>
      </c>
      <c r="I120">
        <v>1842</v>
      </c>
      <c r="J120">
        <v>4</v>
      </c>
      <c r="K120" t="s">
        <v>46</v>
      </c>
      <c r="L120">
        <v>89</v>
      </c>
      <c r="M120">
        <v>4</v>
      </c>
      <c r="N120">
        <v>1</v>
      </c>
      <c r="O120" t="s">
        <v>61</v>
      </c>
      <c r="P120">
        <v>1</v>
      </c>
      <c r="Q120" t="s">
        <v>48</v>
      </c>
      <c r="R120">
        <v>2956</v>
      </c>
      <c r="S120">
        <v>21495</v>
      </c>
      <c r="T120">
        <v>0</v>
      </c>
      <c r="U120" t="s">
        <v>43</v>
      </c>
      <c r="V120">
        <v>17</v>
      </c>
      <c r="W120">
        <v>3</v>
      </c>
      <c r="X120">
        <v>3</v>
      </c>
      <c r="Y120">
        <v>0</v>
      </c>
      <c r="Z120">
        <v>2</v>
      </c>
      <c r="AA120">
        <v>4</v>
      </c>
      <c r="AB120">
        <v>3</v>
      </c>
      <c r="AC120">
        <v>1</v>
      </c>
      <c r="AD120">
        <v>0</v>
      </c>
      <c r="AE120">
        <v>0</v>
      </c>
      <c r="AF120">
        <v>0</v>
      </c>
      <c r="AG120">
        <v>1</v>
      </c>
      <c r="AH120" t="s">
        <v>67</v>
      </c>
      <c r="AI120" t="s">
        <v>66</v>
      </c>
      <c r="AJ120" t="str" cm="1">
        <f t="array" ref="AJ120">_xlfn.IFS(
  Cleaned_Data[[#This Row],[MonthlyIncome]] &lt;= Q1_Val, "Low (Q1)",
  Cleaned_Data[[#This Row],[MonthlyIncome]] &lt;= Q2_Val, "Lower-Mid (Q2)",
  Cleaned_Data[[#This Row],[MonthlyIncome]] &lt;= Q3_Val, "Upper-Mid (Q3)",
  TRUE, "High (Q4)"
)</f>
        <v>Lower-Mid (Q2)</v>
      </c>
      <c r="AK120" t="str">
        <f>_xlfn.XLOOKUP(Cleaned_Data[[#This Row],[JobSatisfaction]], SatisfactionLookup[Code], SatisfactionLookup[Label], "Unknown")</f>
        <v>Low</v>
      </c>
      <c r="AL120" t="str">
        <f>_xlfn.XLOOKUP(Cleaned_Data[[#This Row],[WorkLifeBalance]], SatisfactionLookup[Code], SatisfactionLookup[Label], "Unknown")</f>
        <v>High</v>
      </c>
      <c r="AM12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20" t="str" cm="1">
        <f t="array" ref="AN120">_xlfn.IFS(Cleaned_Data[[#This Row],[Risk Score]]&gt;=5, "3 - High Risk", Cleaned_Data[[#This Row],[Risk Score]]&gt;=3, "2 - Medium Risk", TRUE, "1 - Low Risk")</f>
        <v>3 - High Risk</v>
      </c>
    </row>
    <row r="121" spans="1:40">
      <c r="A121">
        <v>36</v>
      </c>
      <c r="B121" t="s">
        <v>43</v>
      </c>
      <c r="C121" t="s">
        <v>36</v>
      </c>
      <c r="D121">
        <v>430</v>
      </c>
      <c r="E121" t="s">
        <v>45</v>
      </c>
      <c r="F121">
        <v>2</v>
      </c>
      <c r="G121">
        <v>4</v>
      </c>
      <c r="H121" t="s">
        <v>49</v>
      </c>
      <c r="I121">
        <v>1847</v>
      </c>
      <c r="J121">
        <v>4</v>
      </c>
      <c r="K121" t="s">
        <v>39</v>
      </c>
      <c r="L121">
        <v>73</v>
      </c>
      <c r="M121">
        <v>3</v>
      </c>
      <c r="N121">
        <v>2</v>
      </c>
      <c r="O121" t="s">
        <v>47</v>
      </c>
      <c r="P121">
        <v>2</v>
      </c>
      <c r="Q121" t="s">
        <v>48</v>
      </c>
      <c r="R121">
        <v>6962</v>
      </c>
      <c r="S121">
        <v>19573</v>
      </c>
      <c r="T121">
        <v>4</v>
      </c>
      <c r="U121" t="s">
        <v>35</v>
      </c>
      <c r="V121">
        <v>22</v>
      </c>
      <c r="W121">
        <v>4</v>
      </c>
      <c r="X121">
        <v>4</v>
      </c>
      <c r="Y121">
        <v>1</v>
      </c>
      <c r="Z121">
        <v>15</v>
      </c>
      <c r="AA121">
        <v>2</v>
      </c>
      <c r="AB121">
        <v>3</v>
      </c>
      <c r="AC121">
        <v>1</v>
      </c>
      <c r="AD121">
        <v>0</v>
      </c>
      <c r="AE121">
        <v>0</v>
      </c>
      <c r="AF121">
        <v>0</v>
      </c>
      <c r="AG121">
        <v>0</v>
      </c>
      <c r="AH121" t="s">
        <v>69</v>
      </c>
      <c r="AI121" t="s">
        <v>66</v>
      </c>
      <c r="AJ121" t="str" cm="1">
        <f t="array" ref="AJ121">_xlfn.IFS(
  Cleaned_Data[[#This Row],[MonthlyIncome]] &lt;= Q1_Val, "Low (Q1)",
  Cleaned_Data[[#This Row],[MonthlyIncome]] &lt;= Q2_Val, "Lower-Mid (Q2)",
  Cleaned_Data[[#This Row],[MonthlyIncome]] &lt;= Q3_Val, "Upper-Mid (Q3)",
  TRUE, "High (Q4)"
)</f>
        <v>Upper-Mid (Q3)</v>
      </c>
      <c r="AK121" t="str">
        <f>_xlfn.XLOOKUP(Cleaned_Data[[#This Row],[JobSatisfaction]], SatisfactionLookup[Code], SatisfactionLookup[Label], "Unknown")</f>
        <v>Medium</v>
      </c>
      <c r="AL121" t="str">
        <f>_xlfn.XLOOKUP(Cleaned_Data[[#This Row],[WorkLifeBalance]], SatisfactionLookup[Code], SatisfactionLookup[Label], "Unknown")</f>
        <v>High</v>
      </c>
      <c r="AM12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21" t="str" cm="1">
        <f t="array" ref="AN121">_xlfn.IFS(Cleaned_Data[[#This Row],[Risk Score]]&gt;=5, "3 - High Risk", Cleaned_Data[[#This Row],[Risk Score]]&gt;=3, "2 - Medium Risk", TRUE, "1 - Low Risk")</f>
        <v>3 - High Risk</v>
      </c>
    </row>
    <row r="122" spans="1:40">
      <c r="A122">
        <v>29</v>
      </c>
      <c r="B122" t="s">
        <v>43</v>
      </c>
      <c r="C122" t="s">
        <v>36</v>
      </c>
      <c r="D122">
        <v>352</v>
      </c>
      <c r="E122" t="s">
        <v>61</v>
      </c>
      <c r="F122">
        <v>6</v>
      </c>
      <c r="G122">
        <v>1</v>
      </c>
      <c r="H122" t="s">
        <v>51</v>
      </c>
      <c r="I122">
        <v>1865</v>
      </c>
      <c r="J122">
        <v>4</v>
      </c>
      <c r="K122" t="s">
        <v>46</v>
      </c>
      <c r="L122">
        <v>87</v>
      </c>
      <c r="M122">
        <v>2</v>
      </c>
      <c r="N122">
        <v>1</v>
      </c>
      <c r="O122" t="s">
        <v>61</v>
      </c>
      <c r="P122">
        <v>2</v>
      </c>
      <c r="Q122" t="s">
        <v>48</v>
      </c>
      <c r="R122">
        <v>2804</v>
      </c>
      <c r="S122">
        <v>15434</v>
      </c>
      <c r="T122">
        <v>1</v>
      </c>
      <c r="U122" t="s">
        <v>43</v>
      </c>
      <c r="V122">
        <v>11</v>
      </c>
      <c r="W122">
        <v>3</v>
      </c>
      <c r="X122">
        <v>4</v>
      </c>
      <c r="Y122">
        <v>0</v>
      </c>
      <c r="Z122">
        <v>1</v>
      </c>
      <c r="AA122">
        <v>3</v>
      </c>
      <c r="AB122">
        <v>3</v>
      </c>
      <c r="AC122">
        <v>1</v>
      </c>
      <c r="AD122">
        <v>0</v>
      </c>
      <c r="AE122">
        <v>0</v>
      </c>
      <c r="AF122">
        <v>0</v>
      </c>
      <c r="AG122">
        <v>0</v>
      </c>
      <c r="AH122" t="s">
        <v>67</v>
      </c>
      <c r="AI122" t="s">
        <v>66</v>
      </c>
      <c r="AJ122" t="str" cm="1">
        <f t="array" ref="AJ122">_xlfn.IFS(
  Cleaned_Data[[#This Row],[MonthlyIncome]] &lt;= Q1_Val, "Low (Q1)",
  Cleaned_Data[[#This Row],[MonthlyIncome]] &lt;= Q2_Val, "Lower-Mid (Q2)",
  Cleaned_Data[[#This Row],[MonthlyIncome]] &lt;= Q3_Val, "Upper-Mid (Q3)",
  TRUE, "High (Q4)"
)</f>
        <v>Low (Q1)</v>
      </c>
      <c r="AK122" t="str">
        <f>_xlfn.XLOOKUP(Cleaned_Data[[#This Row],[JobSatisfaction]], SatisfactionLookup[Code], SatisfactionLookup[Label], "Unknown")</f>
        <v>Medium</v>
      </c>
      <c r="AL122" t="str">
        <f>_xlfn.XLOOKUP(Cleaned_Data[[#This Row],[WorkLifeBalance]], SatisfactionLookup[Code], SatisfactionLookup[Label], "Unknown")</f>
        <v>High</v>
      </c>
      <c r="AM12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22" t="str" cm="1">
        <f t="array" ref="AN122">_xlfn.IFS(Cleaned_Data[[#This Row],[Risk Score]]&gt;=5, "3 - High Risk", Cleaned_Data[[#This Row],[Risk Score]]&gt;=3, "2 - Medium Risk", TRUE, "1 - Low Risk")</f>
        <v>2 - Medium Risk</v>
      </c>
    </row>
    <row r="123" spans="1:40">
      <c r="A123">
        <v>28</v>
      </c>
      <c r="B123" t="s">
        <v>43</v>
      </c>
      <c r="C123" t="s">
        <v>36</v>
      </c>
      <c r="D123">
        <v>1172</v>
      </c>
      <c r="E123" t="s">
        <v>37</v>
      </c>
      <c r="F123">
        <v>3</v>
      </c>
      <c r="G123">
        <v>3</v>
      </c>
      <c r="H123" t="s">
        <v>51</v>
      </c>
      <c r="I123">
        <v>1875</v>
      </c>
      <c r="J123">
        <v>2</v>
      </c>
      <c r="K123" t="s">
        <v>39</v>
      </c>
      <c r="L123">
        <v>78</v>
      </c>
      <c r="M123">
        <v>3</v>
      </c>
      <c r="N123">
        <v>1</v>
      </c>
      <c r="O123" t="s">
        <v>57</v>
      </c>
      <c r="P123">
        <v>2</v>
      </c>
      <c r="Q123" t="s">
        <v>48</v>
      </c>
      <c r="R123">
        <v>2856</v>
      </c>
      <c r="S123">
        <v>3692</v>
      </c>
      <c r="T123">
        <v>1</v>
      </c>
      <c r="U123" t="s">
        <v>43</v>
      </c>
      <c r="V123">
        <v>19</v>
      </c>
      <c r="W123">
        <v>3</v>
      </c>
      <c r="X123">
        <v>4</v>
      </c>
      <c r="Y123">
        <v>1</v>
      </c>
      <c r="Z123">
        <v>1</v>
      </c>
      <c r="AA123">
        <v>3</v>
      </c>
      <c r="AB123">
        <v>3</v>
      </c>
      <c r="AC123">
        <v>1</v>
      </c>
      <c r="AD123">
        <v>0</v>
      </c>
      <c r="AE123">
        <v>0</v>
      </c>
      <c r="AF123">
        <v>0</v>
      </c>
      <c r="AG123">
        <v>0</v>
      </c>
      <c r="AH123" t="s">
        <v>67</v>
      </c>
      <c r="AI123" t="s">
        <v>66</v>
      </c>
      <c r="AJ123" t="str" cm="1">
        <f t="array" ref="AJ123">_xlfn.IFS(
  Cleaned_Data[[#This Row],[MonthlyIncome]] &lt;= Q1_Val, "Low (Q1)",
  Cleaned_Data[[#This Row],[MonthlyIncome]] &lt;= Q2_Val, "Lower-Mid (Q2)",
  Cleaned_Data[[#This Row],[MonthlyIncome]] &lt;= Q3_Val, "Upper-Mid (Q3)",
  TRUE, "High (Q4)"
)</f>
        <v>Low (Q1)</v>
      </c>
      <c r="AK123" t="str">
        <f>_xlfn.XLOOKUP(Cleaned_Data[[#This Row],[JobSatisfaction]], SatisfactionLookup[Code], SatisfactionLookup[Label], "Unknown")</f>
        <v>Medium</v>
      </c>
      <c r="AL123" t="str">
        <f>_xlfn.XLOOKUP(Cleaned_Data[[#This Row],[WorkLifeBalance]], SatisfactionLookup[Code], SatisfactionLookup[Label], "Unknown")</f>
        <v>High</v>
      </c>
      <c r="AM12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23" t="str" cm="1">
        <f t="array" ref="AN123">_xlfn.IFS(Cleaned_Data[[#This Row],[Risk Score]]&gt;=5, "3 - High Risk", Cleaned_Data[[#This Row],[Risk Score]]&gt;=3, "2 - Medium Risk", TRUE, "1 - Low Risk")</f>
        <v>2 - Medium Risk</v>
      </c>
    </row>
    <row r="124" spans="1:40">
      <c r="A124">
        <v>30</v>
      </c>
      <c r="B124" t="s">
        <v>35</v>
      </c>
      <c r="C124" t="s">
        <v>36</v>
      </c>
      <c r="D124">
        <v>945</v>
      </c>
      <c r="E124" t="s">
        <v>37</v>
      </c>
      <c r="F124">
        <v>9</v>
      </c>
      <c r="G124">
        <v>3</v>
      </c>
      <c r="H124" t="s">
        <v>51</v>
      </c>
      <c r="I124">
        <v>1876</v>
      </c>
      <c r="J124">
        <v>2</v>
      </c>
      <c r="K124" t="s">
        <v>46</v>
      </c>
      <c r="L124">
        <v>89</v>
      </c>
      <c r="M124">
        <v>3</v>
      </c>
      <c r="N124">
        <v>1</v>
      </c>
      <c r="O124" t="s">
        <v>57</v>
      </c>
      <c r="P124">
        <v>4</v>
      </c>
      <c r="Q124" t="s">
        <v>41</v>
      </c>
      <c r="R124">
        <v>1081</v>
      </c>
      <c r="S124">
        <v>16019</v>
      </c>
      <c r="T124">
        <v>1</v>
      </c>
      <c r="U124" t="s">
        <v>43</v>
      </c>
      <c r="V124">
        <v>13</v>
      </c>
      <c r="W124">
        <v>3</v>
      </c>
      <c r="X124">
        <v>3</v>
      </c>
      <c r="Y124">
        <v>0</v>
      </c>
      <c r="Z124">
        <v>1</v>
      </c>
      <c r="AA124">
        <v>3</v>
      </c>
      <c r="AB124">
        <v>2</v>
      </c>
      <c r="AC124">
        <v>1</v>
      </c>
      <c r="AD124">
        <v>0</v>
      </c>
      <c r="AE124">
        <v>0</v>
      </c>
      <c r="AF124">
        <v>0</v>
      </c>
      <c r="AG124">
        <v>1</v>
      </c>
      <c r="AH124" t="s">
        <v>67</v>
      </c>
      <c r="AI124" t="s">
        <v>66</v>
      </c>
      <c r="AJ124" t="str" cm="1">
        <f t="array" ref="AJ124">_xlfn.IFS(
  Cleaned_Data[[#This Row],[MonthlyIncome]] &lt;= Q1_Val, "Low (Q1)",
  Cleaned_Data[[#This Row],[MonthlyIncome]] &lt;= Q2_Val, "Lower-Mid (Q2)",
  Cleaned_Data[[#This Row],[MonthlyIncome]] &lt;= Q3_Val, "Upper-Mid (Q3)",
  TRUE, "High (Q4)"
)</f>
        <v>Low (Q1)</v>
      </c>
      <c r="AK124" t="str">
        <f>_xlfn.XLOOKUP(Cleaned_Data[[#This Row],[JobSatisfaction]], SatisfactionLookup[Code], SatisfactionLookup[Label], "Unknown")</f>
        <v>Very High</v>
      </c>
      <c r="AL124" t="str">
        <f>_xlfn.XLOOKUP(Cleaned_Data[[#This Row],[WorkLifeBalance]], SatisfactionLookup[Code], SatisfactionLookup[Label], "Unknown")</f>
        <v>Medium</v>
      </c>
      <c r="AM12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24" t="str" cm="1">
        <f t="array" ref="AN124">_xlfn.IFS(Cleaned_Data[[#This Row],[Risk Score]]&gt;=5, "3 - High Risk", Cleaned_Data[[#This Row],[Risk Score]]&gt;=3, "2 - Medium Risk", TRUE, "1 - Low Risk")</f>
        <v>1 - Low Risk</v>
      </c>
    </row>
    <row r="125" spans="1:40">
      <c r="A125">
        <v>22</v>
      </c>
      <c r="B125" t="s">
        <v>35</v>
      </c>
      <c r="C125" t="s">
        <v>36</v>
      </c>
      <c r="D125">
        <v>391</v>
      </c>
      <c r="E125" t="s">
        <v>45</v>
      </c>
      <c r="F125">
        <v>7</v>
      </c>
      <c r="G125">
        <v>1</v>
      </c>
      <c r="H125" t="s">
        <v>38</v>
      </c>
      <c r="I125">
        <v>1878</v>
      </c>
      <c r="J125">
        <v>4</v>
      </c>
      <c r="K125" t="s">
        <v>46</v>
      </c>
      <c r="L125">
        <v>75</v>
      </c>
      <c r="M125">
        <v>3</v>
      </c>
      <c r="N125">
        <v>1</v>
      </c>
      <c r="O125" t="s">
        <v>47</v>
      </c>
      <c r="P125">
        <v>2</v>
      </c>
      <c r="Q125" t="s">
        <v>41</v>
      </c>
      <c r="R125">
        <v>2472</v>
      </c>
      <c r="S125">
        <v>26092</v>
      </c>
      <c r="T125">
        <v>1</v>
      </c>
      <c r="U125" t="s">
        <v>35</v>
      </c>
      <c r="V125">
        <v>23</v>
      </c>
      <c r="W125">
        <v>4</v>
      </c>
      <c r="X125">
        <v>1</v>
      </c>
      <c r="Y125">
        <v>0</v>
      </c>
      <c r="Z125">
        <v>1</v>
      </c>
      <c r="AA125">
        <v>2</v>
      </c>
      <c r="AB125">
        <v>3</v>
      </c>
      <c r="AC125">
        <v>1</v>
      </c>
      <c r="AD125">
        <v>0</v>
      </c>
      <c r="AE125">
        <v>0</v>
      </c>
      <c r="AF125">
        <v>0</v>
      </c>
      <c r="AG125">
        <v>1</v>
      </c>
      <c r="AH125" t="s">
        <v>68</v>
      </c>
      <c r="AI125" t="s">
        <v>66</v>
      </c>
      <c r="AJ125" t="str" cm="1">
        <f t="array" ref="AJ125">_xlfn.IFS(
  Cleaned_Data[[#This Row],[MonthlyIncome]] &lt;= Q1_Val, "Low (Q1)",
  Cleaned_Data[[#This Row],[MonthlyIncome]] &lt;= Q2_Val, "Lower-Mid (Q2)",
  Cleaned_Data[[#This Row],[MonthlyIncome]] &lt;= Q3_Val, "Upper-Mid (Q3)",
  TRUE, "High (Q4)"
)</f>
        <v>Low (Q1)</v>
      </c>
      <c r="AK125" t="str">
        <f>_xlfn.XLOOKUP(Cleaned_Data[[#This Row],[JobSatisfaction]], SatisfactionLookup[Code], SatisfactionLookup[Label], "Unknown")</f>
        <v>Medium</v>
      </c>
      <c r="AL125" t="str">
        <f>_xlfn.XLOOKUP(Cleaned_Data[[#This Row],[WorkLifeBalance]], SatisfactionLookup[Code], SatisfactionLookup[Label], "Unknown")</f>
        <v>High</v>
      </c>
      <c r="AM12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25" t="str" cm="1">
        <f t="array" ref="AN125">_xlfn.IFS(Cleaned_Data[[#This Row],[Risk Score]]&gt;=5, "3 - High Risk", Cleaned_Data[[#This Row],[Risk Score]]&gt;=3, "2 - Medium Risk", TRUE, "1 - Low Risk")</f>
        <v>3 - High Risk</v>
      </c>
    </row>
    <row r="126" spans="1:40">
      <c r="A126">
        <v>29</v>
      </c>
      <c r="B126" t="s">
        <v>35</v>
      </c>
      <c r="C126" t="s">
        <v>44</v>
      </c>
      <c r="D126">
        <v>746</v>
      </c>
      <c r="E126" t="s">
        <v>37</v>
      </c>
      <c r="F126">
        <v>24</v>
      </c>
      <c r="G126">
        <v>3</v>
      </c>
      <c r="H126" t="s">
        <v>60</v>
      </c>
      <c r="I126">
        <v>1928</v>
      </c>
      <c r="J126">
        <v>3</v>
      </c>
      <c r="K126" t="s">
        <v>46</v>
      </c>
      <c r="L126">
        <v>45</v>
      </c>
      <c r="M126">
        <v>4</v>
      </c>
      <c r="N126">
        <v>1</v>
      </c>
      <c r="O126" t="s">
        <v>57</v>
      </c>
      <c r="P126">
        <v>1</v>
      </c>
      <c r="Q126" t="s">
        <v>41</v>
      </c>
      <c r="R126">
        <v>1091</v>
      </c>
      <c r="S126">
        <v>10642</v>
      </c>
      <c r="T126">
        <v>1</v>
      </c>
      <c r="U126" t="s">
        <v>43</v>
      </c>
      <c r="V126">
        <v>17</v>
      </c>
      <c r="W126">
        <v>3</v>
      </c>
      <c r="X126">
        <v>4</v>
      </c>
      <c r="Y126">
        <v>0</v>
      </c>
      <c r="Z126">
        <v>1</v>
      </c>
      <c r="AA126">
        <v>3</v>
      </c>
      <c r="AB126">
        <v>3</v>
      </c>
      <c r="AC126">
        <v>1</v>
      </c>
      <c r="AD126">
        <v>0</v>
      </c>
      <c r="AE126">
        <v>0</v>
      </c>
      <c r="AF126">
        <v>0</v>
      </c>
      <c r="AG126">
        <v>1</v>
      </c>
      <c r="AH126" t="s">
        <v>67</v>
      </c>
      <c r="AI126" t="s">
        <v>66</v>
      </c>
      <c r="AJ126" t="str" cm="1">
        <f t="array" ref="AJ126">_xlfn.IFS(
  Cleaned_Data[[#This Row],[MonthlyIncome]] &lt;= Q1_Val, "Low (Q1)",
  Cleaned_Data[[#This Row],[MonthlyIncome]] &lt;= Q2_Val, "Lower-Mid (Q2)",
  Cleaned_Data[[#This Row],[MonthlyIncome]] &lt;= Q3_Val, "Upper-Mid (Q3)",
  TRUE, "High (Q4)"
)</f>
        <v>Low (Q1)</v>
      </c>
      <c r="AK126" t="str">
        <f>_xlfn.XLOOKUP(Cleaned_Data[[#This Row],[JobSatisfaction]], SatisfactionLookup[Code], SatisfactionLookup[Label], "Unknown")</f>
        <v>Low</v>
      </c>
      <c r="AL126" t="str">
        <f>_xlfn.XLOOKUP(Cleaned_Data[[#This Row],[WorkLifeBalance]], SatisfactionLookup[Code], SatisfactionLookup[Label], "Unknown")</f>
        <v>High</v>
      </c>
      <c r="AM12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26" t="str" cm="1">
        <f t="array" ref="AN126">_xlfn.IFS(Cleaned_Data[[#This Row],[Risk Score]]&gt;=5, "3 - High Risk", Cleaned_Data[[#This Row],[Risk Score]]&gt;=3, "2 - Medium Risk", TRUE, "1 - Low Risk")</f>
        <v>3 - High Risk</v>
      </c>
    </row>
    <row r="127" spans="1:40">
      <c r="A127">
        <v>58</v>
      </c>
      <c r="B127" t="s">
        <v>43</v>
      </c>
      <c r="C127" t="s">
        <v>36</v>
      </c>
      <c r="D127">
        <v>605</v>
      </c>
      <c r="E127" t="s">
        <v>37</v>
      </c>
      <c r="F127">
        <v>21</v>
      </c>
      <c r="G127">
        <v>3</v>
      </c>
      <c r="H127" t="s">
        <v>38</v>
      </c>
      <c r="I127">
        <v>1938</v>
      </c>
      <c r="J127">
        <v>4</v>
      </c>
      <c r="K127" t="s">
        <v>39</v>
      </c>
      <c r="L127">
        <v>72</v>
      </c>
      <c r="M127">
        <v>3</v>
      </c>
      <c r="N127">
        <v>4</v>
      </c>
      <c r="O127" t="s">
        <v>56</v>
      </c>
      <c r="P127">
        <v>4</v>
      </c>
      <c r="Q127" t="s">
        <v>48</v>
      </c>
      <c r="R127">
        <v>17875</v>
      </c>
      <c r="S127">
        <v>11761</v>
      </c>
      <c r="T127">
        <v>4</v>
      </c>
      <c r="U127" t="s">
        <v>35</v>
      </c>
      <c r="V127">
        <v>13</v>
      </c>
      <c r="W127">
        <v>3</v>
      </c>
      <c r="X127">
        <v>3</v>
      </c>
      <c r="Y127">
        <v>1</v>
      </c>
      <c r="Z127">
        <v>29</v>
      </c>
      <c r="AA127">
        <v>2</v>
      </c>
      <c r="AB127">
        <v>2</v>
      </c>
      <c r="AC127">
        <v>1</v>
      </c>
      <c r="AD127">
        <v>0</v>
      </c>
      <c r="AE127">
        <v>0</v>
      </c>
      <c r="AF127">
        <v>0</v>
      </c>
      <c r="AG127">
        <v>0</v>
      </c>
      <c r="AH127" t="s">
        <v>65</v>
      </c>
      <c r="AI127" t="s">
        <v>66</v>
      </c>
      <c r="AJ127" t="str" cm="1">
        <f t="array" ref="AJ127">_xlfn.IFS(
  Cleaned_Data[[#This Row],[MonthlyIncome]] &lt;= Q1_Val, "Low (Q1)",
  Cleaned_Data[[#This Row],[MonthlyIncome]] &lt;= Q2_Val, "Lower-Mid (Q2)",
  Cleaned_Data[[#This Row],[MonthlyIncome]] &lt;= Q3_Val, "Upper-Mid (Q3)",
  TRUE, "High (Q4)"
)</f>
        <v>High (Q4)</v>
      </c>
      <c r="AK127" t="str">
        <f>_xlfn.XLOOKUP(Cleaned_Data[[#This Row],[JobSatisfaction]], SatisfactionLookup[Code], SatisfactionLookup[Label], "Unknown")</f>
        <v>Very High</v>
      </c>
      <c r="AL127" t="str">
        <f>_xlfn.XLOOKUP(Cleaned_Data[[#This Row],[WorkLifeBalance]], SatisfactionLookup[Code], SatisfactionLookup[Label], "Unknown")</f>
        <v>Medium</v>
      </c>
      <c r="AM12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27" t="str" cm="1">
        <f t="array" ref="AN127">_xlfn.IFS(Cleaned_Data[[#This Row],[Risk Score]]&gt;=5, "3 - High Risk", Cleaned_Data[[#This Row],[Risk Score]]&gt;=3, "2 - Medium Risk", TRUE, "1 - Low Risk")</f>
        <v>2 - Medium Risk</v>
      </c>
    </row>
    <row r="128" spans="1:40">
      <c r="A128">
        <v>27</v>
      </c>
      <c r="B128" t="s">
        <v>35</v>
      </c>
      <c r="C128" t="s">
        <v>44</v>
      </c>
      <c r="D128">
        <v>1337</v>
      </c>
      <c r="E128" t="s">
        <v>61</v>
      </c>
      <c r="F128">
        <v>22</v>
      </c>
      <c r="G128">
        <v>3</v>
      </c>
      <c r="H128" t="s">
        <v>61</v>
      </c>
      <c r="I128">
        <v>1944</v>
      </c>
      <c r="J128">
        <v>1</v>
      </c>
      <c r="K128" t="s">
        <v>39</v>
      </c>
      <c r="L128">
        <v>58</v>
      </c>
      <c r="M128">
        <v>2</v>
      </c>
      <c r="N128">
        <v>1</v>
      </c>
      <c r="O128" t="s">
        <v>61</v>
      </c>
      <c r="P128">
        <v>2</v>
      </c>
      <c r="Q128" t="s">
        <v>48</v>
      </c>
      <c r="R128">
        <v>2863</v>
      </c>
      <c r="S128">
        <v>19555</v>
      </c>
      <c r="T128">
        <v>1</v>
      </c>
      <c r="U128" t="s">
        <v>43</v>
      </c>
      <c r="V128">
        <v>12</v>
      </c>
      <c r="W128">
        <v>3</v>
      </c>
      <c r="X128">
        <v>1</v>
      </c>
      <c r="Y128">
        <v>0</v>
      </c>
      <c r="Z128">
        <v>1</v>
      </c>
      <c r="AA128">
        <v>2</v>
      </c>
      <c r="AB128">
        <v>3</v>
      </c>
      <c r="AC128">
        <v>1</v>
      </c>
      <c r="AD128">
        <v>0</v>
      </c>
      <c r="AE128">
        <v>0</v>
      </c>
      <c r="AF128">
        <v>0</v>
      </c>
      <c r="AG128">
        <v>1</v>
      </c>
      <c r="AH128" t="s">
        <v>67</v>
      </c>
      <c r="AI128" t="s">
        <v>66</v>
      </c>
      <c r="AJ128" t="str" cm="1">
        <f t="array" ref="AJ128">_xlfn.IFS(
  Cleaned_Data[[#This Row],[MonthlyIncome]] &lt;= Q1_Val, "Low (Q1)",
  Cleaned_Data[[#This Row],[MonthlyIncome]] &lt;= Q2_Val, "Lower-Mid (Q2)",
  Cleaned_Data[[#This Row],[MonthlyIncome]] &lt;= Q3_Val, "Upper-Mid (Q3)",
  TRUE, "High (Q4)"
)</f>
        <v>Low (Q1)</v>
      </c>
      <c r="AK128" t="str">
        <f>_xlfn.XLOOKUP(Cleaned_Data[[#This Row],[JobSatisfaction]], SatisfactionLookup[Code], SatisfactionLookup[Label], "Unknown")</f>
        <v>Medium</v>
      </c>
      <c r="AL128" t="str">
        <f>_xlfn.XLOOKUP(Cleaned_Data[[#This Row],[WorkLifeBalance]], SatisfactionLookup[Code], SatisfactionLookup[Label], "Unknown")</f>
        <v>High</v>
      </c>
      <c r="AM12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28" t="str" cm="1">
        <f t="array" ref="AN128">_xlfn.IFS(Cleaned_Data[[#This Row],[Risk Score]]&gt;=5, "3 - High Risk", Cleaned_Data[[#This Row],[Risk Score]]&gt;=3, "2 - Medium Risk", TRUE, "1 - Low Risk")</f>
        <v>3 - High Risk</v>
      </c>
    </row>
    <row r="129" spans="1:40">
      <c r="A129">
        <v>38</v>
      </c>
      <c r="B129" t="s">
        <v>43</v>
      </c>
      <c r="C129" t="s">
        <v>36</v>
      </c>
      <c r="D129">
        <v>1404</v>
      </c>
      <c r="E129" t="s">
        <v>37</v>
      </c>
      <c r="F129">
        <v>1</v>
      </c>
      <c r="G129">
        <v>3</v>
      </c>
      <c r="H129" t="s">
        <v>38</v>
      </c>
      <c r="I129">
        <v>1961</v>
      </c>
      <c r="J129">
        <v>1</v>
      </c>
      <c r="K129" t="s">
        <v>46</v>
      </c>
      <c r="L129">
        <v>59</v>
      </c>
      <c r="M129">
        <v>2</v>
      </c>
      <c r="N129">
        <v>1</v>
      </c>
      <c r="O129" t="s">
        <v>57</v>
      </c>
      <c r="P129">
        <v>1</v>
      </c>
      <c r="Q129" t="s">
        <v>41</v>
      </c>
      <c r="R129">
        <v>2858</v>
      </c>
      <c r="S129">
        <v>11473</v>
      </c>
      <c r="T129">
        <v>4</v>
      </c>
      <c r="U129" t="s">
        <v>43</v>
      </c>
      <c r="V129">
        <v>14</v>
      </c>
      <c r="W129">
        <v>3</v>
      </c>
      <c r="X129">
        <v>1</v>
      </c>
      <c r="Y129">
        <v>0</v>
      </c>
      <c r="Z129">
        <v>20</v>
      </c>
      <c r="AA129">
        <v>3</v>
      </c>
      <c r="AB129">
        <v>2</v>
      </c>
      <c r="AC129">
        <v>1</v>
      </c>
      <c r="AD129">
        <v>0</v>
      </c>
      <c r="AE129">
        <v>0</v>
      </c>
      <c r="AF129">
        <v>0</v>
      </c>
      <c r="AG129">
        <v>0</v>
      </c>
      <c r="AH129" t="s">
        <v>69</v>
      </c>
      <c r="AI129" t="s">
        <v>66</v>
      </c>
      <c r="AJ129" t="str" cm="1">
        <f t="array" ref="AJ129">_xlfn.IFS(
  Cleaned_Data[[#This Row],[MonthlyIncome]] &lt;= Q1_Val, "Low (Q1)",
  Cleaned_Data[[#This Row],[MonthlyIncome]] &lt;= Q2_Val, "Lower-Mid (Q2)",
  Cleaned_Data[[#This Row],[MonthlyIncome]] &lt;= Q3_Val, "Upper-Mid (Q3)",
  TRUE, "High (Q4)"
)</f>
        <v>Low (Q1)</v>
      </c>
      <c r="AK129" t="str">
        <f>_xlfn.XLOOKUP(Cleaned_Data[[#This Row],[JobSatisfaction]], SatisfactionLookup[Code], SatisfactionLookup[Label], "Unknown")</f>
        <v>Low</v>
      </c>
      <c r="AL129" t="str">
        <f>_xlfn.XLOOKUP(Cleaned_Data[[#This Row],[WorkLifeBalance]], SatisfactionLookup[Code], SatisfactionLookup[Label], "Unknown")</f>
        <v>Medium</v>
      </c>
      <c r="AM12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29" t="str" cm="1">
        <f t="array" ref="AN129">_xlfn.IFS(Cleaned_Data[[#This Row],[Risk Score]]&gt;=5, "3 - High Risk", Cleaned_Data[[#This Row],[Risk Score]]&gt;=3, "2 - Medium Risk", TRUE, "1 - Low Risk")</f>
        <v>2 - Medium Risk</v>
      </c>
    </row>
    <row r="130" spans="1:40">
      <c r="A130">
        <v>32</v>
      </c>
      <c r="B130" t="s">
        <v>43</v>
      </c>
      <c r="C130" t="s">
        <v>36</v>
      </c>
      <c r="D130">
        <v>1373</v>
      </c>
      <c r="E130" t="s">
        <v>45</v>
      </c>
      <c r="F130">
        <v>5</v>
      </c>
      <c r="G130">
        <v>4</v>
      </c>
      <c r="H130" t="s">
        <v>38</v>
      </c>
      <c r="I130">
        <v>1966</v>
      </c>
      <c r="J130">
        <v>4</v>
      </c>
      <c r="K130" t="s">
        <v>46</v>
      </c>
      <c r="L130">
        <v>56</v>
      </c>
      <c r="M130">
        <v>2</v>
      </c>
      <c r="N130">
        <v>2</v>
      </c>
      <c r="O130" t="s">
        <v>53</v>
      </c>
      <c r="P130">
        <v>4</v>
      </c>
      <c r="Q130" t="s">
        <v>41</v>
      </c>
      <c r="R130">
        <v>9679</v>
      </c>
      <c r="S130">
        <v>10138</v>
      </c>
      <c r="T130">
        <v>8</v>
      </c>
      <c r="U130" t="s">
        <v>43</v>
      </c>
      <c r="V130">
        <v>24</v>
      </c>
      <c r="W130">
        <v>4</v>
      </c>
      <c r="X130">
        <v>2</v>
      </c>
      <c r="Y130">
        <v>0</v>
      </c>
      <c r="Z130">
        <v>8</v>
      </c>
      <c r="AA130">
        <v>1</v>
      </c>
      <c r="AB130">
        <v>3</v>
      </c>
      <c r="AC130">
        <v>1</v>
      </c>
      <c r="AD130">
        <v>0</v>
      </c>
      <c r="AE130">
        <v>0</v>
      </c>
      <c r="AF130">
        <v>0</v>
      </c>
      <c r="AG130">
        <v>0</v>
      </c>
      <c r="AH130" t="s">
        <v>67</v>
      </c>
      <c r="AI130" t="s">
        <v>66</v>
      </c>
      <c r="AJ130" t="str" cm="1">
        <f t="array" ref="AJ130">_xlfn.IFS(
  Cleaned_Data[[#This Row],[MonthlyIncome]] &lt;= Q1_Val, "Low (Q1)",
  Cleaned_Data[[#This Row],[MonthlyIncome]] &lt;= Q2_Val, "Lower-Mid (Q2)",
  Cleaned_Data[[#This Row],[MonthlyIncome]] &lt;= Q3_Val, "Upper-Mid (Q3)",
  TRUE, "High (Q4)"
)</f>
        <v>High (Q4)</v>
      </c>
      <c r="AK130" t="str">
        <f>_xlfn.XLOOKUP(Cleaned_Data[[#This Row],[JobSatisfaction]], SatisfactionLookup[Code], SatisfactionLookup[Label], "Unknown")</f>
        <v>Very High</v>
      </c>
      <c r="AL130" t="str">
        <f>_xlfn.XLOOKUP(Cleaned_Data[[#This Row],[WorkLifeBalance]], SatisfactionLookup[Code], SatisfactionLookup[Label], "Unknown")</f>
        <v>High</v>
      </c>
      <c r="AM13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30" t="str" cm="1">
        <f t="array" ref="AN130">_xlfn.IFS(Cleaned_Data[[#This Row],[Risk Score]]&gt;=5, "3 - High Risk", Cleaned_Data[[#This Row],[Risk Score]]&gt;=3, "2 - Medium Risk", TRUE, "1 - Low Risk")</f>
        <v>1 - Low Risk</v>
      </c>
    </row>
    <row r="131" spans="1:40">
      <c r="A131">
        <v>31</v>
      </c>
      <c r="B131" t="s">
        <v>43</v>
      </c>
      <c r="C131" t="s">
        <v>36</v>
      </c>
      <c r="D131">
        <v>1276</v>
      </c>
      <c r="E131" t="s">
        <v>45</v>
      </c>
      <c r="F131">
        <v>2</v>
      </c>
      <c r="G131">
        <v>1</v>
      </c>
      <c r="H131" t="s">
        <v>51</v>
      </c>
      <c r="I131">
        <v>1974</v>
      </c>
      <c r="J131">
        <v>4</v>
      </c>
      <c r="K131" t="s">
        <v>39</v>
      </c>
      <c r="L131">
        <v>59</v>
      </c>
      <c r="M131">
        <v>1</v>
      </c>
      <c r="N131">
        <v>1</v>
      </c>
      <c r="O131" t="s">
        <v>50</v>
      </c>
      <c r="P131">
        <v>4</v>
      </c>
      <c r="Q131" t="s">
        <v>52</v>
      </c>
      <c r="R131">
        <v>1129</v>
      </c>
      <c r="S131">
        <v>17536</v>
      </c>
      <c r="T131">
        <v>1</v>
      </c>
      <c r="U131" t="s">
        <v>35</v>
      </c>
      <c r="V131">
        <v>11</v>
      </c>
      <c r="W131">
        <v>3</v>
      </c>
      <c r="X131">
        <v>3</v>
      </c>
      <c r="Y131">
        <v>3</v>
      </c>
      <c r="Z131">
        <v>1</v>
      </c>
      <c r="AA131">
        <v>4</v>
      </c>
      <c r="AB131">
        <v>3</v>
      </c>
      <c r="AC131">
        <v>1</v>
      </c>
      <c r="AD131">
        <v>0</v>
      </c>
      <c r="AE131">
        <v>0</v>
      </c>
      <c r="AF131">
        <v>0</v>
      </c>
      <c r="AG131">
        <v>0</v>
      </c>
      <c r="AH131" t="s">
        <v>67</v>
      </c>
      <c r="AI131" t="s">
        <v>66</v>
      </c>
      <c r="AJ131" t="str" cm="1">
        <f t="array" ref="AJ131">_xlfn.IFS(
  Cleaned_Data[[#This Row],[MonthlyIncome]] &lt;= Q1_Val, "Low (Q1)",
  Cleaned_Data[[#This Row],[MonthlyIncome]] &lt;= Q2_Val, "Lower-Mid (Q2)",
  Cleaned_Data[[#This Row],[MonthlyIncome]] &lt;= Q3_Val, "Upper-Mid (Q3)",
  TRUE, "High (Q4)"
)</f>
        <v>Low (Q1)</v>
      </c>
      <c r="AK131" t="str">
        <f>_xlfn.XLOOKUP(Cleaned_Data[[#This Row],[JobSatisfaction]], SatisfactionLookup[Code], SatisfactionLookup[Label], "Unknown")</f>
        <v>Very High</v>
      </c>
      <c r="AL131" t="str">
        <f>_xlfn.XLOOKUP(Cleaned_Data[[#This Row],[WorkLifeBalance]], SatisfactionLookup[Code], SatisfactionLookup[Label], "Unknown")</f>
        <v>High</v>
      </c>
      <c r="AM13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31" t="str" cm="1">
        <f t="array" ref="AN131">_xlfn.IFS(Cleaned_Data[[#This Row],[Risk Score]]&gt;=5, "3 - High Risk", Cleaned_Data[[#This Row],[Risk Score]]&gt;=3, "2 - Medium Risk", TRUE, "1 - Low Risk")</f>
        <v>3 - High Risk</v>
      </c>
    </row>
    <row r="132" spans="1:40">
      <c r="A132">
        <v>40</v>
      </c>
      <c r="B132" t="s">
        <v>43</v>
      </c>
      <c r="C132" t="s">
        <v>36</v>
      </c>
      <c r="D132">
        <v>543</v>
      </c>
      <c r="E132" t="s">
        <v>45</v>
      </c>
      <c r="F132">
        <v>1</v>
      </c>
      <c r="G132">
        <v>4</v>
      </c>
      <c r="H132" t="s">
        <v>38</v>
      </c>
      <c r="I132">
        <v>2012</v>
      </c>
      <c r="J132">
        <v>1</v>
      </c>
      <c r="K132" t="s">
        <v>46</v>
      </c>
      <c r="L132">
        <v>83</v>
      </c>
      <c r="M132">
        <v>3</v>
      </c>
      <c r="N132">
        <v>1</v>
      </c>
      <c r="O132" t="s">
        <v>50</v>
      </c>
      <c r="P132">
        <v>4</v>
      </c>
      <c r="Q132" t="s">
        <v>48</v>
      </c>
      <c r="R132">
        <v>2406</v>
      </c>
      <c r="S132">
        <v>4060</v>
      </c>
      <c r="T132">
        <v>8</v>
      </c>
      <c r="U132" t="s">
        <v>43</v>
      </c>
      <c r="V132">
        <v>19</v>
      </c>
      <c r="W132">
        <v>3</v>
      </c>
      <c r="X132">
        <v>3</v>
      </c>
      <c r="Y132">
        <v>2</v>
      </c>
      <c r="Z132">
        <v>8</v>
      </c>
      <c r="AA132">
        <v>3</v>
      </c>
      <c r="AB132">
        <v>2</v>
      </c>
      <c r="AC132">
        <v>1</v>
      </c>
      <c r="AD132">
        <v>0</v>
      </c>
      <c r="AE132">
        <v>0</v>
      </c>
      <c r="AF132">
        <v>0</v>
      </c>
      <c r="AG132">
        <v>0</v>
      </c>
      <c r="AH132" t="s">
        <v>69</v>
      </c>
      <c r="AI132" t="s">
        <v>66</v>
      </c>
      <c r="AJ132" t="str" cm="1">
        <f t="array" ref="AJ132">_xlfn.IFS(
  Cleaned_Data[[#This Row],[MonthlyIncome]] &lt;= Q1_Val, "Low (Q1)",
  Cleaned_Data[[#This Row],[MonthlyIncome]] &lt;= Q2_Val, "Lower-Mid (Q2)",
  Cleaned_Data[[#This Row],[MonthlyIncome]] &lt;= Q3_Val, "Upper-Mid (Q3)",
  TRUE, "High (Q4)"
)</f>
        <v>Low (Q1)</v>
      </c>
      <c r="AK132" t="str">
        <f>_xlfn.XLOOKUP(Cleaned_Data[[#This Row],[JobSatisfaction]], SatisfactionLookup[Code], SatisfactionLookup[Label], "Unknown")</f>
        <v>Very High</v>
      </c>
      <c r="AL132" t="str">
        <f>_xlfn.XLOOKUP(Cleaned_Data[[#This Row],[WorkLifeBalance]], SatisfactionLookup[Code], SatisfactionLookup[Label], "Unknown")</f>
        <v>Medium</v>
      </c>
      <c r="AM13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32" t="str" cm="1">
        <f t="array" ref="AN132">_xlfn.IFS(Cleaned_Data[[#This Row],[Risk Score]]&gt;=5, "3 - High Risk", Cleaned_Data[[#This Row],[Risk Score]]&gt;=3, "2 - Medium Risk", TRUE, "1 - Low Risk")</f>
        <v>1 - Low Risk</v>
      </c>
    </row>
    <row r="133" spans="1:40">
      <c r="A133">
        <v>33</v>
      </c>
      <c r="B133" t="s">
        <v>43</v>
      </c>
      <c r="C133" t="s">
        <v>36</v>
      </c>
      <c r="D133">
        <v>924</v>
      </c>
      <c r="E133" t="s">
        <v>45</v>
      </c>
      <c r="F133">
        <v>2</v>
      </c>
      <c r="G133">
        <v>3</v>
      </c>
      <c r="H133" t="s">
        <v>51</v>
      </c>
      <c r="I133">
        <v>39</v>
      </c>
      <c r="J133">
        <v>3</v>
      </c>
      <c r="K133" t="s">
        <v>46</v>
      </c>
      <c r="L133">
        <v>78</v>
      </c>
      <c r="M133">
        <v>3</v>
      </c>
      <c r="N133">
        <v>1</v>
      </c>
      <c r="O133" t="s">
        <v>50</v>
      </c>
      <c r="P133">
        <v>4</v>
      </c>
      <c r="Q133" t="s">
        <v>41</v>
      </c>
      <c r="R133">
        <v>2496</v>
      </c>
      <c r="S133">
        <v>6670</v>
      </c>
      <c r="T133">
        <v>4</v>
      </c>
      <c r="U133" t="s">
        <v>43</v>
      </c>
      <c r="V133">
        <v>11</v>
      </c>
      <c r="W133">
        <v>3</v>
      </c>
      <c r="X133">
        <v>4</v>
      </c>
      <c r="Y133">
        <v>0</v>
      </c>
      <c r="Z133">
        <v>7</v>
      </c>
      <c r="AA133">
        <v>3</v>
      </c>
      <c r="AB133">
        <v>3</v>
      </c>
      <c r="AC133">
        <v>1</v>
      </c>
      <c r="AD133">
        <v>1</v>
      </c>
      <c r="AE133">
        <v>0</v>
      </c>
      <c r="AF133">
        <v>0</v>
      </c>
      <c r="AG133">
        <v>0</v>
      </c>
      <c r="AH133" t="s">
        <v>67</v>
      </c>
      <c r="AI133" t="s">
        <v>66</v>
      </c>
      <c r="AJ133" t="str" cm="1">
        <f t="array" ref="AJ133">_xlfn.IFS(
  Cleaned_Data[[#This Row],[MonthlyIncome]] &lt;= Q1_Val, "Low (Q1)",
  Cleaned_Data[[#This Row],[MonthlyIncome]] &lt;= Q2_Val, "Lower-Mid (Q2)",
  Cleaned_Data[[#This Row],[MonthlyIncome]] &lt;= Q3_Val, "Upper-Mid (Q3)",
  TRUE, "High (Q4)"
)</f>
        <v>Low (Q1)</v>
      </c>
      <c r="AK133" t="str">
        <f>_xlfn.XLOOKUP(Cleaned_Data[[#This Row],[JobSatisfaction]], SatisfactionLookup[Code], SatisfactionLookup[Label], "Unknown")</f>
        <v>Very High</v>
      </c>
      <c r="AL133" t="str">
        <f>_xlfn.XLOOKUP(Cleaned_Data[[#This Row],[WorkLifeBalance]], SatisfactionLookup[Code], SatisfactionLookup[Label], "Unknown")</f>
        <v>High</v>
      </c>
      <c r="AM13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33" t="str" cm="1">
        <f t="array" ref="AN133">_xlfn.IFS(Cleaned_Data[[#This Row],[Risk Score]]&gt;=5, "3 - High Risk", Cleaned_Data[[#This Row],[Risk Score]]&gt;=3, "2 - Medium Risk", TRUE, "1 - Low Risk")</f>
        <v>1 - Low Risk</v>
      </c>
    </row>
    <row r="134" spans="1:40">
      <c r="A134">
        <v>36</v>
      </c>
      <c r="B134" t="s">
        <v>43</v>
      </c>
      <c r="C134" t="s">
        <v>36</v>
      </c>
      <c r="D134">
        <v>852</v>
      </c>
      <c r="E134" t="s">
        <v>45</v>
      </c>
      <c r="F134">
        <v>5</v>
      </c>
      <c r="G134">
        <v>4</v>
      </c>
      <c r="H134" t="s">
        <v>38</v>
      </c>
      <c r="I134">
        <v>51</v>
      </c>
      <c r="J134">
        <v>2</v>
      </c>
      <c r="K134" t="s">
        <v>39</v>
      </c>
      <c r="L134">
        <v>82</v>
      </c>
      <c r="M134">
        <v>2</v>
      </c>
      <c r="N134">
        <v>1</v>
      </c>
      <c r="O134" t="s">
        <v>47</v>
      </c>
      <c r="P134">
        <v>1</v>
      </c>
      <c r="Q134" t="s">
        <v>48</v>
      </c>
      <c r="R134">
        <v>3419</v>
      </c>
      <c r="S134">
        <v>13072</v>
      </c>
      <c r="T134">
        <v>9</v>
      </c>
      <c r="U134" t="s">
        <v>35</v>
      </c>
      <c r="V134">
        <v>14</v>
      </c>
      <c r="W134">
        <v>3</v>
      </c>
      <c r="X134">
        <v>4</v>
      </c>
      <c r="Y134">
        <v>1</v>
      </c>
      <c r="Z134">
        <v>6</v>
      </c>
      <c r="AA134">
        <v>3</v>
      </c>
      <c r="AB134">
        <v>4</v>
      </c>
      <c r="AC134">
        <v>1</v>
      </c>
      <c r="AD134">
        <v>1</v>
      </c>
      <c r="AE134">
        <v>0</v>
      </c>
      <c r="AF134">
        <v>0</v>
      </c>
      <c r="AG134">
        <v>0</v>
      </c>
      <c r="AH134" t="s">
        <v>69</v>
      </c>
      <c r="AI134" t="s">
        <v>66</v>
      </c>
      <c r="AJ134" t="str" cm="1">
        <f t="array" ref="AJ134">_xlfn.IFS(
  Cleaned_Data[[#This Row],[MonthlyIncome]] &lt;= Q1_Val, "Low (Q1)",
  Cleaned_Data[[#This Row],[MonthlyIncome]] &lt;= Q2_Val, "Lower-Mid (Q2)",
  Cleaned_Data[[#This Row],[MonthlyIncome]] &lt;= Q3_Val, "Upper-Mid (Q3)",
  TRUE, "High (Q4)"
)</f>
        <v>Lower-Mid (Q2)</v>
      </c>
      <c r="AK134" t="str">
        <f>_xlfn.XLOOKUP(Cleaned_Data[[#This Row],[JobSatisfaction]], SatisfactionLookup[Code], SatisfactionLookup[Label], "Unknown")</f>
        <v>Low</v>
      </c>
      <c r="AL134" t="str">
        <f>_xlfn.XLOOKUP(Cleaned_Data[[#This Row],[WorkLifeBalance]], SatisfactionLookup[Code], SatisfactionLookup[Label], "Unknown")</f>
        <v>Very High</v>
      </c>
      <c r="AM13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34" t="str" cm="1">
        <f t="array" ref="AN134">_xlfn.IFS(Cleaned_Data[[#This Row],[Risk Score]]&gt;=5, "3 - High Risk", Cleaned_Data[[#This Row],[Risk Score]]&gt;=3, "2 - Medium Risk", TRUE, "1 - Low Risk")</f>
        <v>3 - High Risk</v>
      </c>
    </row>
    <row r="135" spans="1:40">
      <c r="A135">
        <v>35</v>
      </c>
      <c r="B135" t="s">
        <v>43</v>
      </c>
      <c r="C135" t="s">
        <v>36</v>
      </c>
      <c r="D135">
        <v>755</v>
      </c>
      <c r="E135" t="s">
        <v>45</v>
      </c>
      <c r="F135">
        <v>9</v>
      </c>
      <c r="G135">
        <v>4</v>
      </c>
      <c r="H135" t="s">
        <v>38</v>
      </c>
      <c r="I135">
        <v>496</v>
      </c>
      <c r="J135">
        <v>3</v>
      </c>
      <c r="K135" t="s">
        <v>46</v>
      </c>
      <c r="L135">
        <v>97</v>
      </c>
      <c r="M135">
        <v>2</v>
      </c>
      <c r="N135">
        <v>2</v>
      </c>
      <c r="O135" t="s">
        <v>54</v>
      </c>
      <c r="P135">
        <v>2</v>
      </c>
      <c r="Q135" t="s">
        <v>41</v>
      </c>
      <c r="R135">
        <v>6540</v>
      </c>
      <c r="S135">
        <v>19394</v>
      </c>
      <c r="T135">
        <v>9</v>
      </c>
      <c r="U135" t="s">
        <v>43</v>
      </c>
      <c r="V135">
        <v>19</v>
      </c>
      <c r="W135">
        <v>3</v>
      </c>
      <c r="X135">
        <v>3</v>
      </c>
      <c r="Y135">
        <v>0</v>
      </c>
      <c r="Z135">
        <v>10</v>
      </c>
      <c r="AA135">
        <v>5</v>
      </c>
      <c r="AB135">
        <v>3</v>
      </c>
      <c r="AC135">
        <v>1</v>
      </c>
      <c r="AD135">
        <v>1</v>
      </c>
      <c r="AE135">
        <v>0</v>
      </c>
      <c r="AF135">
        <v>0</v>
      </c>
      <c r="AG135">
        <v>0</v>
      </c>
      <c r="AH135" t="s">
        <v>69</v>
      </c>
      <c r="AI135" t="s">
        <v>66</v>
      </c>
      <c r="AJ135" t="str" cm="1">
        <f t="array" ref="AJ135">_xlfn.IFS(
  Cleaned_Data[[#This Row],[MonthlyIncome]] &lt;= Q1_Val, "Low (Q1)",
  Cleaned_Data[[#This Row],[MonthlyIncome]] &lt;= Q2_Val, "Lower-Mid (Q2)",
  Cleaned_Data[[#This Row],[MonthlyIncome]] &lt;= Q3_Val, "Upper-Mid (Q3)",
  TRUE, "High (Q4)"
)</f>
        <v>Upper-Mid (Q3)</v>
      </c>
      <c r="AK135" t="str">
        <f>_xlfn.XLOOKUP(Cleaned_Data[[#This Row],[JobSatisfaction]], SatisfactionLookup[Code], SatisfactionLookup[Label], "Unknown")</f>
        <v>Medium</v>
      </c>
      <c r="AL135" t="str">
        <f>_xlfn.XLOOKUP(Cleaned_Data[[#This Row],[WorkLifeBalance]], SatisfactionLookup[Code], SatisfactionLookup[Label], "Unknown")</f>
        <v>High</v>
      </c>
      <c r="AM13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35" t="str" cm="1">
        <f t="array" ref="AN135">_xlfn.IFS(Cleaned_Data[[#This Row],[Risk Score]]&gt;=5, "3 - High Risk", Cleaned_Data[[#This Row],[Risk Score]]&gt;=3, "2 - Medium Risk", TRUE, "1 - Low Risk")</f>
        <v>1 - Low Risk</v>
      </c>
    </row>
    <row r="136" spans="1:40">
      <c r="A136">
        <v>45</v>
      </c>
      <c r="B136" t="s">
        <v>35</v>
      </c>
      <c r="C136" t="s">
        <v>44</v>
      </c>
      <c r="D136">
        <v>306</v>
      </c>
      <c r="E136" t="s">
        <v>37</v>
      </c>
      <c r="F136">
        <v>26</v>
      </c>
      <c r="G136">
        <v>4</v>
      </c>
      <c r="H136" t="s">
        <v>38</v>
      </c>
      <c r="I136">
        <v>684</v>
      </c>
      <c r="J136">
        <v>1</v>
      </c>
      <c r="K136" t="s">
        <v>39</v>
      </c>
      <c r="L136">
        <v>100</v>
      </c>
      <c r="M136">
        <v>3</v>
      </c>
      <c r="N136">
        <v>2</v>
      </c>
      <c r="O136" t="s">
        <v>40</v>
      </c>
      <c r="P136">
        <v>1</v>
      </c>
      <c r="Q136" t="s">
        <v>48</v>
      </c>
      <c r="R136">
        <v>4286</v>
      </c>
      <c r="S136">
        <v>5630</v>
      </c>
      <c r="T136">
        <v>2</v>
      </c>
      <c r="U136" t="s">
        <v>43</v>
      </c>
      <c r="V136">
        <v>14</v>
      </c>
      <c r="W136">
        <v>3</v>
      </c>
      <c r="X136">
        <v>4</v>
      </c>
      <c r="Y136">
        <v>2</v>
      </c>
      <c r="Z136">
        <v>5</v>
      </c>
      <c r="AA136">
        <v>4</v>
      </c>
      <c r="AB136">
        <v>3</v>
      </c>
      <c r="AC136">
        <v>1</v>
      </c>
      <c r="AD136">
        <v>1</v>
      </c>
      <c r="AE136">
        <v>0</v>
      </c>
      <c r="AF136">
        <v>0</v>
      </c>
      <c r="AG136">
        <v>1</v>
      </c>
      <c r="AH136" t="s">
        <v>70</v>
      </c>
      <c r="AI136" t="s">
        <v>66</v>
      </c>
      <c r="AJ136" t="str" cm="1">
        <f t="array" ref="AJ136">_xlfn.IFS(
  Cleaned_Data[[#This Row],[MonthlyIncome]] &lt;= Q1_Val, "Low (Q1)",
  Cleaned_Data[[#This Row],[MonthlyIncome]] &lt;= Q2_Val, "Lower-Mid (Q2)",
  Cleaned_Data[[#This Row],[MonthlyIncome]] &lt;= Q3_Val, "Upper-Mid (Q3)",
  TRUE, "High (Q4)"
)</f>
        <v>Lower-Mid (Q2)</v>
      </c>
      <c r="AK136" t="str">
        <f>_xlfn.XLOOKUP(Cleaned_Data[[#This Row],[JobSatisfaction]], SatisfactionLookup[Code], SatisfactionLookup[Label], "Unknown")</f>
        <v>Low</v>
      </c>
      <c r="AL136" t="str">
        <f>_xlfn.XLOOKUP(Cleaned_Data[[#This Row],[WorkLifeBalance]], SatisfactionLookup[Code], SatisfactionLookup[Label], "Unknown")</f>
        <v>High</v>
      </c>
      <c r="AM13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36" t="str" cm="1">
        <f t="array" ref="AN136">_xlfn.IFS(Cleaned_Data[[#This Row],[Risk Score]]&gt;=5, "3 - High Risk", Cleaned_Data[[#This Row],[Risk Score]]&gt;=3, "2 - Medium Risk", TRUE, "1 - Low Risk")</f>
        <v>2 - Medium Risk</v>
      </c>
    </row>
    <row r="137" spans="1:40">
      <c r="A137">
        <v>27</v>
      </c>
      <c r="B137" t="s">
        <v>43</v>
      </c>
      <c r="C137" t="s">
        <v>36</v>
      </c>
      <c r="D137">
        <v>618</v>
      </c>
      <c r="E137" t="s">
        <v>45</v>
      </c>
      <c r="F137">
        <v>4</v>
      </c>
      <c r="G137">
        <v>3</v>
      </c>
      <c r="H137" t="s">
        <v>38</v>
      </c>
      <c r="I137">
        <v>933</v>
      </c>
      <c r="J137">
        <v>2</v>
      </c>
      <c r="K137" t="s">
        <v>39</v>
      </c>
      <c r="L137">
        <v>76</v>
      </c>
      <c r="M137">
        <v>3</v>
      </c>
      <c r="N137">
        <v>1</v>
      </c>
      <c r="O137" t="s">
        <v>47</v>
      </c>
      <c r="P137">
        <v>3</v>
      </c>
      <c r="Q137" t="s">
        <v>41</v>
      </c>
      <c r="R137">
        <v>2318</v>
      </c>
      <c r="S137">
        <v>17808</v>
      </c>
      <c r="T137">
        <v>1</v>
      </c>
      <c r="U137" t="s">
        <v>43</v>
      </c>
      <c r="V137">
        <v>19</v>
      </c>
      <c r="W137">
        <v>3</v>
      </c>
      <c r="X137">
        <v>3</v>
      </c>
      <c r="Y137">
        <v>0</v>
      </c>
      <c r="Z137">
        <v>1</v>
      </c>
      <c r="AA137">
        <v>2</v>
      </c>
      <c r="AB137">
        <v>3</v>
      </c>
      <c r="AC137">
        <v>1</v>
      </c>
      <c r="AD137">
        <v>1</v>
      </c>
      <c r="AE137">
        <v>0</v>
      </c>
      <c r="AF137">
        <v>0</v>
      </c>
      <c r="AG137">
        <v>0</v>
      </c>
      <c r="AH137" t="s">
        <v>67</v>
      </c>
      <c r="AI137" t="s">
        <v>66</v>
      </c>
      <c r="AJ137" t="str" cm="1">
        <f t="array" ref="AJ137">_xlfn.IFS(
  Cleaned_Data[[#This Row],[MonthlyIncome]] &lt;= Q1_Val, "Low (Q1)",
  Cleaned_Data[[#This Row],[MonthlyIncome]] &lt;= Q2_Val, "Lower-Mid (Q2)",
  Cleaned_Data[[#This Row],[MonthlyIncome]] &lt;= Q3_Val, "Upper-Mid (Q3)",
  TRUE, "High (Q4)"
)</f>
        <v>Low (Q1)</v>
      </c>
      <c r="AK137" t="str">
        <f>_xlfn.XLOOKUP(Cleaned_Data[[#This Row],[JobSatisfaction]], SatisfactionLookup[Code], SatisfactionLookup[Label], "Unknown")</f>
        <v>High</v>
      </c>
      <c r="AL137" t="str">
        <f>_xlfn.XLOOKUP(Cleaned_Data[[#This Row],[WorkLifeBalance]], SatisfactionLookup[Code], SatisfactionLookup[Label], "Unknown")</f>
        <v>High</v>
      </c>
      <c r="AM13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37" t="str" cm="1">
        <f t="array" ref="AN137">_xlfn.IFS(Cleaned_Data[[#This Row],[Risk Score]]&gt;=5, "3 - High Risk", Cleaned_Data[[#This Row],[Risk Score]]&gt;=3, "2 - Medium Risk", TRUE, "1 - Low Risk")</f>
        <v>1 - Low Risk</v>
      </c>
    </row>
    <row r="138" spans="1:40">
      <c r="A138">
        <v>40</v>
      </c>
      <c r="B138" t="s">
        <v>43</v>
      </c>
      <c r="C138" t="s">
        <v>44</v>
      </c>
      <c r="D138">
        <v>1469</v>
      </c>
      <c r="E138" t="s">
        <v>45</v>
      </c>
      <c r="F138">
        <v>9</v>
      </c>
      <c r="G138">
        <v>4</v>
      </c>
      <c r="H138" t="s">
        <v>51</v>
      </c>
      <c r="I138">
        <v>964</v>
      </c>
      <c r="J138">
        <v>4</v>
      </c>
      <c r="K138" t="s">
        <v>46</v>
      </c>
      <c r="L138">
        <v>35</v>
      </c>
      <c r="M138">
        <v>3</v>
      </c>
      <c r="N138">
        <v>1</v>
      </c>
      <c r="O138" t="s">
        <v>47</v>
      </c>
      <c r="P138">
        <v>2</v>
      </c>
      <c r="Q138" t="s">
        <v>52</v>
      </c>
      <c r="R138">
        <v>3617</v>
      </c>
      <c r="S138">
        <v>25063</v>
      </c>
      <c r="T138">
        <v>8</v>
      </c>
      <c r="U138" t="s">
        <v>35</v>
      </c>
      <c r="V138">
        <v>14</v>
      </c>
      <c r="W138">
        <v>3</v>
      </c>
      <c r="X138">
        <v>4</v>
      </c>
      <c r="Y138">
        <v>1</v>
      </c>
      <c r="Z138">
        <v>3</v>
      </c>
      <c r="AA138">
        <v>2</v>
      </c>
      <c r="AB138">
        <v>3</v>
      </c>
      <c r="AC138">
        <v>1</v>
      </c>
      <c r="AD138">
        <v>1</v>
      </c>
      <c r="AE138">
        <v>0</v>
      </c>
      <c r="AF138">
        <v>0</v>
      </c>
      <c r="AG138">
        <v>0</v>
      </c>
      <c r="AH138" t="s">
        <v>69</v>
      </c>
      <c r="AI138" t="s">
        <v>66</v>
      </c>
      <c r="AJ138" t="str" cm="1">
        <f t="array" ref="AJ138">_xlfn.IFS(
  Cleaned_Data[[#This Row],[MonthlyIncome]] &lt;= Q1_Val, "Low (Q1)",
  Cleaned_Data[[#This Row],[MonthlyIncome]] &lt;= Q2_Val, "Lower-Mid (Q2)",
  Cleaned_Data[[#This Row],[MonthlyIncome]] &lt;= Q3_Val, "Upper-Mid (Q3)",
  TRUE, "High (Q4)"
)</f>
        <v>Lower-Mid (Q2)</v>
      </c>
      <c r="AK138" t="str">
        <f>_xlfn.XLOOKUP(Cleaned_Data[[#This Row],[JobSatisfaction]], SatisfactionLookup[Code], SatisfactionLookup[Label], "Unknown")</f>
        <v>Medium</v>
      </c>
      <c r="AL138" t="str">
        <f>_xlfn.XLOOKUP(Cleaned_Data[[#This Row],[WorkLifeBalance]], SatisfactionLookup[Code], SatisfactionLookup[Label], "Unknown")</f>
        <v>High</v>
      </c>
      <c r="AM13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38" t="str" cm="1">
        <f t="array" ref="AN138">_xlfn.IFS(Cleaned_Data[[#This Row],[Risk Score]]&gt;=5, "3 - High Risk", Cleaned_Data[[#This Row],[Risk Score]]&gt;=3, "2 - Medium Risk", TRUE, "1 - Low Risk")</f>
        <v>3 - High Risk</v>
      </c>
    </row>
    <row r="139" spans="1:40">
      <c r="A139">
        <v>34</v>
      </c>
      <c r="B139" t="s">
        <v>43</v>
      </c>
      <c r="C139" t="s">
        <v>36</v>
      </c>
      <c r="D139">
        <v>1333</v>
      </c>
      <c r="E139" t="s">
        <v>37</v>
      </c>
      <c r="F139">
        <v>10</v>
      </c>
      <c r="G139">
        <v>4</v>
      </c>
      <c r="H139" t="s">
        <v>38</v>
      </c>
      <c r="I139">
        <v>1055</v>
      </c>
      <c r="J139">
        <v>3</v>
      </c>
      <c r="K139" t="s">
        <v>39</v>
      </c>
      <c r="L139">
        <v>87</v>
      </c>
      <c r="M139">
        <v>3</v>
      </c>
      <c r="N139">
        <v>1</v>
      </c>
      <c r="O139" t="s">
        <v>57</v>
      </c>
      <c r="P139">
        <v>3</v>
      </c>
      <c r="Q139" t="s">
        <v>48</v>
      </c>
      <c r="R139">
        <v>2220</v>
      </c>
      <c r="S139">
        <v>18410</v>
      </c>
      <c r="T139">
        <v>1</v>
      </c>
      <c r="U139" t="s">
        <v>35</v>
      </c>
      <c r="V139">
        <v>19</v>
      </c>
      <c r="W139">
        <v>3</v>
      </c>
      <c r="X139">
        <v>4</v>
      </c>
      <c r="Y139">
        <v>1</v>
      </c>
      <c r="Z139">
        <v>1</v>
      </c>
      <c r="AA139">
        <v>2</v>
      </c>
      <c r="AB139">
        <v>3</v>
      </c>
      <c r="AC139">
        <v>1</v>
      </c>
      <c r="AD139">
        <v>1</v>
      </c>
      <c r="AE139">
        <v>0</v>
      </c>
      <c r="AF139">
        <v>0</v>
      </c>
      <c r="AG139">
        <v>0</v>
      </c>
      <c r="AH139" t="s">
        <v>67</v>
      </c>
      <c r="AI139" t="s">
        <v>66</v>
      </c>
      <c r="AJ139" t="str" cm="1">
        <f t="array" ref="AJ139">_xlfn.IFS(
  Cleaned_Data[[#This Row],[MonthlyIncome]] &lt;= Q1_Val, "Low (Q1)",
  Cleaned_Data[[#This Row],[MonthlyIncome]] &lt;= Q2_Val, "Lower-Mid (Q2)",
  Cleaned_Data[[#This Row],[MonthlyIncome]] &lt;= Q3_Val, "Upper-Mid (Q3)",
  TRUE, "High (Q4)"
)</f>
        <v>Low (Q1)</v>
      </c>
      <c r="AK139" t="str">
        <f>_xlfn.XLOOKUP(Cleaned_Data[[#This Row],[JobSatisfaction]], SatisfactionLookup[Code], SatisfactionLookup[Label], "Unknown")</f>
        <v>High</v>
      </c>
      <c r="AL139" t="str">
        <f>_xlfn.XLOOKUP(Cleaned_Data[[#This Row],[WorkLifeBalance]], SatisfactionLookup[Code], SatisfactionLookup[Label], "Unknown")</f>
        <v>High</v>
      </c>
      <c r="AM13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39" t="str" cm="1">
        <f t="array" ref="AN139">_xlfn.IFS(Cleaned_Data[[#This Row],[Risk Score]]&gt;=5, "3 - High Risk", Cleaned_Data[[#This Row],[Risk Score]]&gt;=3, "2 - Medium Risk", TRUE, "1 - Low Risk")</f>
        <v>3 - High Risk</v>
      </c>
    </row>
    <row r="140" spans="1:40">
      <c r="A140">
        <v>26</v>
      </c>
      <c r="B140" t="s">
        <v>35</v>
      </c>
      <c r="C140" t="s">
        <v>36</v>
      </c>
      <c r="D140">
        <v>1330</v>
      </c>
      <c r="E140" t="s">
        <v>45</v>
      </c>
      <c r="F140">
        <v>21</v>
      </c>
      <c r="G140">
        <v>3</v>
      </c>
      <c r="H140" t="s">
        <v>51</v>
      </c>
      <c r="I140">
        <v>1107</v>
      </c>
      <c r="J140">
        <v>1</v>
      </c>
      <c r="K140" t="s">
        <v>46</v>
      </c>
      <c r="L140">
        <v>37</v>
      </c>
      <c r="M140">
        <v>3</v>
      </c>
      <c r="N140">
        <v>1</v>
      </c>
      <c r="O140" t="s">
        <v>50</v>
      </c>
      <c r="P140">
        <v>3</v>
      </c>
      <c r="Q140" t="s">
        <v>52</v>
      </c>
      <c r="R140">
        <v>2377</v>
      </c>
      <c r="S140">
        <v>19373</v>
      </c>
      <c r="T140">
        <v>1</v>
      </c>
      <c r="U140" t="s">
        <v>43</v>
      </c>
      <c r="V140">
        <v>20</v>
      </c>
      <c r="W140">
        <v>4</v>
      </c>
      <c r="X140">
        <v>3</v>
      </c>
      <c r="Y140">
        <v>1</v>
      </c>
      <c r="Z140">
        <v>1</v>
      </c>
      <c r="AA140">
        <v>0</v>
      </c>
      <c r="AB140">
        <v>2</v>
      </c>
      <c r="AC140">
        <v>1</v>
      </c>
      <c r="AD140">
        <v>1</v>
      </c>
      <c r="AE140">
        <v>0</v>
      </c>
      <c r="AF140">
        <v>0</v>
      </c>
      <c r="AG140">
        <v>1</v>
      </c>
      <c r="AH140" t="s">
        <v>67</v>
      </c>
      <c r="AI140" t="s">
        <v>66</v>
      </c>
      <c r="AJ140" t="str" cm="1">
        <f t="array" ref="AJ140">_xlfn.IFS(
  Cleaned_Data[[#This Row],[MonthlyIncome]] &lt;= Q1_Val, "Low (Q1)",
  Cleaned_Data[[#This Row],[MonthlyIncome]] &lt;= Q2_Val, "Lower-Mid (Q2)",
  Cleaned_Data[[#This Row],[MonthlyIncome]] &lt;= Q3_Val, "Upper-Mid (Q3)",
  TRUE, "High (Q4)"
)</f>
        <v>Low (Q1)</v>
      </c>
      <c r="AK140" t="str">
        <f>_xlfn.XLOOKUP(Cleaned_Data[[#This Row],[JobSatisfaction]], SatisfactionLookup[Code], SatisfactionLookup[Label], "Unknown")</f>
        <v>High</v>
      </c>
      <c r="AL140" t="str">
        <f>_xlfn.XLOOKUP(Cleaned_Data[[#This Row],[WorkLifeBalance]], SatisfactionLookup[Code], SatisfactionLookup[Label], "Unknown")</f>
        <v>Medium</v>
      </c>
      <c r="AM14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40" t="str" cm="1">
        <f t="array" ref="AN140">_xlfn.IFS(Cleaned_Data[[#This Row],[Risk Score]]&gt;=5, "3 - High Risk", Cleaned_Data[[#This Row],[Risk Score]]&gt;=3, "2 - Medium Risk", TRUE, "1 - Low Risk")</f>
        <v>2 - Medium Risk</v>
      </c>
    </row>
    <row r="141" spans="1:40">
      <c r="A141">
        <v>28</v>
      </c>
      <c r="B141" t="s">
        <v>35</v>
      </c>
      <c r="C141" t="s">
        <v>36</v>
      </c>
      <c r="D141">
        <v>1485</v>
      </c>
      <c r="E141" t="s">
        <v>45</v>
      </c>
      <c r="F141">
        <v>12</v>
      </c>
      <c r="G141">
        <v>1</v>
      </c>
      <c r="H141" t="s">
        <v>38</v>
      </c>
      <c r="I141">
        <v>1175</v>
      </c>
      <c r="J141">
        <v>3</v>
      </c>
      <c r="K141" t="s">
        <v>39</v>
      </c>
      <c r="L141">
        <v>79</v>
      </c>
      <c r="M141">
        <v>3</v>
      </c>
      <c r="N141">
        <v>1</v>
      </c>
      <c r="O141" t="s">
        <v>50</v>
      </c>
      <c r="P141">
        <v>4</v>
      </c>
      <c r="Q141" t="s">
        <v>48</v>
      </c>
      <c r="R141">
        <v>2515</v>
      </c>
      <c r="S141">
        <v>22955</v>
      </c>
      <c r="T141">
        <v>1</v>
      </c>
      <c r="U141" t="s">
        <v>35</v>
      </c>
      <c r="V141">
        <v>11</v>
      </c>
      <c r="W141">
        <v>3</v>
      </c>
      <c r="X141">
        <v>4</v>
      </c>
      <c r="Y141">
        <v>0</v>
      </c>
      <c r="Z141">
        <v>1</v>
      </c>
      <c r="AA141">
        <v>4</v>
      </c>
      <c r="AB141">
        <v>2</v>
      </c>
      <c r="AC141">
        <v>1</v>
      </c>
      <c r="AD141">
        <v>1</v>
      </c>
      <c r="AE141">
        <v>0</v>
      </c>
      <c r="AF141">
        <v>0</v>
      </c>
      <c r="AG141">
        <v>1</v>
      </c>
      <c r="AH141" t="s">
        <v>67</v>
      </c>
      <c r="AI141" t="s">
        <v>66</v>
      </c>
      <c r="AJ141" t="str" cm="1">
        <f t="array" ref="AJ141">_xlfn.IFS(
  Cleaned_Data[[#This Row],[MonthlyIncome]] &lt;= Q1_Val, "Low (Q1)",
  Cleaned_Data[[#This Row],[MonthlyIncome]] &lt;= Q2_Val, "Lower-Mid (Q2)",
  Cleaned_Data[[#This Row],[MonthlyIncome]] &lt;= Q3_Val, "Upper-Mid (Q3)",
  TRUE, "High (Q4)"
)</f>
        <v>Low (Q1)</v>
      </c>
      <c r="AK141" t="str">
        <f>_xlfn.XLOOKUP(Cleaned_Data[[#This Row],[JobSatisfaction]], SatisfactionLookup[Code], SatisfactionLookup[Label], "Unknown")</f>
        <v>Very High</v>
      </c>
      <c r="AL141" t="str">
        <f>_xlfn.XLOOKUP(Cleaned_Data[[#This Row],[WorkLifeBalance]], SatisfactionLookup[Code], SatisfactionLookup[Label], "Unknown")</f>
        <v>Medium</v>
      </c>
      <c r="AM14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41" t="str" cm="1">
        <f t="array" ref="AN141">_xlfn.IFS(Cleaned_Data[[#This Row],[Risk Score]]&gt;=5, "3 - High Risk", Cleaned_Data[[#This Row],[Risk Score]]&gt;=3, "2 - Medium Risk", TRUE, "1 - Low Risk")</f>
        <v>3 - High Risk</v>
      </c>
    </row>
    <row r="142" spans="1:40">
      <c r="A142">
        <v>40</v>
      </c>
      <c r="B142" t="s">
        <v>43</v>
      </c>
      <c r="C142" t="s">
        <v>44</v>
      </c>
      <c r="D142">
        <v>902</v>
      </c>
      <c r="E142" t="s">
        <v>45</v>
      </c>
      <c r="F142">
        <v>26</v>
      </c>
      <c r="G142">
        <v>2</v>
      </c>
      <c r="H142" t="s">
        <v>51</v>
      </c>
      <c r="I142">
        <v>1180</v>
      </c>
      <c r="J142">
        <v>3</v>
      </c>
      <c r="K142" t="s">
        <v>39</v>
      </c>
      <c r="L142">
        <v>92</v>
      </c>
      <c r="M142">
        <v>2</v>
      </c>
      <c r="N142">
        <v>2</v>
      </c>
      <c r="O142" t="s">
        <v>47</v>
      </c>
      <c r="P142">
        <v>4</v>
      </c>
      <c r="Q142" t="s">
        <v>48</v>
      </c>
      <c r="R142">
        <v>4422</v>
      </c>
      <c r="S142">
        <v>21203</v>
      </c>
      <c r="T142">
        <v>3</v>
      </c>
      <c r="U142" t="s">
        <v>35</v>
      </c>
      <c r="V142">
        <v>13</v>
      </c>
      <c r="W142">
        <v>3</v>
      </c>
      <c r="X142">
        <v>4</v>
      </c>
      <c r="Y142">
        <v>1</v>
      </c>
      <c r="Z142">
        <v>16</v>
      </c>
      <c r="AA142">
        <v>3</v>
      </c>
      <c r="AB142">
        <v>1</v>
      </c>
      <c r="AC142">
        <v>1</v>
      </c>
      <c r="AD142">
        <v>1</v>
      </c>
      <c r="AE142">
        <v>0</v>
      </c>
      <c r="AF142">
        <v>0</v>
      </c>
      <c r="AG142">
        <v>0</v>
      </c>
      <c r="AH142" t="s">
        <v>69</v>
      </c>
      <c r="AI142" t="s">
        <v>66</v>
      </c>
      <c r="AJ142" t="str" cm="1">
        <f t="array" ref="AJ142">_xlfn.IFS(
  Cleaned_Data[[#This Row],[MonthlyIncome]] &lt;= Q1_Val, "Low (Q1)",
  Cleaned_Data[[#This Row],[MonthlyIncome]] &lt;= Q2_Val, "Lower-Mid (Q2)",
  Cleaned_Data[[#This Row],[MonthlyIncome]] &lt;= Q3_Val, "Upper-Mid (Q3)",
  TRUE, "High (Q4)"
)</f>
        <v>Lower-Mid (Q2)</v>
      </c>
      <c r="AK142" t="str">
        <f>_xlfn.XLOOKUP(Cleaned_Data[[#This Row],[JobSatisfaction]], SatisfactionLookup[Code], SatisfactionLookup[Label], "Unknown")</f>
        <v>Very High</v>
      </c>
      <c r="AL142" t="str">
        <f>_xlfn.XLOOKUP(Cleaned_Data[[#This Row],[WorkLifeBalance]], SatisfactionLookup[Code], SatisfactionLookup[Label], "Unknown")</f>
        <v>Low</v>
      </c>
      <c r="AM14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42" t="str" cm="1">
        <f t="array" ref="AN142">_xlfn.IFS(Cleaned_Data[[#This Row],[Risk Score]]&gt;=5, "3 - High Risk", Cleaned_Data[[#This Row],[Risk Score]]&gt;=3, "2 - Medium Risk", TRUE, "1 - Low Risk")</f>
        <v>3 - High Risk</v>
      </c>
    </row>
    <row r="143" spans="1:40">
      <c r="A143">
        <v>19</v>
      </c>
      <c r="B143" t="s">
        <v>43</v>
      </c>
      <c r="C143" t="s">
        <v>36</v>
      </c>
      <c r="D143">
        <v>645</v>
      </c>
      <c r="E143" t="s">
        <v>45</v>
      </c>
      <c r="F143">
        <v>9</v>
      </c>
      <c r="G143">
        <v>2</v>
      </c>
      <c r="H143" t="s">
        <v>38</v>
      </c>
      <c r="I143">
        <v>1193</v>
      </c>
      <c r="J143">
        <v>3</v>
      </c>
      <c r="K143" t="s">
        <v>46</v>
      </c>
      <c r="L143">
        <v>54</v>
      </c>
      <c r="M143">
        <v>3</v>
      </c>
      <c r="N143">
        <v>1</v>
      </c>
      <c r="O143" t="s">
        <v>47</v>
      </c>
      <c r="P143">
        <v>1</v>
      </c>
      <c r="Q143" t="s">
        <v>41</v>
      </c>
      <c r="R143">
        <v>2552</v>
      </c>
      <c r="S143">
        <v>7172</v>
      </c>
      <c r="T143">
        <v>1</v>
      </c>
      <c r="U143" t="s">
        <v>43</v>
      </c>
      <c r="V143">
        <v>25</v>
      </c>
      <c r="W143">
        <v>4</v>
      </c>
      <c r="X143">
        <v>3</v>
      </c>
      <c r="Y143">
        <v>0</v>
      </c>
      <c r="Z143">
        <v>1</v>
      </c>
      <c r="AA143">
        <v>4</v>
      </c>
      <c r="AB143">
        <v>3</v>
      </c>
      <c r="AC143">
        <v>1</v>
      </c>
      <c r="AD143">
        <v>1</v>
      </c>
      <c r="AE143">
        <v>0</v>
      </c>
      <c r="AF143">
        <v>0</v>
      </c>
      <c r="AG143">
        <v>0</v>
      </c>
      <c r="AH143" t="s">
        <v>68</v>
      </c>
      <c r="AI143" t="s">
        <v>66</v>
      </c>
      <c r="AJ143" t="str" cm="1">
        <f t="array" ref="AJ143">_xlfn.IFS(
  Cleaned_Data[[#This Row],[MonthlyIncome]] &lt;= Q1_Val, "Low (Q1)",
  Cleaned_Data[[#This Row],[MonthlyIncome]] &lt;= Q2_Val, "Lower-Mid (Q2)",
  Cleaned_Data[[#This Row],[MonthlyIncome]] &lt;= Q3_Val, "Upper-Mid (Q3)",
  TRUE, "High (Q4)"
)</f>
        <v>Low (Q1)</v>
      </c>
      <c r="AK143" t="str">
        <f>_xlfn.XLOOKUP(Cleaned_Data[[#This Row],[JobSatisfaction]], SatisfactionLookup[Code], SatisfactionLookup[Label], "Unknown")</f>
        <v>Low</v>
      </c>
      <c r="AL143" t="str">
        <f>_xlfn.XLOOKUP(Cleaned_Data[[#This Row],[WorkLifeBalance]], SatisfactionLookup[Code], SatisfactionLookup[Label], "Unknown")</f>
        <v>High</v>
      </c>
      <c r="AM14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43" t="str" cm="1">
        <f t="array" ref="AN143">_xlfn.IFS(Cleaned_Data[[#This Row],[Risk Score]]&gt;=5, "3 - High Risk", Cleaned_Data[[#This Row],[Risk Score]]&gt;=3, "2 - Medium Risk", TRUE, "1 - Low Risk")</f>
        <v>2 - Medium Risk</v>
      </c>
    </row>
    <row r="144" spans="1:40">
      <c r="A144">
        <v>19</v>
      </c>
      <c r="B144" t="s">
        <v>35</v>
      </c>
      <c r="C144" t="s">
        <v>55</v>
      </c>
      <c r="D144">
        <v>504</v>
      </c>
      <c r="E144" t="s">
        <v>45</v>
      </c>
      <c r="F144">
        <v>10</v>
      </c>
      <c r="G144">
        <v>3</v>
      </c>
      <c r="H144" t="s">
        <v>51</v>
      </c>
      <c r="I144">
        <v>1248</v>
      </c>
      <c r="J144">
        <v>1</v>
      </c>
      <c r="K144" t="s">
        <v>39</v>
      </c>
      <c r="L144">
        <v>96</v>
      </c>
      <c r="M144">
        <v>2</v>
      </c>
      <c r="N144">
        <v>1</v>
      </c>
      <c r="O144" t="s">
        <v>47</v>
      </c>
      <c r="P144">
        <v>2</v>
      </c>
      <c r="Q144" t="s">
        <v>41</v>
      </c>
      <c r="R144">
        <v>1859</v>
      </c>
      <c r="S144">
        <v>6148</v>
      </c>
      <c r="T144">
        <v>1</v>
      </c>
      <c r="U144" t="s">
        <v>35</v>
      </c>
      <c r="V144">
        <v>25</v>
      </c>
      <c r="W144">
        <v>4</v>
      </c>
      <c r="X144">
        <v>2</v>
      </c>
      <c r="Y144">
        <v>0</v>
      </c>
      <c r="Z144">
        <v>1</v>
      </c>
      <c r="AA144">
        <v>2</v>
      </c>
      <c r="AB144">
        <v>4</v>
      </c>
      <c r="AC144">
        <v>1</v>
      </c>
      <c r="AD144">
        <v>1</v>
      </c>
      <c r="AE144">
        <v>0</v>
      </c>
      <c r="AF144">
        <v>0</v>
      </c>
      <c r="AG144">
        <v>1</v>
      </c>
      <c r="AH144" t="s">
        <v>68</v>
      </c>
      <c r="AI144" t="s">
        <v>66</v>
      </c>
      <c r="AJ144" t="str" cm="1">
        <f t="array" ref="AJ144">_xlfn.IFS(
  Cleaned_Data[[#This Row],[MonthlyIncome]] &lt;= Q1_Val, "Low (Q1)",
  Cleaned_Data[[#This Row],[MonthlyIncome]] &lt;= Q2_Val, "Lower-Mid (Q2)",
  Cleaned_Data[[#This Row],[MonthlyIncome]] &lt;= Q3_Val, "Upper-Mid (Q3)",
  TRUE, "High (Q4)"
)</f>
        <v>Low (Q1)</v>
      </c>
      <c r="AK144" t="str">
        <f>_xlfn.XLOOKUP(Cleaned_Data[[#This Row],[JobSatisfaction]], SatisfactionLookup[Code], SatisfactionLookup[Label], "Unknown")</f>
        <v>Medium</v>
      </c>
      <c r="AL144" t="str">
        <f>_xlfn.XLOOKUP(Cleaned_Data[[#This Row],[WorkLifeBalance]], SatisfactionLookup[Code], SatisfactionLookup[Label], "Unknown")</f>
        <v>Very High</v>
      </c>
      <c r="AM14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44" t="str" cm="1">
        <f t="array" ref="AN144">_xlfn.IFS(Cleaned_Data[[#This Row],[Risk Score]]&gt;=5, "3 - High Risk", Cleaned_Data[[#This Row],[Risk Score]]&gt;=3, "2 - Medium Risk", TRUE, "1 - Low Risk")</f>
        <v>3 - High Risk</v>
      </c>
    </row>
    <row r="145" spans="1:40">
      <c r="A145">
        <v>24</v>
      </c>
      <c r="B145" t="s">
        <v>43</v>
      </c>
      <c r="C145" t="s">
        <v>36</v>
      </c>
      <c r="D145">
        <v>350</v>
      </c>
      <c r="E145" t="s">
        <v>45</v>
      </c>
      <c r="F145">
        <v>21</v>
      </c>
      <c r="G145">
        <v>2</v>
      </c>
      <c r="H145" t="s">
        <v>60</v>
      </c>
      <c r="I145">
        <v>1551</v>
      </c>
      <c r="J145">
        <v>3</v>
      </c>
      <c r="K145" t="s">
        <v>46</v>
      </c>
      <c r="L145">
        <v>57</v>
      </c>
      <c r="M145">
        <v>2</v>
      </c>
      <c r="N145">
        <v>1</v>
      </c>
      <c r="O145" t="s">
        <v>50</v>
      </c>
      <c r="P145">
        <v>1</v>
      </c>
      <c r="Q145" t="s">
        <v>52</v>
      </c>
      <c r="R145">
        <v>2296</v>
      </c>
      <c r="S145">
        <v>10036</v>
      </c>
      <c r="T145">
        <v>0</v>
      </c>
      <c r="U145" t="s">
        <v>43</v>
      </c>
      <c r="V145">
        <v>14</v>
      </c>
      <c r="W145">
        <v>3</v>
      </c>
      <c r="X145">
        <v>2</v>
      </c>
      <c r="Y145">
        <v>3</v>
      </c>
      <c r="Z145">
        <v>2</v>
      </c>
      <c r="AA145">
        <v>3</v>
      </c>
      <c r="AB145">
        <v>3</v>
      </c>
      <c r="AC145">
        <v>1</v>
      </c>
      <c r="AD145">
        <v>1</v>
      </c>
      <c r="AE145">
        <v>0</v>
      </c>
      <c r="AF145">
        <v>0</v>
      </c>
      <c r="AG145">
        <v>0</v>
      </c>
      <c r="AH145" t="s">
        <v>68</v>
      </c>
      <c r="AI145" t="s">
        <v>66</v>
      </c>
      <c r="AJ145" t="str" cm="1">
        <f t="array" ref="AJ145">_xlfn.IFS(
  Cleaned_Data[[#This Row],[MonthlyIncome]] &lt;= Q1_Val, "Low (Q1)",
  Cleaned_Data[[#This Row],[MonthlyIncome]] &lt;= Q2_Val, "Lower-Mid (Q2)",
  Cleaned_Data[[#This Row],[MonthlyIncome]] &lt;= Q3_Val, "Upper-Mid (Q3)",
  TRUE, "High (Q4)"
)</f>
        <v>Low (Q1)</v>
      </c>
      <c r="AK145" t="str">
        <f>_xlfn.XLOOKUP(Cleaned_Data[[#This Row],[JobSatisfaction]], SatisfactionLookup[Code], SatisfactionLookup[Label], "Unknown")</f>
        <v>Low</v>
      </c>
      <c r="AL145" t="str">
        <f>_xlfn.XLOOKUP(Cleaned_Data[[#This Row],[WorkLifeBalance]], SatisfactionLookup[Code], SatisfactionLookup[Label], "Unknown")</f>
        <v>High</v>
      </c>
      <c r="AM14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45" t="str" cm="1">
        <f t="array" ref="AN145">_xlfn.IFS(Cleaned_Data[[#This Row],[Risk Score]]&gt;=5, "3 - High Risk", Cleaned_Data[[#This Row],[Risk Score]]&gt;=3, "2 - Medium Risk", TRUE, "1 - Low Risk")</f>
        <v>3 - High Risk</v>
      </c>
    </row>
    <row r="146" spans="1:40">
      <c r="A146">
        <v>28</v>
      </c>
      <c r="B146" t="s">
        <v>35</v>
      </c>
      <c r="C146" t="s">
        <v>36</v>
      </c>
      <c r="D146">
        <v>329</v>
      </c>
      <c r="E146" t="s">
        <v>45</v>
      </c>
      <c r="F146">
        <v>24</v>
      </c>
      <c r="G146">
        <v>3</v>
      </c>
      <c r="H146" t="s">
        <v>51</v>
      </c>
      <c r="I146">
        <v>1604</v>
      </c>
      <c r="J146">
        <v>3</v>
      </c>
      <c r="K146" t="s">
        <v>46</v>
      </c>
      <c r="L146">
        <v>51</v>
      </c>
      <c r="M146">
        <v>3</v>
      </c>
      <c r="N146">
        <v>1</v>
      </c>
      <c r="O146" t="s">
        <v>50</v>
      </c>
      <c r="P146">
        <v>2</v>
      </c>
      <c r="Q146" t="s">
        <v>48</v>
      </c>
      <c r="R146">
        <v>2408</v>
      </c>
      <c r="S146">
        <v>7324</v>
      </c>
      <c r="T146">
        <v>1</v>
      </c>
      <c r="U146" t="s">
        <v>35</v>
      </c>
      <c r="V146">
        <v>17</v>
      </c>
      <c r="W146">
        <v>3</v>
      </c>
      <c r="X146">
        <v>3</v>
      </c>
      <c r="Y146">
        <v>3</v>
      </c>
      <c r="Z146">
        <v>1</v>
      </c>
      <c r="AA146">
        <v>3</v>
      </c>
      <c r="AB146">
        <v>3</v>
      </c>
      <c r="AC146">
        <v>1</v>
      </c>
      <c r="AD146">
        <v>1</v>
      </c>
      <c r="AE146">
        <v>0</v>
      </c>
      <c r="AF146">
        <v>0</v>
      </c>
      <c r="AG146">
        <v>1</v>
      </c>
      <c r="AH146" t="s">
        <v>67</v>
      </c>
      <c r="AI146" t="s">
        <v>66</v>
      </c>
      <c r="AJ146" t="str" cm="1">
        <f t="array" ref="AJ146">_xlfn.IFS(
  Cleaned_Data[[#This Row],[MonthlyIncome]] &lt;= Q1_Val, "Low (Q1)",
  Cleaned_Data[[#This Row],[MonthlyIncome]] &lt;= Q2_Val, "Lower-Mid (Q2)",
  Cleaned_Data[[#This Row],[MonthlyIncome]] &lt;= Q3_Val, "Upper-Mid (Q3)",
  TRUE, "High (Q4)"
)</f>
        <v>Low (Q1)</v>
      </c>
      <c r="AK146" t="str">
        <f>_xlfn.XLOOKUP(Cleaned_Data[[#This Row],[JobSatisfaction]], SatisfactionLookup[Code], SatisfactionLookup[Label], "Unknown")</f>
        <v>Medium</v>
      </c>
      <c r="AL146" t="str">
        <f>_xlfn.XLOOKUP(Cleaned_Data[[#This Row],[WorkLifeBalance]], SatisfactionLookup[Code], SatisfactionLookup[Label], "Unknown")</f>
        <v>High</v>
      </c>
      <c r="AM14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8</v>
      </c>
      <c r="AN146" t="str" cm="1">
        <f t="array" ref="AN146">_xlfn.IFS(Cleaned_Data[[#This Row],[Risk Score]]&gt;=5, "3 - High Risk", Cleaned_Data[[#This Row],[Risk Score]]&gt;=3, "2 - Medium Risk", TRUE, "1 - Low Risk")</f>
        <v>3 - High Risk</v>
      </c>
    </row>
    <row r="147" spans="1:40">
      <c r="A147">
        <v>33</v>
      </c>
      <c r="B147" t="s">
        <v>43</v>
      </c>
      <c r="C147" t="s">
        <v>55</v>
      </c>
      <c r="D147">
        <v>1313</v>
      </c>
      <c r="E147" t="s">
        <v>45</v>
      </c>
      <c r="F147">
        <v>1</v>
      </c>
      <c r="G147">
        <v>2</v>
      </c>
      <c r="H147" t="s">
        <v>51</v>
      </c>
      <c r="I147">
        <v>1994</v>
      </c>
      <c r="J147">
        <v>2</v>
      </c>
      <c r="K147" t="s">
        <v>46</v>
      </c>
      <c r="L147">
        <v>59</v>
      </c>
      <c r="M147">
        <v>2</v>
      </c>
      <c r="N147">
        <v>1</v>
      </c>
      <c r="O147" t="s">
        <v>50</v>
      </c>
      <c r="P147">
        <v>3</v>
      </c>
      <c r="Q147" t="s">
        <v>52</v>
      </c>
      <c r="R147">
        <v>2008</v>
      </c>
      <c r="S147">
        <v>20439</v>
      </c>
      <c r="T147">
        <v>1</v>
      </c>
      <c r="U147" t="s">
        <v>43</v>
      </c>
      <c r="V147">
        <v>12</v>
      </c>
      <c r="W147">
        <v>3</v>
      </c>
      <c r="X147">
        <v>3</v>
      </c>
      <c r="Y147">
        <v>3</v>
      </c>
      <c r="Z147">
        <v>1</v>
      </c>
      <c r="AA147">
        <v>2</v>
      </c>
      <c r="AB147">
        <v>2</v>
      </c>
      <c r="AC147">
        <v>1</v>
      </c>
      <c r="AD147">
        <v>1</v>
      </c>
      <c r="AE147">
        <v>0</v>
      </c>
      <c r="AF147">
        <v>0</v>
      </c>
      <c r="AG147">
        <v>0</v>
      </c>
      <c r="AH147" t="s">
        <v>67</v>
      </c>
      <c r="AI147" t="s">
        <v>66</v>
      </c>
      <c r="AJ147" t="str" cm="1">
        <f t="array" ref="AJ147">_xlfn.IFS(
  Cleaned_Data[[#This Row],[MonthlyIncome]] &lt;= Q1_Val, "Low (Q1)",
  Cleaned_Data[[#This Row],[MonthlyIncome]] &lt;= Q2_Val, "Lower-Mid (Q2)",
  Cleaned_Data[[#This Row],[MonthlyIncome]] &lt;= Q3_Val, "Upper-Mid (Q3)",
  TRUE, "High (Q4)"
)</f>
        <v>Low (Q1)</v>
      </c>
      <c r="AK147" t="str">
        <f>_xlfn.XLOOKUP(Cleaned_Data[[#This Row],[JobSatisfaction]], SatisfactionLookup[Code], SatisfactionLookup[Label], "Unknown")</f>
        <v>High</v>
      </c>
      <c r="AL147" t="str">
        <f>_xlfn.XLOOKUP(Cleaned_Data[[#This Row],[WorkLifeBalance]], SatisfactionLookup[Code], SatisfactionLookup[Label], "Unknown")</f>
        <v>Medium</v>
      </c>
      <c r="AM14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47" t="str" cm="1">
        <f t="array" ref="AN147">_xlfn.IFS(Cleaned_Data[[#This Row],[Risk Score]]&gt;=5, "3 - High Risk", Cleaned_Data[[#This Row],[Risk Score]]&gt;=3, "2 - Medium Risk", TRUE, "1 - Low Risk")</f>
        <v>1 - Low Risk</v>
      </c>
    </row>
    <row r="148" spans="1:40">
      <c r="A148">
        <v>37</v>
      </c>
      <c r="B148" t="s">
        <v>35</v>
      </c>
      <c r="C148" t="s">
        <v>36</v>
      </c>
      <c r="D148">
        <v>1373</v>
      </c>
      <c r="E148" t="s">
        <v>45</v>
      </c>
      <c r="F148">
        <v>2</v>
      </c>
      <c r="G148">
        <v>2</v>
      </c>
      <c r="H148" t="s">
        <v>49</v>
      </c>
      <c r="I148">
        <v>4</v>
      </c>
      <c r="J148">
        <v>4</v>
      </c>
      <c r="K148" t="s">
        <v>46</v>
      </c>
      <c r="L148">
        <v>92</v>
      </c>
      <c r="M148">
        <v>2</v>
      </c>
      <c r="N148">
        <v>1</v>
      </c>
      <c r="O148" t="s">
        <v>50</v>
      </c>
      <c r="P148">
        <v>3</v>
      </c>
      <c r="Q148" t="s">
        <v>41</v>
      </c>
      <c r="R148">
        <v>2090</v>
      </c>
      <c r="S148">
        <v>2396</v>
      </c>
      <c r="T148">
        <v>6</v>
      </c>
      <c r="U148" t="s">
        <v>35</v>
      </c>
      <c r="V148">
        <v>15</v>
      </c>
      <c r="W148">
        <v>3</v>
      </c>
      <c r="X148">
        <v>2</v>
      </c>
      <c r="Y148">
        <v>0</v>
      </c>
      <c r="Z148">
        <v>7</v>
      </c>
      <c r="AA148">
        <v>3</v>
      </c>
      <c r="AB148">
        <v>3</v>
      </c>
      <c r="AC148">
        <v>0</v>
      </c>
      <c r="AD148">
        <v>0</v>
      </c>
      <c r="AE148">
        <v>0</v>
      </c>
      <c r="AF148">
        <v>0</v>
      </c>
      <c r="AG148">
        <v>1</v>
      </c>
      <c r="AH148" t="s">
        <v>69</v>
      </c>
      <c r="AI148" t="s">
        <v>66</v>
      </c>
      <c r="AJ148" t="str" cm="1">
        <f t="array" ref="AJ148">_xlfn.IFS(
  Cleaned_Data[[#This Row],[MonthlyIncome]] &lt;= Q1_Val, "Low (Q1)",
  Cleaned_Data[[#This Row],[MonthlyIncome]] &lt;= Q2_Val, "Lower-Mid (Q2)",
  Cleaned_Data[[#This Row],[MonthlyIncome]] &lt;= Q3_Val, "Upper-Mid (Q3)",
  TRUE, "High (Q4)"
)</f>
        <v>Low (Q1)</v>
      </c>
      <c r="AK148" t="str">
        <f>_xlfn.XLOOKUP(Cleaned_Data[[#This Row],[JobSatisfaction]], SatisfactionLookup[Code], SatisfactionLookup[Label], "Unknown")</f>
        <v>High</v>
      </c>
      <c r="AL148" t="str">
        <f>_xlfn.XLOOKUP(Cleaned_Data[[#This Row],[WorkLifeBalance]], SatisfactionLookup[Code], SatisfactionLookup[Label], "Unknown")</f>
        <v>High</v>
      </c>
      <c r="AM14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48" t="str" cm="1">
        <f t="array" ref="AN148">_xlfn.IFS(Cleaned_Data[[#This Row],[Risk Score]]&gt;=5, "3 - High Risk", Cleaned_Data[[#This Row],[Risk Score]]&gt;=3, "2 - Medium Risk", TRUE, "1 - Low Risk")</f>
        <v>3 - High Risk</v>
      </c>
    </row>
    <row r="149" spans="1:40">
      <c r="A149">
        <v>21</v>
      </c>
      <c r="B149" t="s">
        <v>43</v>
      </c>
      <c r="C149" t="s">
        <v>36</v>
      </c>
      <c r="D149">
        <v>391</v>
      </c>
      <c r="E149" t="s">
        <v>45</v>
      </c>
      <c r="F149">
        <v>15</v>
      </c>
      <c r="G149">
        <v>2</v>
      </c>
      <c r="H149" t="s">
        <v>38</v>
      </c>
      <c r="I149">
        <v>30</v>
      </c>
      <c r="J149">
        <v>3</v>
      </c>
      <c r="K149" t="s">
        <v>46</v>
      </c>
      <c r="L149">
        <v>96</v>
      </c>
      <c r="M149">
        <v>3</v>
      </c>
      <c r="N149">
        <v>1</v>
      </c>
      <c r="O149" t="s">
        <v>47</v>
      </c>
      <c r="P149">
        <v>4</v>
      </c>
      <c r="Q149" t="s">
        <v>41</v>
      </c>
      <c r="R149">
        <v>1232</v>
      </c>
      <c r="S149">
        <v>19281</v>
      </c>
      <c r="T149">
        <v>1</v>
      </c>
      <c r="U149" t="s">
        <v>43</v>
      </c>
      <c r="V149">
        <v>14</v>
      </c>
      <c r="W149">
        <v>3</v>
      </c>
      <c r="X149">
        <v>4</v>
      </c>
      <c r="Y149">
        <v>0</v>
      </c>
      <c r="Z149">
        <v>0</v>
      </c>
      <c r="AA149">
        <v>6</v>
      </c>
      <c r="AB149">
        <v>3</v>
      </c>
      <c r="AC149">
        <v>0</v>
      </c>
      <c r="AD149">
        <v>0</v>
      </c>
      <c r="AE149">
        <v>0</v>
      </c>
      <c r="AF149">
        <v>0</v>
      </c>
      <c r="AG149">
        <v>0</v>
      </c>
      <c r="AH149" t="s">
        <v>68</v>
      </c>
      <c r="AI149" t="s">
        <v>66</v>
      </c>
      <c r="AJ149" t="str" cm="1">
        <f t="array" ref="AJ149">_xlfn.IFS(
  Cleaned_Data[[#This Row],[MonthlyIncome]] &lt;= Q1_Val, "Low (Q1)",
  Cleaned_Data[[#This Row],[MonthlyIncome]] &lt;= Q2_Val, "Lower-Mid (Q2)",
  Cleaned_Data[[#This Row],[MonthlyIncome]] &lt;= Q3_Val, "Upper-Mid (Q3)",
  TRUE, "High (Q4)"
)</f>
        <v>Low (Q1)</v>
      </c>
      <c r="AK149" t="str">
        <f>_xlfn.XLOOKUP(Cleaned_Data[[#This Row],[JobSatisfaction]], SatisfactionLookup[Code], SatisfactionLookup[Label], "Unknown")</f>
        <v>Very High</v>
      </c>
      <c r="AL149" t="str">
        <f>_xlfn.XLOOKUP(Cleaned_Data[[#This Row],[WorkLifeBalance]], SatisfactionLookup[Code], SatisfactionLookup[Label], "Unknown")</f>
        <v>High</v>
      </c>
      <c r="AM14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49" t="str" cm="1">
        <f t="array" ref="AN149">_xlfn.IFS(Cleaned_Data[[#This Row],[Risk Score]]&gt;=5, "3 - High Risk", Cleaned_Data[[#This Row],[Risk Score]]&gt;=3, "2 - Medium Risk", TRUE, "1 - Low Risk")</f>
        <v>2 - Medium Risk</v>
      </c>
    </row>
    <row r="150" spans="1:40">
      <c r="A150">
        <v>26</v>
      </c>
      <c r="B150" t="s">
        <v>43</v>
      </c>
      <c r="C150" t="s">
        <v>36</v>
      </c>
      <c r="D150">
        <v>1443</v>
      </c>
      <c r="E150" t="s">
        <v>37</v>
      </c>
      <c r="F150">
        <v>23</v>
      </c>
      <c r="G150">
        <v>3</v>
      </c>
      <c r="H150" t="s">
        <v>59</v>
      </c>
      <c r="I150">
        <v>72</v>
      </c>
      <c r="J150">
        <v>3</v>
      </c>
      <c r="K150" t="s">
        <v>39</v>
      </c>
      <c r="L150">
        <v>47</v>
      </c>
      <c r="M150">
        <v>2</v>
      </c>
      <c r="N150">
        <v>2</v>
      </c>
      <c r="O150" t="s">
        <v>40</v>
      </c>
      <c r="P150">
        <v>4</v>
      </c>
      <c r="Q150" t="s">
        <v>48</v>
      </c>
      <c r="R150">
        <v>4157</v>
      </c>
      <c r="S150">
        <v>21436</v>
      </c>
      <c r="T150">
        <v>7</v>
      </c>
      <c r="U150" t="s">
        <v>35</v>
      </c>
      <c r="V150">
        <v>19</v>
      </c>
      <c r="W150">
        <v>3</v>
      </c>
      <c r="X150">
        <v>3</v>
      </c>
      <c r="Y150">
        <v>1</v>
      </c>
      <c r="Z150">
        <v>5</v>
      </c>
      <c r="AA150">
        <v>2</v>
      </c>
      <c r="AB150">
        <v>2</v>
      </c>
      <c r="AC150">
        <v>2</v>
      </c>
      <c r="AD150">
        <v>2</v>
      </c>
      <c r="AE150">
        <v>0</v>
      </c>
      <c r="AF150">
        <v>0</v>
      </c>
      <c r="AG150">
        <v>0</v>
      </c>
      <c r="AH150" t="s">
        <v>67</v>
      </c>
      <c r="AI150" t="s">
        <v>71</v>
      </c>
      <c r="AJ150" t="str" cm="1">
        <f t="array" ref="AJ150">_xlfn.IFS(
  Cleaned_Data[[#This Row],[MonthlyIncome]] &lt;= Q1_Val, "Low (Q1)",
  Cleaned_Data[[#This Row],[MonthlyIncome]] &lt;= Q2_Val, "Lower-Mid (Q2)",
  Cleaned_Data[[#This Row],[MonthlyIncome]] &lt;= Q3_Val, "Upper-Mid (Q3)",
  TRUE, "High (Q4)"
)</f>
        <v>Lower-Mid (Q2)</v>
      </c>
      <c r="AK150" t="str">
        <f>_xlfn.XLOOKUP(Cleaned_Data[[#This Row],[JobSatisfaction]], SatisfactionLookup[Code], SatisfactionLookup[Label], "Unknown")</f>
        <v>Very High</v>
      </c>
      <c r="AL150" t="str">
        <f>_xlfn.XLOOKUP(Cleaned_Data[[#This Row],[WorkLifeBalance]], SatisfactionLookup[Code], SatisfactionLookup[Label], "Unknown")</f>
        <v>Medium</v>
      </c>
      <c r="AM15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50" t="str" cm="1">
        <f t="array" ref="AN150">_xlfn.IFS(Cleaned_Data[[#This Row],[Risk Score]]&gt;=5, "3 - High Risk", Cleaned_Data[[#This Row],[Risk Score]]&gt;=3, "2 - Medium Risk", TRUE, "1 - Low Risk")</f>
        <v>2 - Medium Risk</v>
      </c>
    </row>
    <row r="151" spans="1:40">
      <c r="A151">
        <v>45</v>
      </c>
      <c r="B151" t="s">
        <v>43</v>
      </c>
      <c r="C151" t="s">
        <v>36</v>
      </c>
      <c r="D151">
        <v>193</v>
      </c>
      <c r="E151" t="s">
        <v>45</v>
      </c>
      <c r="F151">
        <v>6</v>
      </c>
      <c r="G151">
        <v>4</v>
      </c>
      <c r="H151" t="s">
        <v>49</v>
      </c>
      <c r="I151">
        <v>101</v>
      </c>
      <c r="J151">
        <v>4</v>
      </c>
      <c r="K151" t="s">
        <v>46</v>
      </c>
      <c r="L151">
        <v>52</v>
      </c>
      <c r="M151">
        <v>3</v>
      </c>
      <c r="N151">
        <v>3</v>
      </c>
      <c r="O151" t="s">
        <v>58</v>
      </c>
      <c r="P151">
        <v>1</v>
      </c>
      <c r="Q151" t="s">
        <v>48</v>
      </c>
      <c r="R151">
        <v>13245</v>
      </c>
      <c r="S151">
        <v>15067</v>
      </c>
      <c r="T151">
        <v>4</v>
      </c>
      <c r="U151" t="s">
        <v>35</v>
      </c>
      <c r="V151">
        <v>14</v>
      </c>
      <c r="W151">
        <v>3</v>
      </c>
      <c r="X151">
        <v>2</v>
      </c>
      <c r="Y151">
        <v>0</v>
      </c>
      <c r="Z151">
        <v>17</v>
      </c>
      <c r="AA151">
        <v>3</v>
      </c>
      <c r="AB151">
        <v>4</v>
      </c>
      <c r="AC151">
        <v>0</v>
      </c>
      <c r="AD151">
        <v>0</v>
      </c>
      <c r="AE151">
        <v>0</v>
      </c>
      <c r="AF151">
        <v>0</v>
      </c>
      <c r="AG151">
        <v>0</v>
      </c>
      <c r="AH151" t="s">
        <v>70</v>
      </c>
      <c r="AI151" t="s">
        <v>66</v>
      </c>
      <c r="AJ151" t="str" cm="1">
        <f t="array" ref="AJ151">_xlfn.IFS(
  Cleaned_Data[[#This Row],[MonthlyIncome]] &lt;= Q1_Val, "Low (Q1)",
  Cleaned_Data[[#This Row],[MonthlyIncome]] &lt;= Q2_Val, "Lower-Mid (Q2)",
  Cleaned_Data[[#This Row],[MonthlyIncome]] &lt;= Q3_Val, "Upper-Mid (Q3)",
  TRUE, "High (Q4)"
)</f>
        <v>High (Q4)</v>
      </c>
      <c r="AK151" t="str">
        <f>_xlfn.XLOOKUP(Cleaned_Data[[#This Row],[JobSatisfaction]], SatisfactionLookup[Code], SatisfactionLookup[Label], "Unknown")</f>
        <v>Low</v>
      </c>
      <c r="AL151" t="str">
        <f>_xlfn.XLOOKUP(Cleaned_Data[[#This Row],[WorkLifeBalance]], SatisfactionLookup[Code], SatisfactionLookup[Label], "Unknown")</f>
        <v>Very High</v>
      </c>
      <c r="AM15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51" t="str" cm="1">
        <f t="array" ref="AN151">_xlfn.IFS(Cleaned_Data[[#This Row],[Risk Score]]&gt;=5, "3 - High Risk", Cleaned_Data[[#This Row],[Risk Score]]&gt;=3, "2 - Medium Risk", TRUE, "1 - Low Risk")</f>
        <v>3 - High Risk</v>
      </c>
    </row>
    <row r="152" spans="1:40">
      <c r="A152">
        <v>23</v>
      </c>
      <c r="B152" t="s">
        <v>43</v>
      </c>
      <c r="C152" t="s">
        <v>36</v>
      </c>
      <c r="D152">
        <v>541</v>
      </c>
      <c r="E152" t="s">
        <v>37</v>
      </c>
      <c r="F152">
        <v>2</v>
      </c>
      <c r="G152">
        <v>1</v>
      </c>
      <c r="H152" t="s">
        <v>60</v>
      </c>
      <c r="I152">
        <v>113</v>
      </c>
      <c r="J152">
        <v>3</v>
      </c>
      <c r="K152" t="s">
        <v>46</v>
      </c>
      <c r="L152">
        <v>62</v>
      </c>
      <c r="M152">
        <v>3</v>
      </c>
      <c r="N152">
        <v>1</v>
      </c>
      <c r="O152" t="s">
        <v>57</v>
      </c>
      <c r="P152">
        <v>1</v>
      </c>
      <c r="Q152" t="s">
        <v>52</v>
      </c>
      <c r="R152">
        <v>2322</v>
      </c>
      <c r="S152">
        <v>9518</v>
      </c>
      <c r="T152">
        <v>3</v>
      </c>
      <c r="U152" t="s">
        <v>43</v>
      </c>
      <c r="V152">
        <v>13</v>
      </c>
      <c r="W152">
        <v>3</v>
      </c>
      <c r="X152">
        <v>3</v>
      </c>
      <c r="Y152">
        <v>1</v>
      </c>
      <c r="Z152">
        <v>3</v>
      </c>
      <c r="AA152">
        <v>3</v>
      </c>
      <c r="AB152">
        <v>3</v>
      </c>
      <c r="AC152">
        <v>0</v>
      </c>
      <c r="AD152">
        <v>0</v>
      </c>
      <c r="AE152">
        <v>0</v>
      </c>
      <c r="AF152">
        <v>0</v>
      </c>
      <c r="AG152">
        <v>0</v>
      </c>
      <c r="AH152" t="s">
        <v>68</v>
      </c>
      <c r="AI152" t="s">
        <v>66</v>
      </c>
      <c r="AJ152" t="str" cm="1">
        <f t="array" ref="AJ152">_xlfn.IFS(
  Cleaned_Data[[#This Row],[MonthlyIncome]] &lt;= Q1_Val, "Low (Q1)",
  Cleaned_Data[[#This Row],[MonthlyIncome]] &lt;= Q2_Val, "Lower-Mid (Q2)",
  Cleaned_Data[[#This Row],[MonthlyIncome]] &lt;= Q3_Val, "Upper-Mid (Q3)",
  TRUE, "High (Q4)"
)</f>
        <v>Low (Q1)</v>
      </c>
      <c r="AK152" t="str">
        <f>_xlfn.XLOOKUP(Cleaned_Data[[#This Row],[JobSatisfaction]], SatisfactionLookup[Code], SatisfactionLookup[Label], "Unknown")</f>
        <v>Low</v>
      </c>
      <c r="AL152" t="str">
        <f>_xlfn.XLOOKUP(Cleaned_Data[[#This Row],[WorkLifeBalance]], SatisfactionLookup[Code], SatisfactionLookup[Label], "Unknown")</f>
        <v>High</v>
      </c>
      <c r="AM15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52" t="str" cm="1">
        <f t="array" ref="AN152">_xlfn.IFS(Cleaned_Data[[#This Row],[Risk Score]]&gt;=5, "3 - High Risk", Cleaned_Data[[#This Row],[Risk Score]]&gt;=3, "2 - Medium Risk", TRUE, "1 - Low Risk")</f>
        <v>2 - Medium Risk</v>
      </c>
    </row>
    <row r="153" spans="1:40">
      <c r="A153">
        <v>22</v>
      </c>
      <c r="B153" t="s">
        <v>43</v>
      </c>
      <c r="C153" t="s">
        <v>36</v>
      </c>
      <c r="D153">
        <v>534</v>
      </c>
      <c r="E153" t="s">
        <v>45</v>
      </c>
      <c r="F153">
        <v>15</v>
      </c>
      <c r="G153">
        <v>3</v>
      </c>
      <c r="H153" t="s">
        <v>51</v>
      </c>
      <c r="I153">
        <v>144</v>
      </c>
      <c r="J153">
        <v>2</v>
      </c>
      <c r="K153" t="s">
        <v>39</v>
      </c>
      <c r="L153">
        <v>59</v>
      </c>
      <c r="M153">
        <v>3</v>
      </c>
      <c r="N153">
        <v>1</v>
      </c>
      <c r="O153" t="s">
        <v>50</v>
      </c>
      <c r="P153">
        <v>4</v>
      </c>
      <c r="Q153" t="s">
        <v>41</v>
      </c>
      <c r="R153">
        <v>2871</v>
      </c>
      <c r="S153">
        <v>23785</v>
      </c>
      <c r="T153">
        <v>1</v>
      </c>
      <c r="U153" t="s">
        <v>43</v>
      </c>
      <c r="V153">
        <v>15</v>
      </c>
      <c r="W153">
        <v>3</v>
      </c>
      <c r="X153">
        <v>3</v>
      </c>
      <c r="Y153">
        <v>0</v>
      </c>
      <c r="Z153">
        <v>1</v>
      </c>
      <c r="AA153">
        <v>5</v>
      </c>
      <c r="AB153">
        <v>3</v>
      </c>
      <c r="AC153">
        <v>0</v>
      </c>
      <c r="AD153">
        <v>0</v>
      </c>
      <c r="AE153">
        <v>0</v>
      </c>
      <c r="AF153">
        <v>0</v>
      </c>
      <c r="AG153">
        <v>0</v>
      </c>
      <c r="AH153" t="s">
        <v>68</v>
      </c>
      <c r="AI153" t="s">
        <v>66</v>
      </c>
      <c r="AJ153" t="str" cm="1">
        <f t="array" ref="AJ153">_xlfn.IFS(
  Cleaned_Data[[#This Row],[MonthlyIncome]] &lt;= Q1_Val, "Low (Q1)",
  Cleaned_Data[[#This Row],[MonthlyIncome]] &lt;= Q2_Val, "Lower-Mid (Q2)",
  Cleaned_Data[[#This Row],[MonthlyIncome]] &lt;= Q3_Val, "Upper-Mid (Q3)",
  TRUE, "High (Q4)"
)</f>
        <v>Low (Q1)</v>
      </c>
      <c r="AK153" t="str">
        <f>_xlfn.XLOOKUP(Cleaned_Data[[#This Row],[JobSatisfaction]], SatisfactionLookup[Code], SatisfactionLookup[Label], "Unknown")</f>
        <v>Very High</v>
      </c>
      <c r="AL153" t="str">
        <f>_xlfn.XLOOKUP(Cleaned_Data[[#This Row],[WorkLifeBalance]], SatisfactionLookup[Code], SatisfactionLookup[Label], "Unknown")</f>
        <v>High</v>
      </c>
      <c r="AM15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53" t="str" cm="1">
        <f t="array" ref="AN153">_xlfn.IFS(Cleaned_Data[[#This Row],[Risk Score]]&gt;=5, "3 - High Risk", Cleaned_Data[[#This Row],[Risk Score]]&gt;=3, "2 - Medium Risk", TRUE, "1 - Low Risk")</f>
        <v>2 - Medium Risk</v>
      </c>
    </row>
    <row r="154" spans="1:40">
      <c r="A154">
        <v>19</v>
      </c>
      <c r="B154" t="s">
        <v>35</v>
      </c>
      <c r="C154" t="s">
        <v>36</v>
      </c>
      <c r="D154">
        <v>528</v>
      </c>
      <c r="E154" t="s">
        <v>37</v>
      </c>
      <c r="F154">
        <v>22</v>
      </c>
      <c r="G154">
        <v>1</v>
      </c>
      <c r="H154" t="s">
        <v>59</v>
      </c>
      <c r="I154">
        <v>167</v>
      </c>
      <c r="J154">
        <v>4</v>
      </c>
      <c r="K154" t="s">
        <v>46</v>
      </c>
      <c r="L154">
        <v>50</v>
      </c>
      <c r="M154">
        <v>3</v>
      </c>
      <c r="N154">
        <v>1</v>
      </c>
      <c r="O154" t="s">
        <v>57</v>
      </c>
      <c r="P154">
        <v>3</v>
      </c>
      <c r="Q154" t="s">
        <v>41</v>
      </c>
      <c r="R154">
        <v>1675</v>
      </c>
      <c r="S154">
        <v>26820</v>
      </c>
      <c r="T154">
        <v>1</v>
      </c>
      <c r="U154" t="s">
        <v>35</v>
      </c>
      <c r="V154">
        <v>19</v>
      </c>
      <c r="W154">
        <v>3</v>
      </c>
      <c r="X154">
        <v>4</v>
      </c>
      <c r="Y154">
        <v>0</v>
      </c>
      <c r="Z154">
        <v>0</v>
      </c>
      <c r="AA154">
        <v>2</v>
      </c>
      <c r="AB154">
        <v>2</v>
      </c>
      <c r="AC154">
        <v>0</v>
      </c>
      <c r="AD154">
        <v>0</v>
      </c>
      <c r="AE154">
        <v>0</v>
      </c>
      <c r="AF154">
        <v>0</v>
      </c>
      <c r="AG154">
        <v>1</v>
      </c>
      <c r="AH154" t="s">
        <v>68</v>
      </c>
      <c r="AI154" t="s">
        <v>66</v>
      </c>
      <c r="AJ154" t="str" cm="1">
        <f t="array" ref="AJ154">_xlfn.IFS(
  Cleaned_Data[[#This Row],[MonthlyIncome]] &lt;= Q1_Val, "Low (Q1)",
  Cleaned_Data[[#This Row],[MonthlyIncome]] &lt;= Q2_Val, "Lower-Mid (Q2)",
  Cleaned_Data[[#This Row],[MonthlyIncome]] &lt;= Q3_Val, "Upper-Mid (Q3)",
  TRUE, "High (Q4)"
)</f>
        <v>Low (Q1)</v>
      </c>
      <c r="AK154" t="str">
        <f>_xlfn.XLOOKUP(Cleaned_Data[[#This Row],[JobSatisfaction]], SatisfactionLookup[Code], SatisfactionLookup[Label], "Unknown")</f>
        <v>High</v>
      </c>
      <c r="AL154" t="str">
        <f>_xlfn.XLOOKUP(Cleaned_Data[[#This Row],[WorkLifeBalance]], SatisfactionLookup[Code], SatisfactionLookup[Label], "Unknown")</f>
        <v>Medium</v>
      </c>
      <c r="AM15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54" t="str" cm="1">
        <f t="array" ref="AN154">_xlfn.IFS(Cleaned_Data[[#This Row],[Risk Score]]&gt;=5, "3 - High Risk", Cleaned_Data[[#This Row],[Risk Score]]&gt;=3, "2 - Medium Risk", TRUE, "1 - Low Risk")</f>
        <v>3 - High Risk</v>
      </c>
    </row>
    <row r="155" spans="1:40">
      <c r="A155">
        <v>19</v>
      </c>
      <c r="B155" t="s">
        <v>35</v>
      </c>
      <c r="C155" t="s">
        <v>44</v>
      </c>
      <c r="D155">
        <v>602</v>
      </c>
      <c r="E155" t="s">
        <v>37</v>
      </c>
      <c r="F155">
        <v>1</v>
      </c>
      <c r="G155">
        <v>1</v>
      </c>
      <c r="H155" t="s">
        <v>60</v>
      </c>
      <c r="I155">
        <v>235</v>
      </c>
      <c r="J155">
        <v>3</v>
      </c>
      <c r="K155" t="s">
        <v>39</v>
      </c>
      <c r="L155">
        <v>100</v>
      </c>
      <c r="M155">
        <v>1</v>
      </c>
      <c r="N155">
        <v>1</v>
      </c>
      <c r="O155" t="s">
        <v>57</v>
      </c>
      <c r="P155">
        <v>1</v>
      </c>
      <c r="Q155" t="s">
        <v>41</v>
      </c>
      <c r="R155">
        <v>2325</v>
      </c>
      <c r="S155">
        <v>20989</v>
      </c>
      <c r="T155">
        <v>0</v>
      </c>
      <c r="U155" t="s">
        <v>43</v>
      </c>
      <c r="V155">
        <v>21</v>
      </c>
      <c r="W155">
        <v>4</v>
      </c>
      <c r="X155">
        <v>1</v>
      </c>
      <c r="Y155">
        <v>0</v>
      </c>
      <c r="Z155">
        <v>1</v>
      </c>
      <c r="AA155">
        <v>5</v>
      </c>
      <c r="AB155">
        <v>4</v>
      </c>
      <c r="AC155">
        <v>0</v>
      </c>
      <c r="AD155">
        <v>0</v>
      </c>
      <c r="AE155">
        <v>0</v>
      </c>
      <c r="AF155">
        <v>0</v>
      </c>
      <c r="AG155">
        <v>1</v>
      </c>
      <c r="AH155" t="s">
        <v>68</v>
      </c>
      <c r="AI155" t="s">
        <v>66</v>
      </c>
      <c r="AJ155" t="str" cm="1">
        <f t="array" ref="AJ155">_xlfn.IFS(
  Cleaned_Data[[#This Row],[MonthlyIncome]] &lt;= Q1_Val, "Low (Q1)",
  Cleaned_Data[[#This Row],[MonthlyIncome]] &lt;= Q2_Val, "Lower-Mid (Q2)",
  Cleaned_Data[[#This Row],[MonthlyIncome]] &lt;= Q3_Val, "Upper-Mid (Q3)",
  TRUE, "High (Q4)"
)</f>
        <v>Low (Q1)</v>
      </c>
      <c r="AK155" t="str">
        <f>_xlfn.XLOOKUP(Cleaned_Data[[#This Row],[JobSatisfaction]], SatisfactionLookup[Code], SatisfactionLookup[Label], "Unknown")</f>
        <v>Low</v>
      </c>
      <c r="AL155" t="str">
        <f>_xlfn.XLOOKUP(Cleaned_Data[[#This Row],[WorkLifeBalance]], SatisfactionLookup[Code], SatisfactionLookup[Label], "Unknown")</f>
        <v>Very High</v>
      </c>
      <c r="AM15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55" t="str" cm="1">
        <f t="array" ref="AN155">_xlfn.IFS(Cleaned_Data[[#This Row],[Risk Score]]&gt;=5, "3 - High Risk", Cleaned_Data[[#This Row],[Risk Score]]&gt;=3, "2 - Medium Risk", TRUE, "1 - Low Risk")</f>
        <v>2 - Medium Risk</v>
      </c>
    </row>
    <row r="156" spans="1:40">
      <c r="A156">
        <v>28</v>
      </c>
      <c r="B156" t="s">
        <v>35</v>
      </c>
      <c r="C156" t="s">
        <v>36</v>
      </c>
      <c r="D156">
        <v>529</v>
      </c>
      <c r="E156" t="s">
        <v>45</v>
      </c>
      <c r="F156">
        <v>2</v>
      </c>
      <c r="G156">
        <v>4</v>
      </c>
      <c r="H156" t="s">
        <v>38</v>
      </c>
      <c r="I156">
        <v>364</v>
      </c>
      <c r="J156">
        <v>1</v>
      </c>
      <c r="K156" t="s">
        <v>46</v>
      </c>
      <c r="L156">
        <v>79</v>
      </c>
      <c r="M156">
        <v>3</v>
      </c>
      <c r="N156">
        <v>1</v>
      </c>
      <c r="O156" t="s">
        <v>50</v>
      </c>
      <c r="P156">
        <v>3</v>
      </c>
      <c r="Q156" t="s">
        <v>41</v>
      </c>
      <c r="R156">
        <v>3485</v>
      </c>
      <c r="S156">
        <v>14935</v>
      </c>
      <c r="T156">
        <v>2</v>
      </c>
      <c r="U156" t="s">
        <v>43</v>
      </c>
      <c r="V156">
        <v>11</v>
      </c>
      <c r="W156">
        <v>3</v>
      </c>
      <c r="X156">
        <v>3</v>
      </c>
      <c r="Y156">
        <v>0</v>
      </c>
      <c r="Z156">
        <v>5</v>
      </c>
      <c r="AA156">
        <v>5</v>
      </c>
      <c r="AB156">
        <v>1</v>
      </c>
      <c r="AC156">
        <v>0</v>
      </c>
      <c r="AD156">
        <v>0</v>
      </c>
      <c r="AE156">
        <v>0</v>
      </c>
      <c r="AF156">
        <v>0</v>
      </c>
      <c r="AG156">
        <v>1</v>
      </c>
      <c r="AH156" t="s">
        <v>67</v>
      </c>
      <c r="AI156" t="s">
        <v>66</v>
      </c>
      <c r="AJ156" t="str" cm="1">
        <f t="array" ref="AJ156">_xlfn.IFS(
  Cleaned_Data[[#This Row],[MonthlyIncome]] &lt;= Q1_Val, "Low (Q1)",
  Cleaned_Data[[#This Row],[MonthlyIncome]] &lt;= Q2_Val, "Lower-Mid (Q2)",
  Cleaned_Data[[#This Row],[MonthlyIncome]] &lt;= Q3_Val, "Upper-Mid (Q3)",
  TRUE, "High (Q4)"
)</f>
        <v>Lower-Mid (Q2)</v>
      </c>
      <c r="AK156" t="str">
        <f>_xlfn.XLOOKUP(Cleaned_Data[[#This Row],[JobSatisfaction]], SatisfactionLookup[Code], SatisfactionLookup[Label], "Unknown")</f>
        <v>High</v>
      </c>
      <c r="AL156" t="str">
        <f>_xlfn.XLOOKUP(Cleaned_Data[[#This Row],[WorkLifeBalance]], SatisfactionLookup[Code], SatisfactionLookup[Label], "Unknown")</f>
        <v>Low</v>
      </c>
      <c r="AM15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56" t="str" cm="1">
        <f t="array" ref="AN156">_xlfn.IFS(Cleaned_Data[[#This Row],[Risk Score]]&gt;=5, "3 - High Risk", Cleaned_Data[[#This Row],[Risk Score]]&gt;=3, "2 - Medium Risk", TRUE, "1 - Low Risk")</f>
        <v>2 - Medium Risk</v>
      </c>
    </row>
    <row r="157" spans="1:40">
      <c r="A157">
        <v>29</v>
      </c>
      <c r="B157" t="s">
        <v>43</v>
      </c>
      <c r="C157" t="s">
        <v>36</v>
      </c>
      <c r="D157">
        <v>1210</v>
      </c>
      <c r="E157" t="s">
        <v>37</v>
      </c>
      <c r="F157">
        <v>2</v>
      </c>
      <c r="G157">
        <v>3</v>
      </c>
      <c r="H157" t="s">
        <v>51</v>
      </c>
      <c r="I157">
        <v>366</v>
      </c>
      <c r="J157">
        <v>1</v>
      </c>
      <c r="K157" t="s">
        <v>46</v>
      </c>
      <c r="L157">
        <v>78</v>
      </c>
      <c r="M157">
        <v>2</v>
      </c>
      <c r="N157">
        <v>2</v>
      </c>
      <c r="O157" t="s">
        <v>40</v>
      </c>
      <c r="P157">
        <v>2</v>
      </c>
      <c r="Q157" t="s">
        <v>48</v>
      </c>
      <c r="R157">
        <v>6644</v>
      </c>
      <c r="S157">
        <v>3687</v>
      </c>
      <c r="T157">
        <v>2</v>
      </c>
      <c r="U157" t="s">
        <v>43</v>
      </c>
      <c r="V157">
        <v>19</v>
      </c>
      <c r="W157">
        <v>3</v>
      </c>
      <c r="X157">
        <v>2</v>
      </c>
      <c r="Y157">
        <v>2</v>
      </c>
      <c r="Z157">
        <v>10</v>
      </c>
      <c r="AA157">
        <v>2</v>
      </c>
      <c r="AB157">
        <v>3</v>
      </c>
      <c r="AC157">
        <v>0</v>
      </c>
      <c r="AD157">
        <v>0</v>
      </c>
      <c r="AE157">
        <v>0</v>
      </c>
      <c r="AF157">
        <v>0</v>
      </c>
      <c r="AG157">
        <v>0</v>
      </c>
      <c r="AH157" t="s">
        <v>67</v>
      </c>
      <c r="AI157" t="s">
        <v>66</v>
      </c>
      <c r="AJ157" t="str" cm="1">
        <f t="array" ref="AJ157">_xlfn.IFS(
  Cleaned_Data[[#This Row],[MonthlyIncome]] &lt;= Q1_Val, "Low (Q1)",
  Cleaned_Data[[#This Row],[MonthlyIncome]] &lt;= Q2_Val, "Lower-Mid (Q2)",
  Cleaned_Data[[#This Row],[MonthlyIncome]] &lt;= Q3_Val, "Upper-Mid (Q3)",
  TRUE, "High (Q4)"
)</f>
        <v>Upper-Mid (Q3)</v>
      </c>
      <c r="AK157" t="str">
        <f>_xlfn.XLOOKUP(Cleaned_Data[[#This Row],[JobSatisfaction]], SatisfactionLookup[Code], SatisfactionLookup[Label], "Unknown")</f>
        <v>Medium</v>
      </c>
      <c r="AL157" t="str">
        <f>_xlfn.XLOOKUP(Cleaned_Data[[#This Row],[WorkLifeBalance]], SatisfactionLookup[Code], SatisfactionLookup[Label], "Unknown")</f>
        <v>High</v>
      </c>
      <c r="AM15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57" t="str" cm="1">
        <f t="array" ref="AN157">_xlfn.IFS(Cleaned_Data[[#This Row],[Risk Score]]&gt;=5, "3 - High Risk", Cleaned_Data[[#This Row],[Risk Score]]&gt;=3, "2 - Medium Risk", TRUE, "1 - Low Risk")</f>
        <v>1 - Low Risk</v>
      </c>
    </row>
    <row r="158" spans="1:40">
      <c r="A158">
        <v>18</v>
      </c>
      <c r="B158" t="s">
        <v>35</v>
      </c>
      <c r="C158" t="s">
        <v>36</v>
      </c>
      <c r="D158">
        <v>230</v>
      </c>
      <c r="E158" t="s">
        <v>45</v>
      </c>
      <c r="F158">
        <v>3</v>
      </c>
      <c r="G158">
        <v>3</v>
      </c>
      <c r="H158" t="s">
        <v>38</v>
      </c>
      <c r="I158">
        <v>405</v>
      </c>
      <c r="J158">
        <v>3</v>
      </c>
      <c r="K158" t="s">
        <v>46</v>
      </c>
      <c r="L158">
        <v>54</v>
      </c>
      <c r="M158">
        <v>3</v>
      </c>
      <c r="N158">
        <v>1</v>
      </c>
      <c r="O158" t="s">
        <v>50</v>
      </c>
      <c r="P158">
        <v>3</v>
      </c>
      <c r="Q158" t="s">
        <v>41</v>
      </c>
      <c r="R158">
        <v>1420</v>
      </c>
      <c r="S158">
        <v>25233</v>
      </c>
      <c r="T158">
        <v>1</v>
      </c>
      <c r="U158" t="s">
        <v>43</v>
      </c>
      <c r="V158">
        <v>13</v>
      </c>
      <c r="W158">
        <v>3</v>
      </c>
      <c r="X158">
        <v>3</v>
      </c>
      <c r="Y158">
        <v>0</v>
      </c>
      <c r="Z158">
        <v>0</v>
      </c>
      <c r="AA158">
        <v>2</v>
      </c>
      <c r="AB158">
        <v>3</v>
      </c>
      <c r="AC158">
        <v>0</v>
      </c>
      <c r="AD158">
        <v>0</v>
      </c>
      <c r="AE158">
        <v>0</v>
      </c>
      <c r="AF158">
        <v>0</v>
      </c>
      <c r="AG158">
        <v>1</v>
      </c>
      <c r="AH158" t="s">
        <v>68</v>
      </c>
      <c r="AI158" t="s">
        <v>66</v>
      </c>
      <c r="AJ158" t="str" cm="1">
        <f t="array" ref="AJ158">_xlfn.IFS(
  Cleaned_Data[[#This Row],[MonthlyIncome]] &lt;= Q1_Val, "Low (Q1)",
  Cleaned_Data[[#This Row],[MonthlyIncome]] &lt;= Q2_Val, "Lower-Mid (Q2)",
  Cleaned_Data[[#This Row],[MonthlyIncome]] &lt;= Q3_Val, "Upper-Mid (Q3)",
  TRUE, "High (Q4)"
)</f>
        <v>Low (Q1)</v>
      </c>
      <c r="AK158" t="str">
        <f>_xlfn.XLOOKUP(Cleaned_Data[[#This Row],[JobSatisfaction]], SatisfactionLookup[Code], SatisfactionLookup[Label], "Unknown")</f>
        <v>High</v>
      </c>
      <c r="AL158" t="str">
        <f>_xlfn.XLOOKUP(Cleaned_Data[[#This Row],[WorkLifeBalance]], SatisfactionLookup[Code], SatisfactionLookup[Label], "Unknown")</f>
        <v>High</v>
      </c>
      <c r="AM15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58" t="str" cm="1">
        <f t="array" ref="AN158">_xlfn.IFS(Cleaned_Data[[#This Row],[Risk Score]]&gt;=5, "3 - High Risk", Cleaned_Data[[#This Row],[Risk Score]]&gt;=3, "2 - Medium Risk", TRUE, "1 - Low Risk")</f>
        <v>1 - Low Risk</v>
      </c>
    </row>
    <row r="159" spans="1:40">
      <c r="A159">
        <v>18</v>
      </c>
      <c r="B159" t="s">
        <v>43</v>
      </c>
      <c r="C159" t="s">
        <v>36</v>
      </c>
      <c r="D159">
        <v>812</v>
      </c>
      <c r="E159" t="s">
        <v>37</v>
      </c>
      <c r="F159">
        <v>10</v>
      </c>
      <c r="G159">
        <v>3</v>
      </c>
      <c r="H159" t="s">
        <v>51</v>
      </c>
      <c r="I159">
        <v>411</v>
      </c>
      <c r="J159">
        <v>4</v>
      </c>
      <c r="K159" t="s">
        <v>39</v>
      </c>
      <c r="L159">
        <v>69</v>
      </c>
      <c r="M159">
        <v>2</v>
      </c>
      <c r="N159">
        <v>1</v>
      </c>
      <c r="O159" t="s">
        <v>57</v>
      </c>
      <c r="P159">
        <v>3</v>
      </c>
      <c r="Q159" t="s">
        <v>41</v>
      </c>
      <c r="R159">
        <v>1200</v>
      </c>
      <c r="S159">
        <v>9724</v>
      </c>
      <c r="T159">
        <v>1</v>
      </c>
      <c r="U159" t="s">
        <v>43</v>
      </c>
      <c r="V159">
        <v>12</v>
      </c>
      <c r="W159">
        <v>3</v>
      </c>
      <c r="X159">
        <v>1</v>
      </c>
      <c r="Y159">
        <v>0</v>
      </c>
      <c r="Z159">
        <v>0</v>
      </c>
      <c r="AA159">
        <v>2</v>
      </c>
      <c r="AB159">
        <v>3</v>
      </c>
      <c r="AC159">
        <v>0</v>
      </c>
      <c r="AD159">
        <v>0</v>
      </c>
      <c r="AE159">
        <v>0</v>
      </c>
      <c r="AF159">
        <v>0</v>
      </c>
      <c r="AG159">
        <v>0</v>
      </c>
      <c r="AH159" t="s">
        <v>68</v>
      </c>
      <c r="AI159" t="s">
        <v>66</v>
      </c>
      <c r="AJ159" t="str" cm="1">
        <f t="array" ref="AJ159">_xlfn.IFS(
  Cleaned_Data[[#This Row],[MonthlyIncome]] &lt;= Q1_Val, "Low (Q1)",
  Cleaned_Data[[#This Row],[MonthlyIncome]] &lt;= Q2_Val, "Lower-Mid (Q2)",
  Cleaned_Data[[#This Row],[MonthlyIncome]] &lt;= Q3_Val, "Upper-Mid (Q3)",
  TRUE, "High (Q4)"
)</f>
        <v>Low (Q1)</v>
      </c>
      <c r="AK159" t="str">
        <f>_xlfn.XLOOKUP(Cleaned_Data[[#This Row],[JobSatisfaction]], SatisfactionLookup[Code], SatisfactionLookup[Label], "Unknown")</f>
        <v>High</v>
      </c>
      <c r="AL159" t="str">
        <f>_xlfn.XLOOKUP(Cleaned_Data[[#This Row],[WorkLifeBalance]], SatisfactionLookup[Code], SatisfactionLookup[Label], "Unknown")</f>
        <v>High</v>
      </c>
      <c r="AM15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59" t="str" cm="1">
        <f t="array" ref="AN159">_xlfn.IFS(Cleaned_Data[[#This Row],[Risk Score]]&gt;=5, "3 - High Risk", Cleaned_Data[[#This Row],[Risk Score]]&gt;=3, "2 - Medium Risk", TRUE, "1 - Low Risk")</f>
        <v>1 - Low Risk</v>
      </c>
    </row>
    <row r="160" spans="1:40">
      <c r="A160">
        <v>43</v>
      </c>
      <c r="B160" t="s">
        <v>43</v>
      </c>
      <c r="C160" t="s">
        <v>44</v>
      </c>
      <c r="D160">
        <v>559</v>
      </c>
      <c r="E160" t="s">
        <v>45</v>
      </c>
      <c r="F160">
        <v>10</v>
      </c>
      <c r="G160">
        <v>4</v>
      </c>
      <c r="H160" t="s">
        <v>38</v>
      </c>
      <c r="I160">
        <v>448</v>
      </c>
      <c r="J160">
        <v>3</v>
      </c>
      <c r="K160" t="s">
        <v>39</v>
      </c>
      <c r="L160">
        <v>82</v>
      </c>
      <c r="M160">
        <v>2</v>
      </c>
      <c r="N160">
        <v>2</v>
      </c>
      <c r="O160" t="s">
        <v>50</v>
      </c>
      <c r="P160">
        <v>3</v>
      </c>
      <c r="Q160" t="s">
        <v>52</v>
      </c>
      <c r="R160">
        <v>5257</v>
      </c>
      <c r="S160">
        <v>6227</v>
      </c>
      <c r="T160">
        <v>1</v>
      </c>
      <c r="U160" t="s">
        <v>43</v>
      </c>
      <c r="V160">
        <v>11</v>
      </c>
      <c r="W160">
        <v>3</v>
      </c>
      <c r="X160">
        <v>2</v>
      </c>
      <c r="Y160">
        <v>1</v>
      </c>
      <c r="Z160">
        <v>9</v>
      </c>
      <c r="AA160">
        <v>3</v>
      </c>
      <c r="AB160">
        <v>4</v>
      </c>
      <c r="AC160">
        <v>9</v>
      </c>
      <c r="AD160">
        <v>7</v>
      </c>
      <c r="AE160">
        <v>0</v>
      </c>
      <c r="AF160">
        <v>0</v>
      </c>
      <c r="AG160">
        <v>0</v>
      </c>
      <c r="AH160" t="s">
        <v>69</v>
      </c>
      <c r="AI160" t="s">
        <v>72</v>
      </c>
      <c r="AJ160" t="str" cm="1">
        <f t="array" ref="AJ160">_xlfn.IFS(
  Cleaned_Data[[#This Row],[MonthlyIncome]] &lt;= Q1_Val, "Low (Q1)",
  Cleaned_Data[[#This Row],[MonthlyIncome]] &lt;= Q2_Val, "Lower-Mid (Q2)",
  Cleaned_Data[[#This Row],[MonthlyIncome]] &lt;= Q3_Val, "Upper-Mid (Q3)",
  TRUE, "High (Q4)"
)</f>
        <v>Upper-Mid (Q3)</v>
      </c>
      <c r="AK160" t="str">
        <f>_xlfn.XLOOKUP(Cleaned_Data[[#This Row],[JobSatisfaction]], SatisfactionLookup[Code], SatisfactionLookup[Label], "Unknown")</f>
        <v>High</v>
      </c>
      <c r="AL160" t="str">
        <f>_xlfn.XLOOKUP(Cleaned_Data[[#This Row],[WorkLifeBalance]], SatisfactionLookup[Code], SatisfactionLookup[Label], "Unknown")</f>
        <v>Very High</v>
      </c>
      <c r="AM16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60" t="str" cm="1">
        <f t="array" ref="AN160">_xlfn.IFS(Cleaned_Data[[#This Row],[Risk Score]]&gt;=5, "3 - High Risk", Cleaned_Data[[#This Row],[Risk Score]]&gt;=3, "2 - Medium Risk", TRUE, "1 - Low Risk")</f>
        <v>1 - Low Risk</v>
      </c>
    </row>
    <row r="161" spans="1:40">
      <c r="A161">
        <v>47</v>
      </c>
      <c r="B161" t="s">
        <v>43</v>
      </c>
      <c r="C161" t="s">
        <v>44</v>
      </c>
      <c r="D161">
        <v>1309</v>
      </c>
      <c r="E161" t="s">
        <v>37</v>
      </c>
      <c r="F161">
        <v>4</v>
      </c>
      <c r="G161">
        <v>1</v>
      </c>
      <c r="H161" t="s">
        <v>51</v>
      </c>
      <c r="I161">
        <v>467</v>
      </c>
      <c r="J161">
        <v>2</v>
      </c>
      <c r="K161" t="s">
        <v>46</v>
      </c>
      <c r="L161">
        <v>99</v>
      </c>
      <c r="M161">
        <v>3</v>
      </c>
      <c r="N161">
        <v>2</v>
      </c>
      <c r="O161" t="s">
        <v>57</v>
      </c>
      <c r="P161">
        <v>3</v>
      </c>
      <c r="Q161" t="s">
        <v>41</v>
      </c>
      <c r="R161">
        <v>2976</v>
      </c>
      <c r="S161">
        <v>25751</v>
      </c>
      <c r="T161">
        <v>3</v>
      </c>
      <c r="U161" t="s">
        <v>43</v>
      </c>
      <c r="V161">
        <v>19</v>
      </c>
      <c r="W161">
        <v>3</v>
      </c>
      <c r="X161">
        <v>1</v>
      </c>
      <c r="Y161">
        <v>0</v>
      </c>
      <c r="Z161">
        <v>5</v>
      </c>
      <c r="AA161">
        <v>3</v>
      </c>
      <c r="AB161">
        <v>3</v>
      </c>
      <c r="AC161">
        <v>0</v>
      </c>
      <c r="AD161">
        <v>0</v>
      </c>
      <c r="AE161">
        <v>0</v>
      </c>
      <c r="AF161">
        <v>0</v>
      </c>
      <c r="AG161">
        <v>0</v>
      </c>
      <c r="AH161" t="s">
        <v>70</v>
      </c>
      <c r="AI161" t="s">
        <v>66</v>
      </c>
      <c r="AJ161" t="str" cm="1">
        <f t="array" ref="AJ161">_xlfn.IFS(
  Cleaned_Data[[#This Row],[MonthlyIncome]] &lt;= Q1_Val, "Low (Q1)",
  Cleaned_Data[[#This Row],[MonthlyIncome]] &lt;= Q2_Val, "Lower-Mid (Q2)",
  Cleaned_Data[[#This Row],[MonthlyIncome]] &lt;= Q3_Val, "Upper-Mid (Q3)",
  TRUE, "High (Q4)"
)</f>
        <v>Lower-Mid (Q2)</v>
      </c>
      <c r="AK161" t="str">
        <f>_xlfn.XLOOKUP(Cleaned_Data[[#This Row],[JobSatisfaction]], SatisfactionLookup[Code], SatisfactionLookup[Label], "Unknown")</f>
        <v>High</v>
      </c>
      <c r="AL161" t="str">
        <f>_xlfn.XLOOKUP(Cleaned_Data[[#This Row],[WorkLifeBalance]], SatisfactionLookup[Code], SatisfactionLookup[Label], "Unknown")</f>
        <v>High</v>
      </c>
      <c r="AM16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61" t="str" cm="1">
        <f t="array" ref="AN161">_xlfn.IFS(Cleaned_Data[[#This Row],[Risk Score]]&gt;=5, "3 - High Risk", Cleaned_Data[[#This Row],[Risk Score]]&gt;=3, "2 - Medium Risk", TRUE, "1 - Low Risk")</f>
        <v>1 - Low Risk</v>
      </c>
    </row>
    <row r="162" spans="1:40">
      <c r="A162">
        <v>48</v>
      </c>
      <c r="B162" t="s">
        <v>43</v>
      </c>
      <c r="C162" t="s">
        <v>36</v>
      </c>
      <c r="D162">
        <v>530</v>
      </c>
      <c r="E162" t="s">
        <v>37</v>
      </c>
      <c r="F162">
        <v>29</v>
      </c>
      <c r="G162">
        <v>1</v>
      </c>
      <c r="H162" t="s">
        <v>51</v>
      </c>
      <c r="I162">
        <v>473</v>
      </c>
      <c r="J162">
        <v>1</v>
      </c>
      <c r="K162" t="s">
        <v>39</v>
      </c>
      <c r="L162">
        <v>91</v>
      </c>
      <c r="M162">
        <v>3</v>
      </c>
      <c r="N162">
        <v>3</v>
      </c>
      <c r="O162" t="s">
        <v>56</v>
      </c>
      <c r="P162">
        <v>3</v>
      </c>
      <c r="Q162" t="s">
        <v>48</v>
      </c>
      <c r="R162">
        <v>12504</v>
      </c>
      <c r="S162">
        <v>23978</v>
      </c>
      <c r="T162">
        <v>3</v>
      </c>
      <c r="U162" t="s">
        <v>43</v>
      </c>
      <c r="V162">
        <v>21</v>
      </c>
      <c r="W162">
        <v>4</v>
      </c>
      <c r="X162">
        <v>2</v>
      </c>
      <c r="Y162">
        <v>1</v>
      </c>
      <c r="Z162">
        <v>15</v>
      </c>
      <c r="AA162">
        <v>3</v>
      </c>
      <c r="AB162">
        <v>1</v>
      </c>
      <c r="AC162">
        <v>0</v>
      </c>
      <c r="AD162">
        <v>0</v>
      </c>
      <c r="AE162">
        <v>0</v>
      </c>
      <c r="AF162">
        <v>0</v>
      </c>
      <c r="AG162">
        <v>0</v>
      </c>
      <c r="AH162" t="s">
        <v>70</v>
      </c>
      <c r="AI162" t="s">
        <v>66</v>
      </c>
      <c r="AJ162" t="str" cm="1">
        <f t="array" ref="AJ162">_xlfn.IFS(
  Cleaned_Data[[#This Row],[MonthlyIncome]] &lt;= Q1_Val, "Low (Q1)",
  Cleaned_Data[[#This Row],[MonthlyIncome]] &lt;= Q2_Val, "Lower-Mid (Q2)",
  Cleaned_Data[[#This Row],[MonthlyIncome]] &lt;= Q3_Val, "Upper-Mid (Q3)",
  TRUE, "High (Q4)"
)</f>
        <v>High (Q4)</v>
      </c>
      <c r="AK162" t="str">
        <f>_xlfn.XLOOKUP(Cleaned_Data[[#This Row],[JobSatisfaction]], SatisfactionLookup[Code], SatisfactionLookup[Label], "Unknown")</f>
        <v>High</v>
      </c>
      <c r="AL162" t="str">
        <f>_xlfn.XLOOKUP(Cleaned_Data[[#This Row],[WorkLifeBalance]], SatisfactionLookup[Code], SatisfactionLookup[Label], "Unknown")</f>
        <v>Low</v>
      </c>
      <c r="AM16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62" t="str" cm="1">
        <f t="array" ref="AN162">_xlfn.IFS(Cleaned_Data[[#This Row],[Risk Score]]&gt;=5, "3 - High Risk", Cleaned_Data[[#This Row],[Risk Score]]&gt;=3, "2 - Medium Risk", TRUE, "1 - Low Risk")</f>
        <v>1 - Low Risk</v>
      </c>
    </row>
    <row r="163" spans="1:40">
      <c r="A163">
        <v>49</v>
      </c>
      <c r="B163" t="s">
        <v>43</v>
      </c>
      <c r="C163" t="s">
        <v>36</v>
      </c>
      <c r="D163">
        <v>1261</v>
      </c>
      <c r="E163" t="s">
        <v>45</v>
      </c>
      <c r="F163">
        <v>7</v>
      </c>
      <c r="G163">
        <v>3</v>
      </c>
      <c r="H163" t="s">
        <v>49</v>
      </c>
      <c r="I163">
        <v>499</v>
      </c>
      <c r="J163">
        <v>2</v>
      </c>
      <c r="K163" t="s">
        <v>46</v>
      </c>
      <c r="L163">
        <v>31</v>
      </c>
      <c r="M163">
        <v>2</v>
      </c>
      <c r="N163">
        <v>3</v>
      </c>
      <c r="O163" t="s">
        <v>54</v>
      </c>
      <c r="P163">
        <v>3</v>
      </c>
      <c r="Q163" t="s">
        <v>41</v>
      </c>
      <c r="R163">
        <v>10965</v>
      </c>
      <c r="S163">
        <v>12066</v>
      </c>
      <c r="T163">
        <v>8</v>
      </c>
      <c r="U163" t="s">
        <v>43</v>
      </c>
      <c r="V163">
        <v>24</v>
      </c>
      <c r="W163">
        <v>4</v>
      </c>
      <c r="X163">
        <v>3</v>
      </c>
      <c r="Y163">
        <v>0</v>
      </c>
      <c r="Z163">
        <v>26</v>
      </c>
      <c r="AA163">
        <v>2</v>
      </c>
      <c r="AB163">
        <v>3</v>
      </c>
      <c r="AC163">
        <v>5</v>
      </c>
      <c r="AD163">
        <v>2</v>
      </c>
      <c r="AE163">
        <v>0</v>
      </c>
      <c r="AF163">
        <v>0</v>
      </c>
      <c r="AG163">
        <v>0</v>
      </c>
      <c r="AH163" t="s">
        <v>70</v>
      </c>
      <c r="AI163" t="s">
        <v>71</v>
      </c>
      <c r="AJ163" t="str" cm="1">
        <f t="array" ref="AJ163">_xlfn.IFS(
  Cleaned_Data[[#This Row],[MonthlyIncome]] &lt;= Q1_Val, "Low (Q1)",
  Cleaned_Data[[#This Row],[MonthlyIncome]] &lt;= Q2_Val, "Lower-Mid (Q2)",
  Cleaned_Data[[#This Row],[MonthlyIncome]] &lt;= Q3_Val, "Upper-Mid (Q3)",
  TRUE, "High (Q4)"
)</f>
        <v>High (Q4)</v>
      </c>
      <c r="AK163" t="str">
        <f>_xlfn.XLOOKUP(Cleaned_Data[[#This Row],[JobSatisfaction]], SatisfactionLookup[Code], SatisfactionLookup[Label], "Unknown")</f>
        <v>High</v>
      </c>
      <c r="AL163" t="str">
        <f>_xlfn.XLOOKUP(Cleaned_Data[[#This Row],[WorkLifeBalance]], SatisfactionLookup[Code], SatisfactionLookup[Label], "Unknown")</f>
        <v>High</v>
      </c>
      <c r="AM16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63" t="str" cm="1">
        <f t="array" ref="AN163">_xlfn.IFS(Cleaned_Data[[#This Row],[Risk Score]]&gt;=5, "3 - High Risk", Cleaned_Data[[#This Row],[Risk Score]]&gt;=3, "2 - Medium Risk", TRUE, "1 - Low Risk")</f>
        <v>1 - Low Risk</v>
      </c>
    </row>
    <row r="164" spans="1:40">
      <c r="A164">
        <v>35</v>
      </c>
      <c r="B164" t="s">
        <v>43</v>
      </c>
      <c r="C164" t="s">
        <v>36</v>
      </c>
      <c r="D164">
        <v>1276</v>
      </c>
      <c r="E164" t="s">
        <v>45</v>
      </c>
      <c r="F164">
        <v>16</v>
      </c>
      <c r="G164">
        <v>3</v>
      </c>
      <c r="H164" t="s">
        <v>38</v>
      </c>
      <c r="I164">
        <v>586</v>
      </c>
      <c r="J164">
        <v>4</v>
      </c>
      <c r="K164" t="s">
        <v>46</v>
      </c>
      <c r="L164">
        <v>72</v>
      </c>
      <c r="M164">
        <v>3</v>
      </c>
      <c r="N164">
        <v>3</v>
      </c>
      <c r="O164" t="s">
        <v>54</v>
      </c>
      <c r="P164">
        <v>3</v>
      </c>
      <c r="Q164" t="s">
        <v>48</v>
      </c>
      <c r="R164">
        <v>7632</v>
      </c>
      <c r="S164">
        <v>14295</v>
      </c>
      <c r="T164">
        <v>4</v>
      </c>
      <c r="U164" t="s">
        <v>35</v>
      </c>
      <c r="V164">
        <v>12</v>
      </c>
      <c r="W164">
        <v>3</v>
      </c>
      <c r="X164">
        <v>3</v>
      </c>
      <c r="Y164">
        <v>0</v>
      </c>
      <c r="Z164">
        <v>10</v>
      </c>
      <c r="AA164">
        <v>2</v>
      </c>
      <c r="AB164">
        <v>3</v>
      </c>
      <c r="AC164">
        <v>8</v>
      </c>
      <c r="AD164">
        <v>7</v>
      </c>
      <c r="AE164">
        <v>0</v>
      </c>
      <c r="AF164">
        <v>0</v>
      </c>
      <c r="AG164">
        <v>0</v>
      </c>
      <c r="AH164" t="s">
        <v>69</v>
      </c>
      <c r="AI164" t="s">
        <v>72</v>
      </c>
      <c r="AJ164" t="str" cm="1">
        <f t="array" ref="AJ164">_xlfn.IFS(
  Cleaned_Data[[#This Row],[MonthlyIncome]] &lt;= Q1_Val, "Low (Q1)",
  Cleaned_Data[[#This Row],[MonthlyIncome]] &lt;= Q2_Val, "Lower-Mid (Q2)",
  Cleaned_Data[[#This Row],[MonthlyIncome]] &lt;= Q3_Val, "Upper-Mid (Q3)",
  TRUE, "High (Q4)"
)</f>
        <v>Upper-Mid (Q3)</v>
      </c>
      <c r="AK164" t="str">
        <f>_xlfn.XLOOKUP(Cleaned_Data[[#This Row],[JobSatisfaction]], SatisfactionLookup[Code], SatisfactionLookup[Label], "Unknown")</f>
        <v>High</v>
      </c>
      <c r="AL164" t="str">
        <f>_xlfn.XLOOKUP(Cleaned_Data[[#This Row],[WorkLifeBalance]], SatisfactionLookup[Code], SatisfactionLookup[Label], "Unknown")</f>
        <v>High</v>
      </c>
      <c r="AM16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64" t="str" cm="1">
        <f t="array" ref="AN164">_xlfn.IFS(Cleaned_Data[[#This Row],[Risk Score]]&gt;=5, "3 - High Risk", Cleaned_Data[[#This Row],[Risk Score]]&gt;=3, "2 - Medium Risk", TRUE, "1 - Low Risk")</f>
        <v>2 - Medium Risk</v>
      </c>
    </row>
    <row r="165" spans="1:40">
      <c r="A165">
        <v>18</v>
      </c>
      <c r="B165" t="s">
        <v>35</v>
      </c>
      <c r="C165" t="s">
        <v>44</v>
      </c>
      <c r="D165">
        <v>1306</v>
      </c>
      <c r="E165" t="s">
        <v>37</v>
      </c>
      <c r="F165">
        <v>5</v>
      </c>
      <c r="G165">
        <v>3</v>
      </c>
      <c r="H165" t="s">
        <v>59</v>
      </c>
      <c r="I165">
        <v>614</v>
      </c>
      <c r="J165">
        <v>2</v>
      </c>
      <c r="K165" t="s">
        <v>46</v>
      </c>
      <c r="L165">
        <v>69</v>
      </c>
      <c r="M165">
        <v>3</v>
      </c>
      <c r="N165">
        <v>1</v>
      </c>
      <c r="O165" t="s">
        <v>57</v>
      </c>
      <c r="P165">
        <v>2</v>
      </c>
      <c r="Q165" t="s">
        <v>41</v>
      </c>
      <c r="R165">
        <v>1878</v>
      </c>
      <c r="S165">
        <v>8059</v>
      </c>
      <c r="T165">
        <v>1</v>
      </c>
      <c r="U165" t="s">
        <v>35</v>
      </c>
      <c r="V165">
        <v>14</v>
      </c>
      <c r="W165">
        <v>3</v>
      </c>
      <c r="X165">
        <v>4</v>
      </c>
      <c r="Y165">
        <v>0</v>
      </c>
      <c r="Z165">
        <v>0</v>
      </c>
      <c r="AA165">
        <v>3</v>
      </c>
      <c r="AB165">
        <v>3</v>
      </c>
      <c r="AC165">
        <v>0</v>
      </c>
      <c r="AD165">
        <v>0</v>
      </c>
      <c r="AE165">
        <v>0</v>
      </c>
      <c r="AF165">
        <v>0</v>
      </c>
      <c r="AG165">
        <v>1</v>
      </c>
      <c r="AH165" t="s">
        <v>68</v>
      </c>
      <c r="AI165" t="s">
        <v>66</v>
      </c>
      <c r="AJ165" t="str" cm="1">
        <f t="array" ref="AJ165">_xlfn.IFS(
  Cleaned_Data[[#This Row],[MonthlyIncome]] &lt;= Q1_Val, "Low (Q1)",
  Cleaned_Data[[#This Row],[MonthlyIncome]] &lt;= Q2_Val, "Lower-Mid (Q2)",
  Cleaned_Data[[#This Row],[MonthlyIncome]] &lt;= Q3_Val, "Upper-Mid (Q3)",
  TRUE, "High (Q4)"
)</f>
        <v>Low (Q1)</v>
      </c>
      <c r="AK165" t="str">
        <f>_xlfn.XLOOKUP(Cleaned_Data[[#This Row],[JobSatisfaction]], SatisfactionLookup[Code], SatisfactionLookup[Label], "Unknown")</f>
        <v>Medium</v>
      </c>
      <c r="AL165" t="str">
        <f>_xlfn.XLOOKUP(Cleaned_Data[[#This Row],[WorkLifeBalance]], SatisfactionLookup[Code], SatisfactionLookup[Label], "Unknown")</f>
        <v>High</v>
      </c>
      <c r="AM16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65" t="str" cm="1">
        <f t="array" ref="AN165">_xlfn.IFS(Cleaned_Data[[#This Row],[Risk Score]]&gt;=5, "3 - High Risk", Cleaned_Data[[#This Row],[Risk Score]]&gt;=3, "2 - Medium Risk", TRUE, "1 - Low Risk")</f>
        <v>3 - High Risk</v>
      </c>
    </row>
    <row r="166" spans="1:40">
      <c r="A166">
        <v>26</v>
      </c>
      <c r="B166" t="s">
        <v>43</v>
      </c>
      <c r="C166" t="s">
        <v>36</v>
      </c>
      <c r="D166">
        <v>775</v>
      </c>
      <c r="E166" t="s">
        <v>37</v>
      </c>
      <c r="F166">
        <v>29</v>
      </c>
      <c r="G166">
        <v>2</v>
      </c>
      <c r="H166" t="s">
        <v>51</v>
      </c>
      <c r="I166">
        <v>618</v>
      </c>
      <c r="J166">
        <v>1</v>
      </c>
      <c r="K166" t="s">
        <v>46</v>
      </c>
      <c r="L166">
        <v>45</v>
      </c>
      <c r="M166">
        <v>3</v>
      </c>
      <c r="N166">
        <v>2</v>
      </c>
      <c r="O166" t="s">
        <v>40</v>
      </c>
      <c r="P166">
        <v>3</v>
      </c>
      <c r="Q166" t="s">
        <v>52</v>
      </c>
      <c r="R166">
        <v>4306</v>
      </c>
      <c r="S166">
        <v>4267</v>
      </c>
      <c r="T166">
        <v>5</v>
      </c>
      <c r="U166" t="s">
        <v>43</v>
      </c>
      <c r="V166">
        <v>12</v>
      </c>
      <c r="W166">
        <v>3</v>
      </c>
      <c r="X166">
        <v>1</v>
      </c>
      <c r="Y166">
        <v>2</v>
      </c>
      <c r="Z166">
        <v>8</v>
      </c>
      <c r="AA166">
        <v>5</v>
      </c>
      <c r="AB166">
        <v>3</v>
      </c>
      <c r="AC166">
        <v>0</v>
      </c>
      <c r="AD166">
        <v>0</v>
      </c>
      <c r="AE166">
        <v>0</v>
      </c>
      <c r="AF166">
        <v>0</v>
      </c>
      <c r="AG166">
        <v>0</v>
      </c>
      <c r="AH166" t="s">
        <v>67</v>
      </c>
      <c r="AI166" t="s">
        <v>66</v>
      </c>
      <c r="AJ166" t="str" cm="1">
        <f t="array" ref="AJ166">_xlfn.IFS(
  Cleaned_Data[[#This Row],[MonthlyIncome]] &lt;= Q1_Val, "Low (Q1)",
  Cleaned_Data[[#This Row],[MonthlyIncome]] &lt;= Q2_Val, "Lower-Mid (Q2)",
  Cleaned_Data[[#This Row],[MonthlyIncome]] &lt;= Q3_Val, "Upper-Mid (Q3)",
  TRUE, "High (Q4)"
)</f>
        <v>Lower-Mid (Q2)</v>
      </c>
      <c r="AK166" t="str">
        <f>_xlfn.XLOOKUP(Cleaned_Data[[#This Row],[JobSatisfaction]], SatisfactionLookup[Code], SatisfactionLookup[Label], "Unknown")</f>
        <v>High</v>
      </c>
      <c r="AL166" t="str">
        <f>_xlfn.XLOOKUP(Cleaned_Data[[#This Row],[WorkLifeBalance]], SatisfactionLookup[Code], SatisfactionLookup[Label], "Unknown")</f>
        <v>High</v>
      </c>
      <c r="AM16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66" t="str" cm="1">
        <f t="array" ref="AN166">_xlfn.IFS(Cleaned_Data[[#This Row],[Risk Score]]&gt;=5, "3 - High Risk", Cleaned_Data[[#This Row],[Risk Score]]&gt;=3, "2 - Medium Risk", TRUE, "1 - Low Risk")</f>
        <v>1 - Low Risk</v>
      </c>
    </row>
    <row r="167" spans="1:40">
      <c r="A167">
        <v>38</v>
      </c>
      <c r="B167" t="s">
        <v>43</v>
      </c>
      <c r="C167" t="s">
        <v>36</v>
      </c>
      <c r="D167">
        <v>362</v>
      </c>
      <c r="E167" t="s">
        <v>45</v>
      </c>
      <c r="F167">
        <v>1</v>
      </c>
      <c r="G167">
        <v>1</v>
      </c>
      <c r="H167" t="s">
        <v>38</v>
      </c>
      <c r="I167">
        <v>662</v>
      </c>
      <c r="J167">
        <v>3</v>
      </c>
      <c r="K167" t="s">
        <v>39</v>
      </c>
      <c r="L167">
        <v>43</v>
      </c>
      <c r="M167">
        <v>3</v>
      </c>
      <c r="N167">
        <v>1</v>
      </c>
      <c r="O167" t="s">
        <v>47</v>
      </c>
      <c r="P167">
        <v>1</v>
      </c>
      <c r="Q167" t="s">
        <v>41</v>
      </c>
      <c r="R167">
        <v>2619</v>
      </c>
      <c r="S167">
        <v>14561</v>
      </c>
      <c r="T167">
        <v>3</v>
      </c>
      <c r="U167" t="s">
        <v>43</v>
      </c>
      <c r="V167">
        <v>17</v>
      </c>
      <c r="W167">
        <v>3</v>
      </c>
      <c r="X167">
        <v>4</v>
      </c>
      <c r="Y167">
        <v>0</v>
      </c>
      <c r="Z167">
        <v>8</v>
      </c>
      <c r="AA167">
        <v>3</v>
      </c>
      <c r="AB167">
        <v>2</v>
      </c>
      <c r="AC167">
        <v>0</v>
      </c>
      <c r="AD167">
        <v>0</v>
      </c>
      <c r="AE167">
        <v>0</v>
      </c>
      <c r="AF167">
        <v>0</v>
      </c>
      <c r="AG167">
        <v>0</v>
      </c>
      <c r="AH167" t="s">
        <v>69</v>
      </c>
      <c r="AI167" t="s">
        <v>66</v>
      </c>
      <c r="AJ167" t="str" cm="1">
        <f t="array" ref="AJ167">_xlfn.IFS(
  Cleaned_Data[[#This Row],[MonthlyIncome]] &lt;= Q1_Val, "Low (Q1)",
  Cleaned_Data[[#This Row],[MonthlyIncome]] &lt;= Q2_Val, "Lower-Mid (Q2)",
  Cleaned_Data[[#This Row],[MonthlyIncome]] &lt;= Q3_Val, "Upper-Mid (Q3)",
  TRUE, "High (Q4)"
)</f>
        <v>Low (Q1)</v>
      </c>
      <c r="AK167" t="str">
        <f>_xlfn.XLOOKUP(Cleaned_Data[[#This Row],[JobSatisfaction]], SatisfactionLookup[Code], SatisfactionLookup[Label], "Unknown")</f>
        <v>Low</v>
      </c>
      <c r="AL167" t="str">
        <f>_xlfn.XLOOKUP(Cleaned_Data[[#This Row],[WorkLifeBalance]], SatisfactionLookup[Code], SatisfactionLookup[Label], "Unknown")</f>
        <v>Medium</v>
      </c>
      <c r="AM16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67" t="str" cm="1">
        <f t="array" ref="AN167">_xlfn.IFS(Cleaned_Data[[#This Row],[Risk Score]]&gt;=5, "3 - High Risk", Cleaned_Data[[#This Row],[Risk Score]]&gt;=3, "2 - Medium Risk", TRUE, "1 - Low Risk")</f>
        <v>2 - Medium Risk</v>
      </c>
    </row>
    <row r="168" spans="1:40">
      <c r="A168">
        <v>34</v>
      </c>
      <c r="B168" t="s">
        <v>43</v>
      </c>
      <c r="C168" t="s">
        <v>36</v>
      </c>
      <c r="D168">
        <v>167</v>
      </c>
      <c r="E168" t="s">
        <v>45</v>
      </c>
      <c r="F168">
        <v>8</v>
      </c>
      <c r="G168">
        <v>5</v>
      </c>
      <c r="H168" t="s">
        <v>38</v>
      </c>
      <c r="I168">
        <v>775</v>
      </c>
      <c r="J168">
        <v>2</v>
      </c>
      <c r="K168" t="s">
        <v>39</v>
      </c>
      <c r="L168">
        <v>32</v>
      </c>
      <c r="M168">
        <v>3</v>
      </c>
      <c r="N168">
        <v>2</v>
      </c>
      <c r="O168" t="s">
        <v>53</v>
      </c>
      <c r="P168">
        <v>1</v>
      </c>
      <c r="Q168" t="s">
        <v>52</v>
      </c>
      <c r="R168">
        <v>5121</v>
      </c>
      <c r="S168">
        <v>4187</v>
      </c>
      <c r="T168">
        <v>3</v>
      </c>
      <c r="U168" t="s">
        <v>43</v>
      </c>
      <c r="V168">
        <v>14</v>
      </c>
      <c r="W168">
        <v>3</v>
      </c>
      <c r="X168">
        <v>3</v>
      </c>
      <c r="Y168">
        <v>1</v>
      </c>
      <c r="Z168">
        <v>7</v>
      </c>
      <c r="AA168">
        <v>3</v>
      </c>
      <c r="AB168">
        <v>3</v>
      </c>
      <c r="AC168">
        <v>0</v>
      </c>
      <c r="AD168">
        <v>0</v>
      </c>
      <c r="AE168">
        <v>0</v>
      </c>
      <c r="AF168">
        <v>0</v>
      </c>
      <c r="AG168">
        <v>0</v>
      </c>
      <c r="AH168" t="s">
        <v>67</v>
      </c>
      <c r="AI168" t="s">
        <v>66</v>
      </c>
      <c r="AJ168" t="str" cm="1">
        <f t="array" ref="AJ168">_xlfn.IFS(
  Cleaned_Data[[#This Row],[MonthlyIncome]] &lt;= Q1_Val, "Low (Q1)",
  Cleaned_Data[[#This Row],[MonthlyIncome]] &lt;= Q2_Val, "Lower-Mid (Q2)",
  Cleaned_Data[[#This Row],[MonthlyIncome]] &lt;= Q3_Val, "Upper-Mid (Q3)",
  TRUE, "High (Q4)"
)</f>
        <v>Upper-Mid (Q3)</v>
      </c>
      <c r="AK168" t="str">
        <f>_xlfn.XLOOKUP(Cleaned_Data[[#This Row],[JobSatisfaction]], SatisfactionLookup[Code], SatisfactionLookup[Label], "Unknown")</f>
        <v>Low</v>
      </c>
      <c r="AL168" t="str">
        <f>_xlfn.XLOOKUP(Cleaned_Data[[#This Row],[WorkLifeBalance]], SatisfactionLookup[Code], SatisfactionLookup[Label], "Unknown")</f>
        <v>High</v>
      </c>
      <c r="AM16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68" t="str" cm="1">
        <f t="array" ref="AN168">_xlfn.IFS(Cleaned_Data[[#This Row],[Risk Score]]&gt;=5, "3 - High Risk", Cleaned_Data[[#This Row],[Risk Score]]&gt;=3, "2 - Medium Risk", TRUE, "1 - Low Risk")</f>
        <v>1 - Low Risk</v>
      </c>
    </row>
    <row r="169" spans="1:40">
      <c r="A169">
        <v>23</v>
      </c>
      <c r="B169" t="s">
        <v>35</v>
      </c>
      <c r="C169" t="s">
        <v>36</v>
      </c>
      <c r="D169">
        <v>1243</v>
      </c>
      <c r="E169" t="s">
        <v>45</v>
      </c>
      <c r="F169">
        <v>6</v>
      </c>
      <c r="G169">
        <v>3</v>
      </c>
      <c r="H169" t="s">
        <v>38</v>
      </c>
      <c r="I169">
        <v>811</v>
      </c>
      <c r="J169">
        <v>3</v>
      </c>
      <c r="K169" t="s">
        <v>46</v>
      </c>
      <c r="L169">
        <v>63</v>
      </c>
      <c r="M169">
        <v>4</v>
      </c>
      <c r="N169">
        <v>1</v>
      </c>
      <c r="O169" t="s">
        <v>50</v>
      </c>
      <c r="P169">
        <v>1</v>
      </c>
      <c r="Q169" t="s">
        <v>48</v>
      </c>
      <c r="R169">
        <v>1601</v>
      </c>
      <c r="S169">
        <v>3445</v>
      </c>
      <c r="T169">
        <v>1</v>
      </c>
      <c r="U169" t="s">
        <v>35</v>
      </c>
      <c r="V169">
        <v>21</v>
      </c>
      <c r="W169">
        <v>4</v>
      </c>
      <c r="X169">
        <v>3</v>
      </c>
      <c r="Y169">
        <v>2</v>
      </c>
      <c r="Z169">
        <v>1</v>
      </c>
      <c r="AA169">
        <v>2</v>
      </c>
      <c r="AB169">
        <v>3</v>
      </c>
      <c r="AC169">
        <v>0</v>
      </c>
      <c r="AD169">
        <v>0</v>
      </c>
      <c r="AE169">
        <v>0</v>
      </c>
      <c r="AF169">
        <v>0</v>
      </c>
      <c r="AG169">
        <v>1</v>
      </c>
      <c r="AH169" t="s">
        <v>68</v>
      </c>
      <c r="AI169" t="s">
        <v>66</v>
      </c>
      <c r="AJ169" t="str" cm="1">
        <f t="array" ref="AJ169">_xlfn.IFS(
  Cleaned_Data[[#This Row],[MonthlyIncome]] &lt;= Q1_Val, "Low (Q1)",
  Cleaned_Data[[#This Row],[MonthlyIncome]] &lt;= Q2_Val, "Lower-Mid (Q2)",
  Cleaned_Data[[#This Row],[MonthlyIncome]] &lt;= Q3_Val, "Upper-Mid (Q3)",
  TRUE, "High (Q4)"
)</f>
        <v>Low (Q1)</v>
      </c>
      <c r="AK169" t="str">
        <f>_xlfn.XLOOKUP(Cleaned_Data[[#This Row],[JobSatisfaction]], SatisfactionLookup[Code], SatisfactionLookup[Label], "Unknown")</f>
        <v>Low</v>
      </c>
      <c r="AL169" t="str">
        <f>_xlfn.XLOOKUP(Cleaned_Data[[#This Row],[WorkLifeBalance]], SatisfactionLookup[Code], SatisfactionLookup[Label], "Unknown")</f>
        <v>High</v>
      </c>
      <c r="AM16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69" t="str" cm="1">
        <f t="array" ref="AN169">_xlfn.IFS(Cleaned_Data[[#This Row],[Risk Score]]&gt;=5, "3 - High Risk", Cleaned_Data[[#This Row],[Risk Score]]&gt;=3, "2 - Medium Risk", TRUE, "1 - Low Risk")</f>
        <v>3 - High Risk</v>
      </c>
    </row>
    <row r="170" spans="1:40">
      <c r="A170">
        <v>30</v>
      </c>
      <c r="B170" t="s">
        <v>43</v>
      </c>
      <c r="C170" t="s">
        <v>36</v>
      </c>
      <c r="D170">
        <v>946</v>
      </c>
      <c r="E170" t="s">
        <v>45</v>
      </c>
      <c r="F170">
        <v>2</v>
      </c>
      <c r="G170">
        <v>3</v>
      </c>
      <c r="H170" t="s">
        <v>51</v>
      </c>
      <c r="I170">
        <v>833</v>
      </c>
      <c r="J170">
        <v>3</v>
      </c>
      <c r="K170" t="s">
        <v>39</v>
      </c>
      <c r="L170">
        <v>52</v>
      </c>
      <c r="M170">
        <v>2</v>
      </c>
      <c r="N170">
        <v>2</v>
      </c>
      <c r="O170" t="s">
        <v>53</v>
      </c>
      <c r="P170">
        <v>4</v>
      </c>
      <c r="Q170" t="s">
        <v>41</v>
      </c>
      <c r="R170">
        <v>6877</v>
      </c>
      <c r="S170">
        <v>20234</v>
      </c>
      <c r="T170">
        <v>5</v>
      </c>
      <c r="U170" t="s">
        <v>35</v>
      </c>
      <c r="V170">
        <v>24</v>
      </c>
      <c r="W170">
        <v>4</v>
      </c>
      <c r="X170">
        <v>2</v>
      </c>
      <c r="Y170">
        <v>0</v>
      </c>
      <c r="Z170">
        <v>12</v>
      </c>
      <c r="AA170">
        <v>4</v>
      </c>
      <c r="AB170">
        <v>2</v>
      </c>
      <c r="AC170">
        <v>0</v>
      </c>
      <c r="AD170">
        <v>0</v>
      </c>
      <c r="AE170">
        <v>0</v>
      </c>
      <c r="AF170">
        <v>0</v>
      </c>
      <c r="AG170">
        <v>0</v>
      </c>
      <c r="AH170" t="s">
        <v>67</v>
      </c>
      <c r="AI170" t="s">
        <v>66</v>
      </c>
      <c r="AJ170" t="str" cm="1">
        <f t="array" ref="AJ170">_xlfn.IFS(
  Cleaned_Data[[#This Row],[MonthlyIncome]] &lt;= Q1_Val, "Low (Q1)",
  Cleaned_Data[[#This Row],[MonthlyIncome]] &lt;= Q2_Val, "Lower-Mid (Q2)",
  Cleaned_Data[[#This Row],[MonthlyIncome]] &lt;= Q3_Val, "Upper-Mid (Q3)",
  TRUE, "High (Q4)"
)</f>
        <v>Upper-Mid (Q3)</v>
      </c>
      <c r="AK170" t="str">
        <f>_xlfn.XLOOKUP(Cleaned_Data[[#This Row],[JobSatisfaction]], SatisfactionLookup[Code], SatisfactionLookup[Label], "Unknown")</f>
        <v>Very High</v>
      </c>
      <c r="AL170" t="str">
        <f>_xlfn.XLOOKUP(Cleaned_Data[[#This Row],[WorkLifeBalance]], SatisfactionLookup[Code], SatisfactionLookup[Label], "Unknown")</f>
        <v>Medium</v>
      </c>
      <c r="AM17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70" t="str" cm="1">
        <f t="array" ref="AN170">_xlfn.IFS(Cleaned_Data[[#This Row],[Risk Score]]&gt;=5, "3 - High Risk", Cleaned_Data[[#This Row],[Risk Score]]&gt;=3, "2 - Medium Risk", TRUE, "1 - Low Risk")</f>
        <v>2 - Medium Risk</v>
      </c>
    </row>
    <row r="171" spans="1:40">
      <c r="A171">
        <v>27</v>
      </c>
      <c r="B171" t="s">
        <v>43</v>
      </c>
      <c r="C171" t="s">
        <v>55</v>
      </c>
      <c r="D171">
        <v>443</v>
      </c>
      <c r="E171" t="s">
        <v>45</v>
      </c>
      <c r="F171">
        <v>3</v>
      </c>
      <c r="G171">
        <v>3</v>
      </c>
      <c r="H171" t="s">
        <v>51</v>
      </c>
      <c r="I171">
        <v>850</v>
      </c>
      <c r="J171">
        <v>4</v>
      </c>
      <c r="K171" t="s">
        <v>46</v>
      </c>
      <c r="L171">
        <v>50</v>
      </c>
      <c r="M171">
        <v>3</v>
      </c>
      <c r="N171">
        <v>1</v>
      </c>
      <c r="O171" t="s">
        <v>47</v>
      </c>
      <c r="P171">
        <v>4</v>
      </c>
      <c r="Q171" t="s">
        <v>48</v>
      </c>
      <c r="R171">
        <v>1706</v>
      </c>
      <c r="S171">
        <v>16571</v>
      </c>
      <c r="T171">
        <v>1</v>
      </c>
      <c r="U171" t="s">
        <v>43</v>
      </c>
      <c r="V171">
        <v>11</v>
      </c>
      <c r="W171">
        <v>3</v>
      </c>
      <c r="X171">
        <v>3</v>
      </c>
      <c r="Y171">
        <v>3</v>
      </c>
      <c r="Z171">
        <v>0</v>
      </c>
      <c r="AA171">
        <v>6</v>
      </c>
      <c r="AB171">
        <v>2</v>
      </c>
      <c r="AC171">
        <v>0</v>
      </c>
      <c r="AD171">
        <v>0</v>
      </c>
      <c r="AE171">
        <v>0</v>
      </c>
      <c r="AF171">
        <v>0</v>
      </c>
      <c r="AG171">
        <v>0</v>
      </c>
      <c r="AH171" t="s">
        <v>67</v>
      </c>
      <c r="AI171" t="s">
        <v>66</v>
      </c>
      <c r="AJ171" t="str" cm="1">
        <f t="array" ref="AJ171">_xlfn.IFS(
  Cleaned_Data[[#This Row],[MonthlyIncome]] &lt;= Q1_Val, "Low (Q1)",
  Cleaned_Data[[#This Row],[MonthlyIncome]] &lt;= Q2_Val, "Lower-Mid (Q2)",
  Cleaned_Data[[#This Row],[MonthlyIncome]] &lt;= Q3_Val, "Upper-Mid (Q3)",
  TRUE, "High (Q4)"
)</f>
        <v>Low (Q1)</v>
      </c>
      <c r="AK171" t="str">
        <f>_xlfn.XLOOKUP(Cleaned_Data[[#This Row],[JobSatisfaction]], SatisfactionLookup[Code], SatisfactionLookup[Label], "Unknown")</f>
        <v>Very High</v>
      </c>
      <c r="AL171" t="str">
        <f>_xlfn.XLOOKUP(Cleaned_Data[[#This Row],[WorkLifeBalance]], SatisfactionLookup[Code], SatisfactionLookup[Label], "Unknown")</f>
        <v>Medium</v>
      </c>
      <c r="AM17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71" t="str" cm="1">
        <f t="array" ref="AN171">_xlfn.IFS(Cleaned_Data[[#This Row],[Risk Score]]&gt;=5, "3 - High Risk", Cleaned_Data[[#This Row],[Risk Score]]&gt;=3, "2 - Medium Risk", TRUE, "1 - Low Risk")</f>
        <v>1 - Low Risk</v>
      </c>
    </row>
    <row r="172" spans="1:40">
      <c r="A172">
        <v>52</v>
      </c>
      <c r="B172" t="s">
        <v>43</v>
      </c>
      <c r="C172" t="s">
        <v>44</v>
      </c>
      <c r="D172">
        <v>890</v>
      </c>
      <c r="E172" t="s">
        <v>45</v>
      </c>
      <c r="F172">
        <v>25</v>
      </c>
      <c r="G172">
        <v>4</v>
      </c>
      <c r="H172" t="s">
        <v>51</v>
      </c>
      <c r="I172">
        <v>867</v>
      </c>
      <c r="J172">
        <v>3</v>
      </c>
      <c r="K172" t="s">
        <v>39</v>
      </c>
      <c r="L172">
        <v>81</v>
      </c>
      <c r="M172">
        <v>2</v>
      </c>
      <c r="N172">
        <v>4</v>
      </c>
      <c r="O172" t="s">
        <v>53</v>
      </c>
      <c r="P172">
        <v>4</v>
      </c>
      <c r="Q172" t="s">
        <v>48</v>
      </c>
      <c r="R172">
        <v>13826</v>
      </c>
      <c r="S172">
        <v>19028</v>
      </c>
      <c r="T172">
        <v>3</v>
      </c>
      <c r="U172" t="s">
        <v>43</v>
      </c>
      <c r="V172">
        <v>22</v>
      </c>
      <c r="W172">
        <v>4</v>
      </c>
      <c r="X172">
        <v>3</v>
      </c>
      <c r="Y172">
        <v>0</v>
      </c>
      <c r="Z172">
        <v>31</v>
      </c>
      <c r="AA172">
        <v>3</v>
      </c>
      <c r="AB172">
        <v>3</v>
      </c>
      <c r="AC172">
        <v>9</v>
      </c>
      <c r="AD172">
        <v>8</v>
      </c>
      <c r="AE172">
        <v>0</v>
      </c>
      <c r="AF172">
        <v>0</v>
      </c>
      <c r="AG172">
        <v>0</v>
      </c>
      <c r="AH172" t="s">
        <v>70</v>
      </c>
      <c r="AI172" t="s">
        <v>72</v>
      </c>
      <c r="AJ172" t="str" cm="1">
        <f t="array" ref="AJ172">_xlfn.IFS(
  Cleaned_Data[[#This Row],[MonthlyIncome]] &lt;= Q1_Val, "Low (Q1)",
  Cleaned_Data[[#This Row],[MonthlyIncome]] &lt;= Q2_Val, "Lower-Mid (Q2)",
  Cleaned_Data[[#This Row],[MonthlyIncome]] &lt;= Q3_Val, "Upper-Mid (Q3)",
  TRUE, "High (Q4)"
)</f>
        <v>High (Q4)</v>
      </c>
      <c r="AK172" t="str">
        <f>_xlfn.XLOOKUP(Cleaned_Data[[#This Row],[JobSatisfaction]], SatisfactionLookup[Code], SatisfactionLookup[Label], "Unknown")</f>
        <v>Very High</v>
      </c>
      <c r="AL172" t="str">
        <f>_xlfn.XLOOKUP(Cleaned_Data[[#This Row],[WorkLifeBalance]], SatisfactionLookup[Code], SatisfactionLookup[Label], "Unknown")</f>
        <v>High</v>
      </c>
      <c r="AM17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72" t="str" cm="1">
        <f t="array" ref="AN172">_xlfn.IFS(Cleaned_Data[[#This Row],[Risk Score]]&gt;=5, "3 - High Risk", Cleaned_Data[[#This Row],[Risk Score]]&gt;=3, "2 - Medium Risk", TRUE, "1 - Low Risk")</f>
        <v>1 - Low Risk</v>
      </c>
    </row>
    <row r="173" spans="1:40">
      <c r="A173">
        <v>37</v>
      </c>
      <c r="B173" t="s">
        <v>43</v>
      </c>
      <c r="C173" t="s">
        <v>44</v>
      </c>
      <c r="D173">
        <v>1231</v>
      </c>
      <c r="E173" t="s">
        <v>37</v>
      </c>
      <c r="F173">
        <v>21</v>
      </c>
      <c r="G173">
        <v>2</v>
      </c>
      <c r="H173" t="s">
        <v>51</v>
      </c>
      <c r="I173">
        <v>900</v>
      </c>
      <c r="J173">
        <v>3</v>
      </c>
      <c r="K173" t="s">
        <v>39</v>
      </c>
      <c r="L173">
        <v>54</v>
      </c>
      <c r="M173">
        <v>3</v>
      </c>
      <c r="N173">
        <v>1</v>
      </c>
      <c r="O173" t="s">
        <v>57</v>
      </c>
      <c r="P173">
        <v>4</v>
      </c>
      <c r="Q173" t="s">
        <v>48</v>
      </c>
      <c r="R173">
        <v>2973</v>
      </c>
      <c r="S173">
        <v>21222</v>
      </c>
      <c r="T173">
        <v>5</v>
      </c>
      <c r="U173" t="s">
        <v>43</v>
      </c>
      <c r="V173">
        <v>15</v>
      </c>
      <c r="W173">
        <v>3</v>
      </c>
      <c r="X173">
        <v>2</v>
      </c>
      <c r="Y173">
        <v>1</v>
      </c>
      <c r="Z173">
        <v>10</v>
      </c>
      <c r="AA173">
        <v>3</v>
      </c>
      <c r="AB173">
        <v>3</v>
      </c>
      <c r="AC173">
        <v>5</v>
      </c>
      <c r="AD173">
        <v>4</v>
      </c>
      <c r="AE173">
        <v>0</v>
      </c>
      <c r="AF173">
        <v>0</v>
      </c>
      <c r="AG173">
        <v>0</v>
      </c>
      <c r="AH173" t="s">
        <v>69</v>
      </c>
      <c r="AI173" t="s">
        <v>71</v>
      </c>
      <c r="AJ173" t="str" cm="1">
        <f t="array" ref="AJ173">_xlfn.IFS(
  Cleaned_Data[[#This Row],[MonthlyIncome]] &lt;= Q1_Val, "Low (Q1)",
  Cleaned_Data[[#This Row],[MonthlyIncome]] &lt;= Q2_Val, "Lower-Mid (Q2)",
  Cleaned_Data[[#This Row],[MonthlyIncome]] &lt;= Q3_Val, "Upper-Mid (Q3)",
  TRUE, "High (Q4)"
)</f>
        <v>Lower-Mid (Q2)</v>
      </c>
      <c r="AK173" t="str">
        <f>_xlfn.XLOOKUP(Cleaned_Data[[#This Row],[JobSatisfaction]], SatisfactionLookup[Code], SatisfactionLookup[Label], "Unknown")</f>
        <v>Very High</v>
      </c>
      <c r="AL173" t="str">
        <f>_xlfn.XLOOKUP(Cleaned_Data[[#This Row],[WorkLifeBalance]], SatisfactionLookup[Code], SatisfactionLookup[Label], "Unknown")</f>
        <v>High</v>
      </c>
      <c r="AM17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73" t="str" cm="1">
        <f t="array" ref="AN173">_xlfn.IFS(Cleaned_Data[[#This Row],[Risk Score]]&gt;=5, "3 - High Risk", Cleaned_Data[[#This Row],[Risk Score]]&gt;=3, "2 - Medium Risk", TRUE, "1 - Low Risk")</f>
        <v>2 - Medium Risk</v>
      </c>
    </row>
    <row r="174" spans="1:40">
      <c r="A174">
        <v>48</v>
      </c>
      <c r="B174" t="s">
        <v>43</v>
      </c>
      <c r="C174" t="s">
        <v>36</v>
      </c>
      <c r="D174">
        <v>1469</v>
      </c>
      <c r="E174" t="s">
        <v>45</v>
      </c>
      <c r="F174">
        <v>20</v>
      </c>
      <c r="G174">
        <v>4</v>
      </c>
      <c r="H174" t="s">
        <v>51</v>
      </c>
      <c r="I174">
        <v>945</v>
      </c>
      <c r="J174">
        <v>4</v>
      </c>
      <c r="K174" t="s">
        <v>46</v>
      </c>
      <c r="L174">
        <v>51</v>
      </c>
      <c r="M174">
        <v>3</v>
      </c>
      <c r="N174">
        <v>1</v>
      </c>
      <c r="O174" t="s">
        <v>47</v>
      </c>
      <c r="P174">
        <v>3</v>
      </c>
      <c r="Q174" t="s">
        <v>48</v>
      </c>
      <c r="R174">
        <v>2259</v>
      </c>
      <c r="S174">
        <v>5543</v>
      </c>
      <c r="T174">
        <v>4</v>
      </c>
      <c r="U174" t="s">
        <v>43</v>
      </c>
      <c r="V174">
        <v>17</v>
      </c>
      <c r="W174">
        <v>3</v>
      </c>
      <c r="X174">
        <v>1</v>
      </c>
      <c r="Y174">
        <v>2</v>
      </c>
      <c r="Z174">
        <v>13</v>
      </c>
      <c r="AA174">
        <v>2</v>
      </c>
      <c r="AB174">
        <v>2</v>
      </c>
      <c r="AC174">
        <v>0</v>
      </c>
      <c r="AD174">
        <v>0</v>
      </c>
      <c r="AE174">
        <v>0</v>
      </c>
      <c r="AF174">
        <v>0</v>
      </c>
      <c r="AG174">
        <v>0</v>
      </c>
      <c r="AH174" t="s">
        <v>70</v>
      </c>
      <c r="AI174" t="s">
        <v>66</v>
      </c>
      <c r="AJ174" t="str" cm="1">
        <f t="array" ref="AJ174">_xlfn.IFS(
  Cleaned_Data[[#This Row],[MonthlyIncome]] &lt;= Q1_Val, "Low (Q1)",
  Cleaned_Data[[#This Row],[MonthlyIncome]] &lt;= Q2_Val, "Lower-Mid (Q2)",
  Cleaned_Data[[#This Row],[MonthlyIncome]] &lt;= Q3_Val, "Upper-Mid (Q3)",
  TRUE, "High (Q4)"
)</f>
        <v>Low (Q1)</v>
      </c>
      <c r="AK174" t="str">
        <f>_xlfn.XLOOKUP(Cleaned_Data[[#This Row],[JobSatisfaction]], SatisfactionLookup[Code], SatisfactionLookup[Label], "Unknown")</f>
        <v>High</v>
      </c>
      <c r="AL174" t="str">
        <f>_xlfn.XLOOKUP(Cleaned_Data[[#This Row],[WorkLifeBalance]], SatisfactionLookup[Code], SatisfactionLookup[Label], "Unknown")</f>
        <v>Medium</v>
      </c>
      <c r="AM17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74" t="str" cm="1">
        <f t="array" ref="AN174">_xlfn.IFS(Cleaned_Data[[#This Row],[Risk Score]]&gt;=5, "3 - High Risk", Cleaned_Data[[#This Row],[Risk Score]]&gt;=3, "2 - Medium Risk", TRUE, "1 - Low Risk")</f>
        <v>2 - Medium Risk</v>
      </c>
    </row>
    <row r="175" spans="1:40">
      <c r="A175">
        <v>31</v>
      </c>
      <c r="B175" t="s">
        <v>43</v>
      </c>
      <c r="C175" t="s">
        <v>55</v>
      </c>
      <c r="D175">
        <v>1188</v>
      </c>
      <c r="E175" t="s">
        <v>37</v>
      </c>
      <c r="F175">
        <v>20</v>
      </c>
      <c r="G175">
        <v>2</v>
      </c>
      <c r="H175" t="s">
        <v>59</v>
      </c>
      <c r="I175">
        <v>947</v>
      </c>
      <c r="J175">
        <v>4</v>
      </c>
      <c r="K175" t="s">
        <v>39</v>
      </c>
      <c r="L175">
        <v>45</v>
      </c>
      <c r="M175">
        <v>3</v>
      </c>
      <c r="N175">
        <v>2</v>
      </c>
      <c r="O175" t="s">
        <v>40</v>
      </c>
      <c r="P175">
        <v>3</v>
      </c>
      <c r="Q175" t="s">
        <v>48</v>
      </c>
      <c r="R175">
        <v>6932</v>
      </c>
      <c r="S175">
        <v>24406</v>
      </c>
      <c r="T175">
        <v>1</v>
      </c>
      <c r="U175" t="s">
        <v>43</v>
      </c>
      <c r="V175">
        <v>13</v>
      </c>
      <c r="W175">
        <v>3</v>
      </c>
      <c r="X175">
        <v>4</v>
      </c>
      <c r="Y175">
        <v>1</v>
      </c>
      <c r="Z175">
        <v>9</v>
      </c>
      <c r="AA175">
        <v>2</v>
      </c>
      <c r="AB175">
        <v>2</v>
      </c>
      <c r="AC175">
        <v>9</v>
      </c>
      <c r="AD175">
        <v>8</v>
      </c>
      <c r="AE175">
        <v>0</v>
      </c>
      <c r="AF175">
        <v>0</v>
      </c>
      <c r="AG175">
        <v>0</v>
      </c>
      <c r="AH175" t="s">
        <v>67</v>
      </c>
      <c r="AI175" t="s">
        <v>72</v>
      </c>
      <c r="AJ175" t="str" cm="1">
        <f t="array" ref="AJ175">_xlfn.IFS(
  Cleaned_Data[[#This Row],[MonthlyIncome]] &lt;= Q1_Val, "Low (Q1)",
  Cleaned_Data[[#This Row],[MonthlyIncome]] &lt;= Q2_Val, "Lower-Mid (Q2)",
  Cleaned_Data[[#This Row],[MonthlyIncome]] &lt;= Q3_Val, "Upper-Mid (Q3)",
  TRUE, "High (Q4)"
)</f>
        <v>Upper-Mid (Q3)</v>
      </c>
      <c r="AK175" t="str">
        <f>_xlfn.XLOOKUP(Cleaned_Data[[#This Row],[JobSatisfaction]], SatisfactionLookup[Code], SatisfactionLookup[Label], "Unknown")</f>
        <v>High</v>
      </c>
      <c r="AL175" t="str">
        <f>_xlfn.XLOOKUP(Cleaned_Data[[#This Row],[WorkLifeBalance]], SatisfactionLookup[Code], SatisfactionLookup[Label], "Unknown")</f>
        <v>Medium</v>
      </c>
      <c r="AM17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75" t="str" cm="1">
        <f t="array" ref="AN175">_xlfn.IFS(Cleaned_Data[[#This Row],[Risk Score]]&gt;=5, "3 - High Risk", Cleaned_Data[[#This Row],[Risk Score]]&gt;=3, "2 - Medium Risk", TRUE, "1 - Low Risk")</f>
        <v>1 - Low Risk</v>
      </c>
    </row>
    <row r="176" spans="1:40">
      <c r="A176">
        <v>29</v>
      </c>
      <c r="B176" t="s">
        <v>35</v>
      </c>
      <c r="C176" t="s">
        <v>36</v>
      </c>
      <c r="D176">
        <v>906</v>
      </c>
      <c r="E176" t="s">
        <v>45</v>
      </c>
      <c r="F176">
        <v>10</v>
      </c>
      <c r="G176">
        <v>3</v>
      </c>
      <c r="H176" t="s">
        <v>38</v>
      </c>
      <c r="I176">
        <v>994</v>
      </c>
      <c r="J176">
        <v>4</v>
      </c>
      <c r="K176" t="s">
        <v>39</v>
      </c>
      <c r="L176">
        <v>92</v>
      </c>
      <c r="M176">
        <v>2</v>
      </c>
      <c r="N176">
        <v>1</v>
      </c>
      <c r="O176" t="s">
        <v>47</v>
      </c>
      <c r="P176">
        <v>1</v>
      </c>
      <c r="Q176" t="s">
        <v>41</v>
      </c>
      <c r="R176">
        <v>2404</v>
      </c>
      <c r="S176">
        <v>11479</v>
      </c>
      <c r="T176">
        <v>6</v>
      </c>
      <c r="U176" t="s">
        <v>35</v>
      </c>
      <c r="V176">
        <v>20</v>
      </c>
      <c r="W176">
        <v>4</v>
      </c>
      <c r="X176">
        <v>3</v>
      </c>
      <c r="Y176">
        <v>0</v>
      </c>
      <c r="Z176">
        <v>3</v>
      </c>
      <c r="AA176">
        <v>5</v>
      </c>
      <c r="AB176">
        <v>3</v>
      </c>
      <c r="AC176">
        <v>0</v>
      </c>
      <c r="AD176">
        <v>0</v>
      </c>
      <c r="AE176">
        <v>0</v>
      </c>
      <c r="AF176">
        <v>0</v>
      </c>
      <c r="AG176">
        <v>1</v>
      </c>
      <c r="AH176" t="s">
        <v>67</v>
      </c>
      <c r="AI176" t="s">
        <v>66</v>
      </c>
      <c r="AJ176" t="str" cm="1">
        <f t="array" ref="AJ176">_xlfn.IFS(
  Cleaned_Data[[#This Row],[MonthlyIncome]] &lt;= Q1_Val, "Low (Q1)",
  Cleaned_Data[[#This Row],[MonthlyIncome]] &lt;= Q2_Val, "Lower-Mid (Q2)",
  Cleaned_Data[[#This Row],[MonthlyIncome]] &lt;= Q3_Val, "Upper-Mid (Q3)",
  TRUE, "High (Q4)"
)</f>
        <v>Low (Q1)</v>
      </c>
      <c r="AK176" t="str">
        <f>_xlfn.XLOOKUP(Cleaned_Data[[#This Row],[JobSatisfaction]], SatisfactionLookup[Code], SatisfactionLookup[Label], "Unknown")</f>
        <v>Low</v>
      </c>
      <c r="AL176" t="str">
        <f>_xlfn.XLOOKUP(Cleaned_Data[[#This Row],[WorkLifeBalance]], SatisfactionLookup[Code], SatisfactionLookup[Label], "Unknown")</f>
        <v>High</v>
      </c>
      <c r="AM17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76" t="str" cm="1">
        <f t="array" ref="AN176">_xlfn.IFS(Cleaned_Data[[#This Row],[Risk Score]]&gt;=5, "3 - High Risk", Cleaned_Data[[#This Row],[Risk Score]]&gt;=3, "2 - Medium Risk", TRUE, "1 - Low Risk")</f>
        <v>3 - High Risk</v>
      </c>
    </row>
    <row r="177" spans="1:40">
      <c r="A177">
        <v>18</v>
      </c>
      <c r="B177" t="s">
        <v>43</v>
      </c>
      <c r="C177" t="s">
        <v>55</v>
      </c>
      <c r="D177">
        <v>287</v>
      </c>
      <c r="E177" t="s">
        <v>45</v>
      </c>
      <c r="F177">
        <v>5</v>
      </c>
      <c r="G177">
        <v>2</v>
      </c>
      <c r="H177" t="s">
        <v>38</v>
      </c>
      <c r="I177">
        <v>1012</v>
      </c>
      <c r="J177">
        <v>2</v>
      </c>
      <c r="K177" t="s">
        <v>46</v>
      </c>
      <c r="L177">
        <v>73</v>
      </c>
      <c r="M177">
        <v>3</v>
      </c>
      <c r="N177">
        <v>1</v>
      </c>
      <c r="O177" t="s">
        <v>47</v>
      </c>
      <c r="P177">
        <v>4</v>
      </c>
      <c r="Q177" t="s">
        <v>41</v>
      </c>
      <c r="R177">
        <v>1051</v>
      </c>
      <c r="S177">
        <v>13493</v>
      </c>
      <c r="T177">
        <v>1</v>
      </c>
      <c r="U177" t="s">
        <v>43</v>
      </c>
      <c r="V177">
        <v>15</v>
      </c>
      <c r="W177">
        <v>3</v>
      </c>
      <c r="X177">
        <v>4</v>
      </c>
      <c r="Y177">
        <v>0</v>
      </c>
      <c r="Z177">
        <v>0</v>
      </c>
      <c r="AA177">
        <v>2</v>
      </c>
      <c r="AB177">
        <v>3</v>
      </c>
      <c r="AC177">
        <v>0</v>
      </c>
      <c r="AD177">
        <v>0</v>
      </c>
      <c r="AE177">
        <v>0</v>
      </c>
      <c r="AF177">
        <v>0</v>
      </c>
      <c r="AG177">
        <v>0</v>
      </c>
      <c r="AH177" t="s">
        <v>68</v>
      </c>
      <c r="AI177" t="s">
        <v>66</v>
      </c>
      <c r="AJ177" t="str" cm="1">
        <f t="array" ref="AJ177">_xlfn.IFS(
  Cleaned_Data[[#This Row],[MonthlyIncome]] &lt;= Q1_Val, "Low (Q1)",
  Cleaned_Data[[#This Row],[MonthlyIncome]] &lt;= Q2_Val, "Lower-Mid (Q2)",
  Cleaned_Data[[#This Row],[MonthlyIncome]] &lt;= Q3_Val, "Upper-Mid (Q3)",
  TRUE, "High (Q4)"
)</f>
        <v>Low (Q1)</v>
      </c>
      <c r="AK177" t="str">
        <f>_xlfn.XLOOKUP(Cleaned_Data[[#This Row],[JobSatisfaction]], SatisfactionLookup[Code], SatisfactionLookup[Label], "Unknown")</f>
        <v>Very High</v>
      </c>
      <c r="AL177" t="str">
        <f>_xlfn.XLOOKUP(Cleaned_Data[[#This Row],[WorkLifeBalance]], SatisfactionLookup[Code], SatisfactionLookup[Label], "Unknown")</f>
        <v>High</v>
      </c>
      <c r="AM17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77" t="str" cm="1">
        <f t="array" ref="AN177">_xlfn.IFS(Cleaned_Data[[#This Row],[Risk Score]]&gt;=5, "3 - High Risk", Cleaned_Data[[#This Row],[Risk Score]]&gt;=3, "2 - Medium Risk", TRUE, "1 - Low Risk")</f>
        <v>1 - Low Risk</v>
      </c>
    </row>
    <row r="178" spans="1:40">
      <c r="A178">
        <v>50</v>
      </c>
      <c r="B178" t="s">
        <v>35</v>
      </c>
      <c r="C178" t="s">
        <v>44</v>
      </c>
      <c r="D178">
        <v>959</v>
      </c>
      <c r="E178" t="s">
        <v>37</v>
      </c>
      <c r="F178">
        <v>1</v>
      </c>
      <c r="G178">
        <v>4</v>
      </c>
      <c r="H178" t="s">
        <v>49</v>
      </c>
      <c r="I178">
        <v>1113</v>
      </c>
      <c r="J178">
        <v>4</v>
      </c>
      <c r="K178" t="s">
        <v>46</v>
      </c>
      <c r="L178">
        <v>81</v>
      </c>
      <c r="M178">
        <v>3</v>
      </c>
      <c r="N178">
        <v>2</v>
      </c>
      <c r="O178" t="s">
        <v>40</v>
      </c>
      <c r="P178">
        <v>3</v>
      </c>
      <c r="Q178" t="s">
        <v>41</v>
      </c>
      <c r="R178">
        <v>4728</v>
      </c>
      <c r="S178">
        <v>17251</v>
      </c>
      <c r="T178">
        <v>3</v>
      </c>
      <c r="U178" t="s">
        <v>35</v>
      </c>
      <c r="V178">
        <v>14</v>
      </c>
      <c r="W178">
        <v>3</v>
      </c>
      <c r="X178">
        <v>4</v>
      </c>
      <c r="Y178">
        <v>0</v>
      </c>
      <c r="Z178">
        <v>5</v>
      </c>
      <c r="AA178">
        <v>4</v>
      </c>
      <c r="AB178">
        <v>3</v>
      </c>
      <c r="AC178">
        <v>0</v>
      </c>
      <c r="AD178">
        <v>0</v>
      </c>
      <c r="AE178">
        <v>0</v>
      </c>
      <c r="AF178">
        <v>0</v>
      </c>
      <c r="AG178">
        <v>1</v>
      </c>
      <c r="AH178" t="s">
        <v>70</v>
      </c>
      <c r="AI178" t="s">
        <v>66</v>
      </c>
      <c r="AJ178" t="str" cm="1">
        <f t="array" ref="AJ178">_xlfn.IFS(
  Cleaned_Data[[#This Row],[MonthlyIncome]] &lt;= Q1_Val, "Low (Q1)",
  Cleaned_Data[[#This Row],[MonthlyIncome]] &lt;= Q2_Val, "Lower-Mid (Q2)",
  Cleaned_Data[[#This Row],[MonthlyIncome]] &lt;= Q3_Val, "Upper-Mid (Q3)",
  TRUE, "High (Q4)"
)</f>
        <v>Lower-Mid (Q2)</v>
      </c>
      <c r="AK178" t="str">
        <f>_xlfn.XLOOKUP(Cleaned_Data[[#This Row],[JobSatisfaction]], SatisfactionLookup[Code], SatisfactionLookup[Label], "Unknown")</f>
        <v>High</v>
      </c>
      <c r="AL178" t="str">
        <f>_xlfn.XLOOKUP(Cleaned_Data[[#This Row],[WorkLifeBalance]], SatisfactionLookup[Code], SatisfactionLookup[Label], "Unknown")</f>
        <v>High</v>
      </c>
      <c r="AM17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78" t="str" cm="1">
        <f t="array" ref="AN178">_xlfn.IFS(Cleaned_Data[[#This Row],[Risk Score]]&gt;=5, "3 - High Risk", Cleaned_Data[[#This Row],[Risk Score]]&gt;=3, "2 - Medium Risk", TRUE, "1 - Low Risk")</f>
        <v>2 - Medium Risk</v>
      </c>
    </row>
    <row r="179" spans="1:40">
      <c r="A179">
        <v>34</v>
      </c>
      <c r="B179" t="s">
        <v>43</v>
      </c>
      <c r="C179" t="s">
        <v>55</v>
      </c>
      <c r="D179">
        <v>697</v>
      </c>
      <c r="E179" t="s">
        <v>45</v>
      </c>
      <c r="F179">
        <v>3</v>
      </c>
      <c r="G179">
        <v>4</v>
      </c>
      <c r="H179" t="s">
        <v>38</v>
      </c>
      <c r="I179">
        <v>1115</v>
      </c>
      <c r="J179">
        <v>3</v>
      </c>
      <c r="K179" t="s">
        <v>46</v>
      </c>
      <c r="L179">
        <v>40</v>
      </c>
      <c r="M179">
        <v>2</v>
      </c>
      <c r="N179">
        <v>1</v>
      </c>
      <c r="O179" t="s">
        <v>47</v>
      </c>
      <c r="P179">
        <v>4</v>
      </c>
      <c r="Q179" t="s">
        <v>48</v>
      </c>
      <c r="R179">
        <v>2979</v>
      </c>
      <c r="S179">
        <v>22478</v>
      </c>
      <c r="T179">
        <v>3</v>
      </c>
      <c r="U179" t="s">
        <v>43</v>
      </c>
      <c r="V179">
        <v>17</v>
      </c>
      <c r="W179">
        <v>3</v>
      </c>
      <c r="X179">
        <v>4</v>
      </c>
      <c r="Y179">
        <v>3</v>
      </c>
      <c r="Z179">
        <v>6</v>
      </c>
      <c r="AA179">
        <v>2</v>
      </c>
      <c r="AB179">
        <v>3</v>
      </c>
      <c r="AC179">
        <v>0</v>
      </c>
      <c r="AD179">
        <v>0</v>
      </c>
      <c r="AE179">
        <v>0</v>
      </c>
      <c r="AF179">
        <v>0</v>
      </c>
      <c r="AG179">
        <v>0</v>
      </c>
      <c r="AH179" t="s">
        <v>67</v>
      </c>
      <c r="AI179" t="s">
        <v>66</v>
      </c>
      <c r="AJ179" t="str" cm="1">
        <f t="array" ref="AJ179">_xlfn.IFS(
  Cleaned_Data[[#This Row],[MonthlyIncome]] &lt;= Q1_Val, "Low (Q1)",
  Cleaned_Data[[#This Row],[MonthlyIncome]] &lt;= Q2_Val, "Lower-Mid (Q2)",
  Cleaned_Data[[#This Row],[MonthlyIncome]] &lt;= Q3_Val, "Upper-Mid (Q3)",
  TRUE, "High (Q4)"
)</f>
        <v>Lower-Mid (Q2)</v>
      </c>
      <c r="AK179" t="str">
        <f>_xlfn.XLOOKUP(Cleaned_Data[[#This Row],[JobSatisfaction]], SatisfactionLookup[Code], SatisfactionLookup[Label], "Unknown")</f>
        <v>Very High</v>
      </c>
      <c r="AL179" t="str">
        <f>_xlfn.XLOOKUP(Cleaned_Data[[#This Row],[WorkLifeBalance]], SatisfactionLookup[Code], SatisfactionLookup[Label], "Unknown")</f>
        <v>High</v>
      </c>
      <c r="AM17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79" t="str" cm="1">
        <f t="array" ref="AN179">_xlfn.IFS(Cleaned_Data[[#This Row],[Risk Score]]&gt;=5, "3 - High Risk", Cleaned_Data[[#This Row],[Risk Score]]&gt;=3, "2 - Medium Risk", TRUE, "1 - Low Risk")</f>
        <v>1 - Low Risk</v>
      </c>
    </row>
    <row r="180" spans="1:40">
      <c r="A180">
        <v>18</v>
      </c>
      <c r="B180" t="s">
        <v>35</v>
      </c>
      <c r="C180" t="s">
        <v>55</v>
      </c>
      <c r="D180">
        <v>247</v>
      </c>
      <c r="E180" t="s">
        <v>45</v>
      </c>
      <c r="F180">
        <v>8</v>
      </c>
      <c r="G180">
        <v>1</v>
      </c>
      <c r="H180" t="s">
        <v>51</v>
      </c>
      <c r="I180">
        <v>1156</v>
      </c>
      <c r="J180">
        <v>3</v>
      </c>
      <c r="K180" t="s">
        <v>46</v>
      </c>
      <c r="L180">
        <v>80</v>
      </c>
      <c r="M180">
        <v>3</v>
      </c>
      <c r="N180">
        <v>1</v>
      </c>
      <c r="O180" t="s">
        <v>50</v>
      </c>
      <c r="P180">
        <v>3</v>
      </c>
      <c r="Q180" t="s">
        <v>41</v>
      </c>
      <c r="R180">
        <v>1904</v>
      </c>
      <c r="S180">
        <v>13556</v>
      </c>
      <c r="T180">
        <v>1</v>
      </c>
      <c r="U180" t="s">
        <v>43</v>
      </c>
      <c r="V180">
        <v>12</v>
      </c>
      <c r="W180">
        <v>3</v>
      </c>
      <c r="X180">
        <v>4</v>
      </c>
      <c r="Y180">
        <v>0</v>
      </c>
      <c r="Z180">
        <v>0</v>
      </c>
      <c r="AA180">
        <v>0</v>
      </c>
      <c r="AB180">
        <v>3</v>
      </c>
      <c r="AC180">
        <v>0</v>
      </c>
      <c r="AD180">
        <v>0</v>
      </c>
      <c r="AE180">
        <v>0</v>
      </c>
      <c r="AF180">
        <v>0</v>
      </c>
      <c r="AG180">
        <v>1</v>
      </c>
      <c r="AH180" t="s">
        <v>68</v>
      </c>
      <c r="AI180" t="s">
        <v>66</v>
      </c>
      <c r="AJ180" t="str" cm="1">
        <f t="array" ref="AJ180">_xlfn.IFS(
  Cleaned_Data[[#This Row],[MonthlyIncome]] &lt;= Q1_Val, "Low (Q1)",
  Cleaned_Data[[#This Row],[MonthlyIncome]] &lt;= Q2_Val, "Lower-Mid (Q2)",
  Cleaned_Data[[#This Row],[MonthlyIncome]] &lt;= Q3_Val, "Upper-Mid (Q3)",
  TRUE, "High (Q4)"
)</f>
        <v>Low (Q1)</v>
      </c>
      <c r="AK180" t="str">
        <f>_xlfn.XLOOKUP(Cleaned_Data[[#This Row],[JobSatisfaction]], SatisfactionLookup[Code], SatisfactionLookup[Label], "Unknown")</f>
        <v>High</v>
      </c>
      <c r="AL180" t="str">
        <f>_xlfn.XLOOKUP(Cleaned_Data[[#This Row],[WorkLifeBalance]], SatisfactionLookup[Code], SatisfactionLookup[Label], "Unknown")</f>
        <v>High</v>
      </c>
      <c r="AM18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80" t="str" cm="1">
        <f t="array" ref="AN180">_xlfn.IFS(Cleaned_Data[[#This Row],[Risk Score]]&gt;=5, "3 - High Risk", Cleaned_Data[[#This Row],[Risk Score]]&gt;=3, "2 - Medium Risk", TRUE, "1 - Low Risk")</f>
        <v>1 - Low Risk</v>
      </c>
    </row>
    <row r="181" spans="1:40">
      <c r="A181">
        <v>22</v>
      </c>
      <c r="B181" t="s">
        <v>35</v>
      </c>
      <c r="C181" t="s">
        <v>44</v>
      </c>
      <c r="D181">
        <v>1256</v>
      </c>
      <c r="E181" t="s">
        <v>45</v>
      </c>
      <c r="F181">
        <v>3</v>
      </c>
      <c r="G181">
        <v>4</v>
      </c>
      <c r="H181" t="s">
        <v>38</v>
      </c>
      <c r="I181">
        <v>1203</v>
      </c>
      <c r="J181">
        <v>3</v>
      </c>
      <c r="K181" t="s">
        <v>46</v>
      </c>
      <c r="L181">
        <v>48</v>
      </c>
      <c r="M181">
        <v>2</v>
      </c>
      <c r="N181">
        <v>1</v>
      </c>
      <c r="O181" t="s">
        <v>47</v>
      </c>
      <c r="P181">
        <v>4</v>
      </c>
      <c r="Q181" t="s">
        <v>48</v>
      </c>
      <c r="R181">
        <v>2853</v>
      </c>
      <c r="S181">
        <v>4223</v>
      </c>
      <c r="T181">
        <v>0</v>
      </c>
      <c r="U181" t="s">
        <v>35</v>
      </c>
      <c r="V181">
        <v>11</v>
      </c>
      <c r="W181">
        <v>3</v>
      </c>
      <c r="X181">
        <v>2</v>
      </c>
      <c r="Y181">
        <v>1</v>
      </c>
      <c r="Z181">
        <v>1</v>
      </c>
      <c r="AA181">
        <v>5</v>
      </c>
      <c r="AB181">
        <v>3</v>
      </c>
      <c r="AC181">
        <v>0</v>
      </c>
      <c r="AD181">
        <v>0</v>
      </c>
      <c r="AE181">
        <v>0</v>
      </c>
      <c r="AF181">
        <v>0</v>
      </c>
      <c r="AG181">
        <v>1</v>
      </c>
      <c r="AH181" t="s">
        <v>68</v>
      </c>
      <c r="AI181" t="s">
        <v>66</v>
      </c>
      <c r="AJ181" t="str" cm="1">
        <f t="array" ref="AJ181">_xlfn.IFS(
  Cleaned_Data[[#This Row],[MonthlyIncome]] &lt;= Q1_Val, "Low (Q1)",
  Cleaned_Data[[#This Row],[MonthlyIncome]] &lt;= Q2_Val, "Lower-Mid (Q2)",
  Cleaned_Data[[#This Row],[MonthlyIncome]] &lt;= Q3_Val, "Upper-Mid (Q3)",
  TRUE, "High (Q4)"
)</f>
        <v>Low (Q1)</v>
      </c>
      <c r="AK181" t="str">
        <f>_xlfn.XLOOKUP(Cleaned_Data[[#This Row],[JobSatisfaction]], SatisfactionLookup[Code], SatisfactionLookup[Label], "Unknown")</f>
        <v>Very High</v>
      </c>
      <c r="AL181" t="str">
        <f>_xlfn.XLOOKUP(Cleaned_Data[[#This Row],[WorkLifeBalance]], SatisfactionLookup[Code], SatisfactionLookup[Label], "Unknown")</f>
        <v>High</v>
      </c>
      <c r="AM18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81" t="str" cm="1">
        <f t="array" ref="AN181">_xlfn.IFS(Cleaned_Data[[#This Row],[Risk Score]]&gt;=5, "3 - High Risk", Cleaned_Data[[#This Row],[Risk Score]]&gt;=3, "2 - Medium Risk", TRUE, "1 - Low Risk")</f>
        <v>3 - High Risk</v>
      </c>
    </row>
    <row r="182" spans="1:40">
      <c r="A182">
        <v>44</v>
      </c>
      <c r="B182" t="s">
        <v>43</v>
      </c>
      <c r="C182" t="s">
        <v>55</v>
      </c>
      <c r="D182">
        <v>111</v>
      </c>
      <c r="E182" t="s">
        <v>45</v>
      </c>
      <c r="F182">
        <v>17</v>
      </c>
      <c r="G182">
        <v>3</v>
      </c>
      <c r="H182" t="s">
        <v>38</v>
      </c>
      <c r="I182">
        <v>1206</v>
      </c>
      <c r="J182">
        <v>4</v>
      </c>
      <c r="K182" t="s">
        <v>46</v>
      </c>
      <c r="L182">
        <v>74</v>
      </c>
      <c r="M182">
        <v>1</v>
      </c>
      <c r="N182">
        <v>1</v>
      </c>
      <c r="O182" t="s">
        <v>47</v>
      </c>
      <c r="P182">
        <v>3</v>
      </c>
      <c r="Q182" t="s">
        <v>41</v>
      </c>
      <c r="R182">
        <v>2290</v>
      </c>
      <c r="S182">
        <v>4279</v>
      </c>
      <c r="T182">
        <v>2</v>
      </c>
      <c r="U182" t="s">
        <v>43</v>
      </c>
      <c r="V182">
        <v>13</v>
      </c>
      <c r="W182">
        <v>3</v>
      </c>
      <c r="X182">
        <v>4</v>
      </c>
      <c r="Y182">
        <v>0</v>
      </c>
      <c r="Z182">
        <v>6</v>
      </c>
      <c r="AA182">
        <v>3</v>
      </c>
      <c r="AB182">
        <v>3</v>
      </c>
      <c r="AC182">
        <v>0</v>
      </c>
      <c r="AD182">
        <v>0</v>
      </c>
      <c r="AE182">
        <v>0</v>
      </c>
      <c r="AF182">
        <v>0</v>
      </c>
      <c r="AG182">
        <v>0</v>
      </c>
      <c r="AH182" t="s">
        <v>69</v>
      </c>
      <c r="AI182" t="s">
        <v>66</v>
      </c>
      <c r="AJ182" t="str" cm="1">
        <f t="array" ref="AJ182">_xlfn.IFS(
  Cleaned_Data[[#This Row],[MonthlyIncome]] &lt;= Q1_Val, "Low (Q1)",
  Cleaned_Data[[#This Row],[MonthlyIncome]] &lt;= Q2_Val, "Lower-Mid (Q2)",
  Cleaned_Data[[#This Row],[MonthlyIncome]] &lt;= Q3_Val, "Upper-Mid (Q3)",
  TRUE, "High (Q4)"
)</f>
        <v>Low (Q1)</v>
      </c>
      <c r="AK182" t="str">
        <f>_xlfn.XLOOKUP(Cleaned_Data[[#This Row],[JobSatisfaction]], SatisfactionLookup[Code], SatisfactionLookup[Label], "Unknown")</f>
        <v>High</v>
      </c>
      <c r="AL182" t="str">
        <f>_xlfn.XLOOKUP(Cleaned_Data[[#This Row],[WorkLifeBalance]], SatisfactionLookup[Code], SatisfactionLookup[Label], "Unknown")</f>
        <v>High</v>
      </c>
      <c r="AM18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82" t="str" cm="1">
        <f t="array" ref="AN182">_xlfn.IFS(Cleaned_Data[[#This Row],[Risk Score]]&gt;=5, "3 - High Risk", Cleaned_Data[[#This Row],[Risk Score]]&gt;=3, "2 - Medium Risk", TRUE, "1 - Low Risk")</f>
        <v>2 - Medium Risk</v>
      </c>
    </row>
    <row r="183" spans="1:40">
      <c r="A183">
        <v>40</v>
      </c>
      <c r="B183" t="s">
        <v>43</v>
      </c>
      <c r="C183" t="s">
        <v>44</v>
      </c>
      <c r="D183">
        <v>1184</v>
      </c>
      <c r="E183" t="s">
        <v>37</v>
      </c>
      <c r="F183">
        <v>2</v>
      </c>
      <c r="G183">
        <v>4</v>
      </c>
      <c r="H183" t="s">
        <v>51</v>
      </c>
      <c r="I183">
        <v>1212</v>
      </c>
      <c r="J183">
        <v>2</v>
      </c>
      <c r="K183" t="s">
        <v>46</v>
      </c>
      <c r="L183">
        <v>62</v>
      </c>
      <c r="M183">
        <v>3</v>
      </c>
      <c r="N183">
        <v>2</v>
      </c>
      <c r="O183" t="s">
        <v>40</v>
      </c>
      <c r="P183">
        <v>2</v>
      </c>
      <c r="Q183" t="s">
        <v>48</v>
      </c>
      <c r="R183">
        <v>4327</v>
      </c>
      <c r="S183">
        <v>25440</v>
      </c>
      <c r="T183">
        <v>5</v>
      </c>
      <c r="U183" t="s">
        <v>43</v>
      </c>
      <c r="V183">
        <v>12</v>
      </c>
      <c r="W183">
        <v>3</v>
      </c>
      <c r="X183">
        <v>4</v>
      </c>
      <c r="Y183">
        <v>3</v>
      </c>
      <c r="Z183">
        <v>5</v>
      </c>
      <c r="AA183">
        <v>2</v>
      </c>
      <c r="AB183">
        <v>3</v>
      </c>
      <c r="AC183">
        <v>0</v>
      </c>
      <c r="AD183">
        <v>0</v>
      </c>
      <c r="AE183">
        <v>0</v>
      </c>
      <c r="AF183">
        <v>0</v>
      </c>
      <c r="AG183">
        <v>0</v>
      </c>
      <c r="AH183" t="s">
        <v>69</v>
      </c>
      <c r="AI183" t="s">
        <v>66</v>
      </c>
      <c r="AJ183" t="str" cm="1">
        <f t="array" ref="AJ183">_xlfn.IFS(
  Cleaned_Data[[#This Row],[MonthlyIncome]] &lt;= Q1_Val, "Low (Q1)",
  Cleaned_Data[[#This Row],[MonthlyIncome]] &lt;= Q2_Val, "Lower-Mid (Q2)",
  Cleaned_Data[[#This Row],[MonthlyIncome]] &lt;= Q3_Val, "Upper-Mid (Q3)",
  TRUE, "High (Q4)"
)</f>
        <v>Lower-Mid (Q2)</v>
      </c>
      <c r="AK183" t="str">
        <f>_xlfn.XLOOKUP(Cleaned_Data[[#This Row],[JobSatisfaction]], SatisfactionLookup[Code], SatisfactionLookup[Label], "Unknown")</f>
        <v>Medium</v>
      </c>
      <c r="AL183" t="str">
        <f>_xlfn.XLOOKUP(Cleaned_Data[[#This Row],[WorkLifeBalance]], SatisfactionLookup[Code], SatisfactionLookup[Label], "Unknown")</f>
        <v>High</v>
      </c>
      <c r="AM18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83" t="str" cm="1">
        <f t="array" ref="AN183">_xlfn.IFS(Cleaned_Data[[#This Row],[Risk Score]]&gt;=5, "3 - High Risk", Cleaned_Data[[#This Row],[Risk Score]]&gt;=3, "2 - Medium Risk", TRUE, "1 - Low Risk")</f>
        <v>1 - Low Risk</v>
      </c>
    </row>
    <row r="184" spans="1:40">
      <c r="A184">
        <v>45</v>
      </c>
      <c r="B184" t="s">
        <v>43</v>
      </c>
      <c r="C184" t="s">
        <v>44</v>
      </c>
      <c r="D184">
        <v>364</v>
      </c>
      <c r="E184" t="s">
        <v>45</v>
      </c>
      <c r="F184">
        <v>25</v>
      </c>
      <c r="G184">
        <v>3</v>
      </c>
      <c r="H184" t="s">
        <v>51</v>
      </c>
      <c r="I184">
        <v>1306</v>
      </c>
      <c r="J184">
        <v>2</v>
      </c>
      <c r="K184" t="s">
        <v>39</v>
      </c>
      <c r="L184">
        <v>83</v>
      </c>
      <c r="M184">
        <v>3</v>
      </c>
      <c r="N184">
        <v>5</v>
      </c>
      <c r="O184" t="s">
        <v>56</v>
      </c>
      <c r="P184">
        <v>2</v>
      </c>
      <c r="Q184" t="s">
        <v>41</v>
      </c>
      <c r="R184">
        <v>18061</v>
      </c>
      <c r="S184">
        <v>13035</v>
      </c>
      <c r="T184">
        <v>3</v>
      </c>
      <c r="U184" t="s">
        <v>43</v>
      </c>
      <c r="V184">
        <v>22</v>
      </c>
      <c r="W184">
        <v>4</v>
      </c>
      <c r="X184">
        <v>3</v>
      </c>
      <c r="Y184">
        <v>0</v>
      </c>
      <c r="Z184">
        <v>22</v>
      </c>
      <c r="AA184">
        <v>4</v>
      </c>
      <c r="AB184">
        <v>3</v>
      </c>
      <c r="AC184">
        <v>0</v>
      </c>
      <c r="AD184">
        <v>0</v>
      </c>
      <c r="AE184">
        <v>0</v>
      </c>
      <c r="AF184">
        <v>0</v>
      </c>
      <c r="AG184">
        <v>0</v>
      </c>
      <c r="AH184" t="s">
        <v>70</v>
      </c>
      <c r="AI184" t="s">
        <v>66</v>
      </c>
      <c r="AJ184" t="str" cm="1">
        <f t="array" ref="AJ184">_xlfn.IFS(
  Cleaned_Data[[#This Row],[MonthlyIncome]] &lt;= Q1_Val, "Low (Q1)",
  Cleaned_Data[[#This Row],[MonthlyIncome]] &lt;= Q2_Val, "Lower-Mid (Q2)",
  Cleaned_Data[[#This Row],[MonthlyIncome]] &lt;= Q3_Val, "Upper-Mid (Q3)",
  TRUE, "High (Q4)"
)</f>
        <v>High (Q4)</v>
      </c>
      <c r="AK184" t="str">
        <f>_xlfn.XLOOKUP(Cleaned_Data[[#This Row],[JobSatisfaction]], SatisfactionLookup[Code], SatisfactionLookup[Label], "Unknown")</f>
        <v>Medium</v>
      </c>
      <c r="AL184" t="str">
        <f>_xlfn.XLOOKUP(Cleaned_Data[[#This Row],[WorkLifeBalance]], SatisfactionLookup[Code], SatisfactionLookup[Label], "Unknown")</f>
        <v>High</v>
      </c>
      <c r="AM18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84" t="str" cm="1">
        <f t="array" ref="AN184">_xlfn.IFS(Cleaned_Data[[#This Row],[Risk Score]]&gt;=5, "3 - High Risk", Cleaned_Data[[#This Row],[Risk Score]]&gt;=3, "2 - Medium Risk", TRUE, "1 - Low Risk")</f>
        <v>2 - Medium Risk</v>
      </c>
    </row>
    <row r="185" spans="1:40">
      <c r="A185">
        <v>40</v>
      </c>
      <c r="B185" t="s">
        <v>43</v>
      </c>
      <c r="C185" t="s">
        <v>55</v>
      </c>
      <c r="D185">
        <v>458</v>
      </c>
      <c r="E185" t="s">
        <v>45</v>
      </c>
      <c r="F185">
        <v>16</v>
      </c>
      <c r="G185">
        <v>2</v>
      </c>
      <c r="H185" t="s">
        <v>38</v>
      </c>
      <c r="I185">
        <v>1340</v>
      </c>
      <c r="J185">
        <v>3</v>
      </c>
      <c r="K185" t="s">
        <v>46</v>
      </c>
      <c r="L185">
        <v>74</v>
      </c>
      <c r="M185">
        <v>3</v>
      </c>
      <c r="N185">
        <v>1</v>
      </c>
      <c r="O185" t="s">
        <v>47</v>
      </c>
      <c r="P185">
        <v>3</v>
      </c>
      <c r="Q185" t="s">
        <v>52</v>
      </c>
      <c r="R185">
        <v>3544</v>
      </c>
      <c r="S185">
        <v>8532</v>
      </c>
      <c r="T185">
        <v>9</v>
      </c>
      <c r="U185" t="s">
        <v>43</v>
      </c>
      <c r="V185">
        <v>16</v>
      </c>
      <c r="W185">
        <v>3</v>
      </c>
      <c r="X185">
        <v>2</v>
      </c>
      <c r="Y185">
        <v>1</v>
      </c>
      <c r="Z185">
        <v>6</v>
      </c>
      <c r="AA185">
        <v>0</v>
      </c>
      <c r="AB185">
        <v>3</v>
      </c>
      <c r="AC185">
        <v>4</v>
      </c>
      <c r="AD185">
        <v>2</v>
      </c>
      <c r="AE185">
        <v>0</v>
      </c>
      <c r="AF185">
        <v>0</v>
      </c>
      <c r="AG185">
        <v>0</v>
      </c>
      <c r="AH185" t="s">
        <v>69</v>
      </c>
      <c r="AI185" t="s">
        <v>71</v>
      </c>
      <c r="AJ185" t="str" cm="1">
        <f t="array" ref="AJ185">_xlfn.IFS(
  Cleaned_Data[[#This Row],[MonthlyIncome]] &lt;= Q1_Val, "Low (Q1)",
  Cleaned_Data[[#This Row],[MonthlyIncome]] &lt;= Q2_Val, "Lower-Mid (Q2)",
  Cleaned_Data[[#This Row],[MonthlyIncome]] &lt;= Q3_Val, "Upper-Mid (Q3)",
  TRUE, "High (Q4)"
)</f>
        <v>Lower-Mid (Q2)</v>
      </c>
      <c r="AK185" t="str">
        <f>_xlfn.XLOOKUP(Cleaned_Data[[#This Row],[JobSatisfaction]], SatisfactionLookup[Code], SatisfactionLookup[Label], "Unknown")</f>
        <v>High</v>
      </c>
      <c r="AL185" t="str">
        <f>_xlfn.XLOOKUP(Cleaned_Data[[#This Row],[WorkLifeBalance]], SatisfactionLookup[Code], SatisfactionLookup[Label], "Unknown")</f>
        <v>High</v>
      </c>
      <c r="AM18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85" t="str" cm="1">
        <f t="array" ref="AN185">_xlfn.IFS(Cleaned_Data[[#This Row],[Risk Score]]&gt;=5, "3 - High Risk", Cleaned_Data[[#This Row],[Risk Score]]&gt;=3, "2 - Medium Risk", TRUE, "1 - Low Risk")</f>
        <v>1 - Low Risk</v>
      </c>
    </row>
    <row r="186" spans="1:40">
      <c r="A186">
        <v>18</v>
      </c>
      <c r="B186" t="s">
        <v>43</v>
      </c>
      <c r="C186" t="s">
        <v>55</v>
      </c>
      <c r="D186">
        <v>1124</v>
      </c>
      <c r="E186" t="s">
        <v>45</v>
      </c>
      <c r="F186">
        <v>1</v>
      </c>
      <c r="G186">
        <v>3</v>
      </c>
      <c r="H186" t="s">
        <v>38</v>
      </c>
      <c r="I186">
        <v>1368</v>
      </c>
      <c r="J186">
        <v>4</v>
      </c>
      <c r="K186" t="s">
        <v>39</v>
      </c>
      <c r="L186">
        <v>97</v>
      </c>
      <c r="M186">
        <v>3</v>
      </c>
      <c r="N186">
        <v>1</v>
      </c>
      <c r="O186" t="s">
        <v>50</v>
      </c>
      <c r="P186">
        <v>4</v>
      </c>
      <c r="Q186" t="s">
        <v>41</v>
      </c>
      <c r="R186">
        <v>1611</v>
      </c>
      <c r="S186">
        <v>19305</v>
      </c>
      <c r="T186">
        <v>1</v>
      </c>
      <c r="U186" t="s">
        <v>43</v>
      </c>
      <c r="V186">
        <v>15</v>
      </c>
      <c r="W186">
        <v>3</v>
      </c>
      <c r="X186">
        <v>3</v>
      </c>
      <c r="Y186">
        <v>0</v>
      </c>
      <c r="Z186">
        <v>0</v>
      </c>
      <c r="AA186">
        <v>5</v>
      </c>
      <c r="AB186">
        <v>4</v>
      </c>
      <c r="AC186">
        <v>0</v>
      </c>
      <c r="AD186">
        <v>0</v>
      </c>
      <c r="AE186">
        <v>0</v>
      </c>
      <c r="AF186">
        <v>0</v>
      </c>
      <c r="AG186">
        <v>0</v>
      </c>
      <c r="AH186" t="s">
        <v>68</v>
      </c>
      <c r="AI186" t="s">
        <v>66</v>
      </c>
      <c r="AJ186" t="str" cm="1">
        <f t="array" ref="AJ186">_xlfn.IFS(
  Cleaned_Data[[#This Row],[MonthlyIncome]] &lt;= Q1_Val, "Low (Q1)",
  Cleaned_Data[[#This Row],[MonthlyIncome]] &lt;= Q2_Val, "Lower-Mid (Q2)",
  Cleaned_Data[[#This Row],[MonthlyIncome]] &lt;= Q3_Val, "Upper-Mid (Q3)",
  TRUE, "High (Q4)"
)</f>
        <v>Low (Q1)</v>
      </c>
      <c r="AK186" t="str">
        <f>_xlfn.XLOOKUP(Cleaned_Data[[#This Row],[JobSatisfaction]], SatisfactionLookup[Code], SatisfactionLookup[Label], "Unknown")</f>
        <v>Very High</v>
      </c>
      <c r="AL186" t="str">
        <f>_xlfn.XLOOKUP(Cleaned_Data[[#This Row],[WorkLifeBalance]], SatisfactionLookup[Code], SatisfactionLookup[Label], "Unknown")</f>
        <v>Very High</v>
      </c>
      <c r="AM18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86" t="str" cm="1">
        <f t="array" ref="AN186">_xlfn.IFS(Cleaned_Data[[#This Row],[Risk Score]]&gt;=5, "3 - High Risk", Cleaned_Data[[#This Row],[Risk Score]]&gt;=3, "2 - Medium Risk", TRUE, "1 - Low Risk")</f>
        <v>1 - Low Risk</v>
      </c>
    </row>
    <row r="187" spans="1:40">
      <c r="A187">
        <v>35</v>
      </c>
      <c r="B187" t="s">
        <v>43</v>
      </c>
      <c r="C187" t="s">
        <v>36</v>
      </c>
      <c r="D187">
        <v>817</v>
      </c>
      <c r="E187" t="s">
        <v>45</v>
      </c>
      <c r="F187">
        <v>1</v>
      </c>
      <c r="G187">
        <v>3</v>
      </c>
      <c r="H187" t="s">
        <v>51</v>
      </c>
      <c r="I187">
        <v>1369</v>
      </c>
      <c r="J187">
        <v>4</v>
      </c>
      <c r="K187" t="s">
        <v>39</v>
      </c>
      <c r="L187">
        <v>60</v>
      </c>
      <c r="M187">
        <v>2</v>
      </c>
      <c r="N187">
        <v>2</v>
      </c>
      <c r="O187" t="s">
        <v>50</v>
      </c>
      <c r="P187">
        <v>4</v>
      </c>
      <c r="Q187" t="s">
        <v>48</v>
      </c>
      <c r="R187">
        <v>5363</v>
      </c>
      <c r="S187">
        <v>10846</v>
      </c>
      <c r="T187">
        <v>0</v>
      </c>
      <c r="U187" t="s">
        <v>43</v>
      </c>
      <c r="V187">
        <v>12</v>
      </c>
      <c r="W187">
        <v>3</v>
      </c>
      <c r="X187">
        <v>2</v>
      </c>
      <c r="Y187">
        <v>1</v>
      </c>
      <c r="Z187">
        <v>10</v>
      </c>
      <c r="AA187">
        <v>0</v>
      </c>
      <c r="AB187">
        <v>3</v>
      </c>
      <c r="AC187">
        <v>9</v>
      </c>
      <c r="AD187">
        <v>7</v>
      </c>
      <c r="AE187">
        <v>0</v>
      </c>
      <c r="AF187">
        <v>0</v>
      </c>
      <c r="AG187">
        <v>0</v>
      </c>
      <c r="AH187" t="s">
        <v>69</v>
      </c>
      <c r="AI187" t="s">
        <v>72</v>
      </c>
      <c r="AJ187" t="str" cm="1">
        <f t="array" ref="AJ187">_xlfn.IFS(
  Cleaned_Data[[#This Row],[MonthlyIncome]] &lt;= Q1_Val, "Low (Q1)",
  Cleaned_Data[[#This Row],[MonthlyIncome]] &lt;= Q2_Val, "Lower-Mid (Q2)",
  Cleaned_Data[[#This Row],[MonthlyIncome]] &lt;= Q3_Val, "Upper-Mid (Q3)",
  TRUE, "High (Q4)"
)</f>
        <v>Upper-Mid (Q3)</v>
      </c>
      <c r="AK187" t="str">
        <f>_xlfn.XLOOKUP(Cleaned_Data[[#This Row],[JobSatisfaction]], SatisfactionLookup[Code], SatisfactionLookup[Label], "Unknown")</f>
        <v>Very High</v>
      </c>
      <c r="AL187" t="str">
        <f>_xlfn.XLOOKUP(Cleaned_Data[[#This Row],[WorkLifeBalance]], SatisfactionLookup[Code], SatisfactionLookup[Label], "Unknown")</f>
        <v>High</v>
      </c>
      <c r="AM18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87" t="str" cm="1">
        <f t="array" ref="AN187">_xlfn.IFS(Cleaned_Data[[#This Row],[Risk Score]]&gt;=5, "3 - High Risk", Cleaned_Data[[#This Row],[Risk Score]]&gt;=3, "2 - Medium Risk", TRUE, "1 - Low Risk")</f>
        <v>1 - Low Risk</v>
      </c>
    </row>
    <row r="188" spans="1:40">
      <c r="A188">
        <v>27</v>
      </c>
      <c r="B188" t="s">
        <v>43</v>
      </c>
      <c r="C188" t="s">
        <v>44</v>
      </c>
      <c r="D188">
        <v>793</v>
      </c>
      <c r="E188" t="s">
        <v>37</v>
      </c>
      <c r="F188">
        <v>2</v>
      </c>
      <c r="G188">
        <v>1</v>
      </c>
      <c r="H188" t="s">
        <v>38</v>
      </c>
      <c r="I188">
        <v>1371</v>
      </c>
      <c r="J188">
        <v>4</v>
      </c>
      <c r="K188" t="s">
        <v>46</v>
      </c>
      <c r="L188">
        <v>43</v>
      </c>
      <c r="M188">
        <v>1</v>
      </c>
      <c r="N188">
        <v>2</v>
      </c>
      <c r="O188" t="s">
        <v>40</v>
      </c>
      <c r="P188">
        <v>4</v>
      </c>
      <c r="Q188" t="s">
        <v>41</v>
      </c>
      <c r="R188">
        <v>5071</v>
      </c>
      <c r="S188">
        <v>20392</v>
      </c>
      <c r="T188">
        <v>3</v>
      </c>
      <c r="U188" t="s">
        <v>43</v>
      </c>
      <c r="V188">
        <v>20</v>
      </c>
      <c r="W188">
        <v>4</v>
      </c>
      <c r="X188">
        <v>2</v>
      </c>
      <c r="Y188">
        <v>0</v>
      </c>
      <c r="Z188">
        <v>8</v>
      </c>
      <c r="AA188">
        <v>3</v>
      </c>
      <c r="AB188">
        <v>3</v>
      </c>
      <c r="AC188">
        <v>6</v>
      </c>
      <c r="AD188">
        <v>2</v>
      </c>
      <c r="AE188">
        <v>0</v>
      </c>
      <c r="AF188">
        <v>0</v>
      </c>
      <c r="AG188">
        <v>0</v>
      </c>
      <c r="AH188" t="s">
        <v>67</v>
      </c>
      <c r="AI188" t="s">
        <v>72</v>
      </c>
      <c r="AJ188" t="str" cm="1">
        <f t="array" ref="AJ188">_xlfn.IFS(
  Cleaned_Data[[#This Row],[MonthlyIncome]] &lt;= Q1_Val, "Low (Q1)",
  Cleaned_Data[[#This Row],[MonthlyIncome]] &lt;= Q2_Val, "Lower-Mid (Q2)",
  Cleaned_Data[[#This Row],[MonthlyIncome]] &lt;= Q3_Val, "Upper-Mid (Q3)",
  TRUE, "High (Q4)"
)</f>
        <v>Upper-Mid (Q3)</v>
      </c>
      <c r="AK188" t="str">
        <f>_xlfn.XLOOKUP(Cleaned_Data[[#This Row],[JobSatisfaction]], SatisfactionLookup[Code], SatisfactionLookup[Label], "Unknown")</f>
        <v>Very High</v>
      </c>
      <c r="AL188" t="str">
        <f>_xlfn.XLOOKUP(Cleaned_Data[[#This Row],[WorkLifeBalance]], SatisfactionLookup[Code], SatisfactionLookup[Label], "Unknown")</f>
        <v>High</v>
      </c>
      <c r="AM18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88" t="str" cm="1">
        <f t="array" ref="AN188">_xlfn.IFS(Cleaned_Data[[#This Row],[Risk Score]]&gt;=5, "3 - High Risk", Cleaned_Data[[#This Row],[Risk Score]]&gt;=3, "2 - Medium Risk", TRUE, "1 - Low Risk")</f>
        <v>1 - Low Risk</v>
      </c>
    </row>
    <row r="189" spans="1:40">
      <c r="A189">
        <v>34</v>
      </c>
      <c r="B189" t="s">
        <v>43</v>
      </c>
      <c r="C189" t="s">
        <v>55</v>
      </c>
      <c r="D189">
        <v>999</v>
      </c>
      <c r="E189" t="s">
        <v>45</v>
      </c>
      <c r="F189">
        <v>26</v>
      </c>
      <c r="G189">
        <v>1</v>
      </c>
      <c r="H189" t="s">
        <v>60</v>
      </c>
      <c r="I189">
        <v>1374</v>
      </c>
      <c r="J189">
        <v>1</v>
      </c>
      <c r="K189" t="s">
        <v>39</v>
      </c>
      <c r="L189">
        <v>92</v>
      </c>
      <c r="M189">
        <v>2</v>
      </c>
      <c r="N189">
        <v>1</v>
      </c>
      <c r="O189" t="s">
        <v>47</v>
      </c>
      <c r="P189">
        <v>3</v>
      </c>
      <c r="Q189" t="s">
        <v>52</v>
      </c>
      <c r="R189">
        <v>2029</v>
      </c>
      <c r="S189">
        <v>15891</v>
      </c>
      <c r="T189">
        <v>1</v>
      </c>
      <c r="U189" t="s">
        <v>43</v>
      </c>
      <c r="V189">
        <v>20</v>
      </c>
      <c r="W189">
        <v>4</v>
      </c>
      <c r="X189">
        <v>3</v>
      </c>
      <c r="Y189">
        <v>3</v>
      </c>
      <c r="Z189">
        <v>5</v>
      </c>
      <c r="AA189">
        <v>2</v>
      </c>
      <c r="AB189">
        <v>3</v>
      </c>
      <c r="AC189">
        <v>5</v>
      </c>
      <c r="AD189">
        <v>4</v>
      </c>
      <c r="AE189">
        <v>0</v>
      </c>
      <c r="AF189">
        <v>0</v>
      </c>
      <c r="AG189">
        <v>0</v>
      </c>
      <c r="AH189" t="s">
        <v>67</v>
      </c>
      <c r="AI189" t="s">
        <v>71</v>
      </c>
      <c r="AJ189" t="str" cm="1">
        <f t="array" ref="AJ189">_xlfn.IFS(
  Cleaned_Data[[#This Row],[MonthlyIncome]] &lt;= Q1_Val, "Low (Q1)",
  Cleaned_Data[[#This Row],[MonthlyIncome]] &lt;= Q2_Val, "Lower-Mid (Q2)",
  Cleaned_Data[[#This Row],[MonthlyIncome]] &lt;= Q3_Val, "Upper-Mid (Q3)",
  TRUE, "High (Q4)"
)</f>
        <v>Low (Q1)</v>
      </c>
      <c r="AK189" t="str">
        <f>_xlfn.XLOOKUP(Cleaned_Data[[#This Row],[JobSatisfaction]], SatisfactionLookup[Code], SatisfactionLookup[Label], "Unknown")</f>
        <v>High</v>
      </c>
      <c r="AL189" t="str">
        <f>_xlfn.XLOOKUP(Cleaned_Data[[#This Row],[WorkLifeBalance]], SatisfactionLookup[Code], SatisfactionLookup[Label], "Unknown")</f>
        <v>High</v>
      </c>
      <c r="AM18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89" t="str" cm="1">
        <f t="array" ref="AN189">_xlfn.IFS(Cleaned_Data[[#This Row],[Risk Score]]&gt;=5, "3 - High Risk", Cleaned_Data[[#This Row],[Risk Score]]&gt;=3, "2 - Medium Risk", TRUE, "1 - Low Risk")</f>
        <v>2 - Medium Risk</v>
      </c>
    </row>
    <row r="190" spans="1:40">
      <c r="A190">
        <v>55</v>
      </c>
      <c r="B190" t="s">
        <v>43</v>
      </c>
      <c r="C190" t="s">
        <v>36</v>
      </c>
      <c r="D190">
        <v>1136</v>
      </c>
      <c r="E190" t="s">
        <v>45</v>
      </c>
      <c r="F190">
        <v>1</v>
      </c>
      <c r="G190">
        <v>4</v>
      </c>
      <c r="H190" t="s">
        <v>51</v>
      </c>
      <c r="I190">
        <v>1424</v>
      </c>
      <c r="J190">
        <v>2</v>
      </c>
      <c r="K190" t="s">
        <v>46</v>
      </c>
      <c r="L190">
        <v>81</v>
      </c>
      <c r="M190">
        <v>4</v>
      </c>
      <c r="N190">
        <v>4</v>
      </c>
      <c r="O190" t="s">
        <v>58</v>
      </c>
      <c r="P190">
        <v>4</v>
      </c>
      <c r="Q190" t="s">
        <v>52</v>
      </c>
      <c r="R190">
        <v>14732</v>
      </c>
      <c r="S190">
        <v>12414</v>
      </c>
      <c r="T190">
        <v>2</v>
      </c>
      <c r="U190" t="s">
        <v>43</v>
      </c>
      <c r="V190">
        <v>13</v>
      </c>
      <c r="W190">
        <v>3</v>
      </c>
      <c r="X190">
        <v>4</v>
      </c>
      <c r="Y190">
        <v>2</v>
      </c>
      <c r="Z190">
        <v>31</v>
      </c>
      <c r="AA190">
        <v>4</v>
      </c>
      <c r="AB190">
        <v>4</v>
      </c>
      <c r="AC190">
        <v>7</v>
      </c>
      <c r="AD190">
        <v>7</v>
      </c>
      <c r="AE190">
        <v>0</v>
      </c>
      <c r="AF190">
        <v>0</v>
      </c>
      <c r="AG190">
        <v>0</v>
      </c>
      <c r="AH190" t="s">
        <v>65</v>
      </c>
      <c r="AI190" t="s">
        <v>72</v>
      </c>
      <c r="AJ190" t="str" cm="1">
        <f t="array" ref="AJ190">_xlfn.IFS(
  Cleaned_Data[[#This Row],[MonthlyIncome]] &lt;= Q1_Val, "Low (Q1)",
  Cleaned_Data[[#This Row],[MonthlyIncome]] &lt;= Q2_Val, "Lower-Mid (Q2)",
  Cleaned_Data[[#This Row],[MonthlyIncome]] &lt;= Q3_Val, "Upper-Mid (Q3)",
  TRUE, "High (Q4)"
)</f>
        <v>High (Q4)</v>
      </c>
      <c r="AK190" t="str">
        <f>_xlfn.XLOOKUP(Cleaned_Data[[#This Row],[JobSatisfaction]], SatisfactionLookup[Code], SatisfactionLookup[Label], "Unknown")</f>
        <v>Very High</v>
      </c>
      <c r="AL190" t="str">
        <f>_xlfn.XLOOKUP(Cleaned_Data[[#This Row],[WorkLifeBalance]], SatisfactionLookup[Code], SatisfactionLookup[Label], "Unknown")</f>
        <v>Very High</v>
      </c>
      <c r="AM19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90" t="str" cm="1">
        <f t="array" ref="AN190">_xlfn.IFS(Cleaned_Data[[#This Row],[Risk Score]]&gt;=5, "3 - High Risk", Cleaned_Data[[#This Row],[Risk Score]]&gt;=3, "2 - Medium Risk", TRUE, "1 - Low Risk")</f>
        <v>1 - Low Risk</v>
      </c>
    </row>
    <row r="191" spans="1:40">
      <c r="A191">
        <v>29</v>
      </c>
      <c r="B191" t="s">
        <v>35</v>
      </c>
      <c r="C191" t="s">
        <v>44</v>
      </c>
      <c r="D191">
        <v>115</v>
      </c>
      <c r="E191" t="s">
        <v>37</v>
      </c>
      <c r="F191">
        <v>13</v>
      </c>
      <c r="G191">
        <v>3</v>
      </c>
      <c r="H191" t="s">
        <v>60</v>
      </c>
      <c r="I191">
        <v>1487</v>
      </c>
      <c r="J191">
        <v>1</v>
      </c>
      <c r="K191" t="s">
        <v>39</v>
      </c>
      <c r="L191">
        <v>51</v>
      </c>
      <c r="M191">
        <v>3</v>
      </c>
      <c r="N191">
        <v>2</v>
      </c>
      <c r="O191" t="s">
        <v>40</v>
      </c>
      <c r="P191">
        <v>2</v>
      </c>
      <c r="Q191" t="s">
        <v>41</v>
      </c>
      <c r="R191">
        <v>5765</v>
      </c>
      <c r="S191">
        <v>17485</v>
      </c>
      <c r="T191">
        <v>5</v>
      </c>
      <c r="U191" t="s">
        <v>43</v>
      </c>
      <c r="V191">
        <v>11</v>
      </c>
      <c r="W191">
        <v>3</v>
      </c>
      <c r="X191">
        <v>1</v>
      </c>
      <c r="Y191">
        <v>0</v>
      </c>
      <c r="Z191">
        <v>7</v>
      </c>
      <c r="AA191">
        <v>4</v>
      </c>
      <c r="AB191">
        <v>1</v>
      </c>
      <c r="AC191">
        <v>5</v>
      </c>
      <c r="AD191">
        <v>3</v>
      </c>
      <c r="AE191">
        <v>0</v>
      </c>
      <c r="AF191">
        <v>0</v>
      </c>
      <c r="AG191">
        <v>1</v>
      </c>
      <c r="AH191" t="s">
        <v>67</v>
      </c>
      <c r="AI191" t="s">
        <v>71</v>
      </c>
      <c r="AJ191" t="str" cm="1">
        <f t="array" ref="AJ191">_xlfn.IFS(
  Cleaned_Data[[#This Row],[MonthlyIncome]] &lt;= Q1_Val, "Low (Q1)",
  Cleaned_Data[[#This Row],[MonthlyIncome]] &lt;= Q2_Val, "Lower-Mid (Q2)",
  Cleaned_Data[[#This Row],[MonthlyIncome]] &lt;= Q3_Val, "Upper-Mid (Q3)",
  TRUE, "High (Q4)"
)</f>
        <v>Upper-Mid (Q3)</v>
      </c>
      <c r="AK191" t="str">
        <f>_xlfn.XLOOKUP(Cleaned_Data[[#This Row],[JobSatisfaction]], SatisfactionLookup[Code], SatisfactionLookup[Label], "Unknown")</f>
        <v>Medium</v>
      </c>
      <c r="AL191" t="str">
        <f>_xlfn.XLOOKUP(Cleaned_Data[[#This Row],[WorkLifeBalance]], SatisfactionLookup[Code], SatisfactionLookup[Label], "Unknown")</f>
        <v>Low</v>
      </c>
      <c r="AM19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91" t="str" cm="1">
        <f t="array" ref="AN191">_xlfn.IFS(Cleaned_Data[[#This Row],[Risk Score]]&gt;=5, "3 - High Risk", Cleaned_Data[[#This Row],[Risk Score]]&gt;=3, "2 - Medium Risk", TRUE, "1 - Low Risk")</f>
        <v>2 - Medium Risk</v>
      </c>
    </row>
    <row r="192" spans="1:40">
      <c r="A192">
        <v>24</v>
      </c>
      <c r="B192" t="s">
        <v>35</v>
      </c>
      <c r="C192" t="s">
        <v>44</v>
      </c>
      <c r="D192">
        <v>381</v>
      </c>
      <c r="E192" t="s">
        <v>45</v>
      </c>
      <c r="F192">
        <v>9</v>
      </c>
      <c r="G192">
        <v>3</v>
      </c>
      <c r="H192" t="s">
        <v>51</v>
      </c>
      <c r="I192">
        <v>1494</v>
      </c>
      <c r="J192">
        <v>2</v>
      </c>
      <c r="K192" t="s">
        <v>46</v>
      </c>
      <c r="L192">
        <v>89</v>
      </c>
      <c r="M192">
        <v>3</v>
      </c>
      <c r="N192">
        <v>1</v>
      </c>
      <c r="O192" t="s">
        <v>50</v>
      </c>
      <c r="P192">
        <v>1</v>
      </c>
      <c r="Q192" t="s">
        <v>41</v>
      </c>
      <c r="R192">
        <v>3172</v>
      </c>
      <c r="S192">
        <v>16998</v>
      </c>
      <c r="T192">
        <v>2</v>
      </c>
      <c r="U192" t="s">
        <v>35</v>
      </c>
      <c r="V192">
        <v>11</v>
      </c>
      <c r="W192">
        <v>3</v>
      </c>
      <c r="X192">
        <v>3</v>
      </c>
      <c r="Y192">
        <v>0</v>
      </c>
      <c r="Z192">
        <v>4</v>
      </c>
      <c r="AA192">
        <v>2</v>
      </c>
      <c r="AB192">
        <v>2</v>
      </c>
      <c r="AC192">
        <v>0</v>
      </c>
      <c r="AD192">
        <v>0</v>
      </c>
      <c r="AE192">
        <v>0</v>
      </c>
      <c r="AF192">
        <v>0</v>
      </c>
      <c r="AG192">
        <v>1</v>
      </c>
      <c r="AH192" t="s">
        <v>68</v>
      </c>
      <c r="AI192" t="s">
        <v>66</v>
      </c>
      <c r="AJ192" t="str" cm="1">
        <f t="array" ref="AJ192">_xlfn.IFS(
  Cleaned_Data[[#This Row],[MonthlyIncome]] &lt;= Q1_Val, "Low (Q1)",
  Cleaned_Data[[#This Row],[MonthlyIncome]] &lt;= Q2_Val, "Lower-Mid (Q2)",
  Cleaned_Data[[#This Row],[MonthlyIncome]] &lt;= Q3_Val, "Upper-Mid (Q3)",
  TRUE, "High (Q4)"
)</f>
        <v>Lower-Mid (Q2)</v>
      </c>
      <c r="AK192" t="str">
        <f>_xlfn.XLOOKUP(Cleaned_Data[[#This Row],[JobSatisfaction]], SatisfactionLookup[Code], SatisfactionLookup[Label], "Unknown")</f>
        <v>Low</v>
      </c>
      <c r="AL192" t="str">
        <f>_xlfn.XLOOKUP(Cleaned_Data[[#This Row],[WorkLifeBalance]], SatisfactionLookup[Code], SatisfactionLookup[Label], "Unknown")</f>
        <v>Medium</v>
      </c>
      <c r="AM19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92" t="str" cm="1">
        <f t="array" ref="AN192">_xlfn.IFS(Cleaned_Data[[#This Row],[Risk Score]]&gt;=5, "3 - High Risk", Cleaned_Data[[#This Row],[Risk Score]]&gt;=3, "2 - Medium Risk", TRUE, "1 - Low Risk")</f>
        <v>3 - High Risk</v>
      </c>
    </row>
    <row r="193" spans="1:40">
      <c r="A193">
        <v>28</v>
      </c>
      <c r="B193" t="s">
        <v>35</v>
      </c>
      <c r="C193" t="s">
        <v>44</v>
      </c>
      <c r="D193">
        <v>289</v>
      </c>
      <c r="E193" t="s">
        <v>45</v>
      </c>
      <c r="F193">
        <v>2</v>
      </c>
      <c r="G193">
        <v>2</v>
      </c>
      <c r="H193" t="s">
        <v>51</v>
      </c>
      <c r="I193">
        <v>1504</v>
      </c>
      <c r="J193">
        <v>3</v>
      </c>
      <c r="K193" t="s">
        <v>46</v>
      </c>
      <c r="L193">
        <v>38</v>
      </c>
      <c r="M193">
        <v>2</v>
      </c>
      <c r="N193">
        <v>1</v>
      </c>
      <c r="O193" t="s">
        <v>50</v>
      </c>
      <c r="P193">
        <v>1</v>
      </c>
      <c r="Q193" t="s">
        <v>41</v>
      </c>
      <c r="R193">
        <v>2561</v>
      </c>
      <c r="S193">
        <v>5355</v>
      </c>
      <c r="T193">
        <v>7</v>
      </c>
      <c r="U193" t="s">
        <v>43</v>
      </c>
      <c r="V193">
        <v>11</v>
      </c>
      <c r="W193">
        <v>3</v>
      </c>
      <c r="X193">
        <v>3</v>
      </c>
      <c r="Y193">
        <v>0</v>
      </c>
      <c r="Z193">
        <v>8</v>
      </c>
      <c r="AA193">
        <v>2</v>
      </c>
      <c r="AB193">
        <v>2</v>
      </c>
      <c r="AC193">
        <v>0</v>
      </c>
      <c r="AD193">
        <v>0</v>
      </c>
      <c r="AE193">
        <v>0</v>
      </c>
      <c r="AF193">
        <v>0</v>
      </c>
      <c r="AG193">
        <v>1</v>
      </c>
      <c r="AH193" t="s">
        <v>67</v>
      </c>
      <c r="AI193" t="s">
        <v>66</v>
      </c>
      <c r="AJ193" t="str" cm="1">
        <f t="array" ref="AJ193">_xlfn.IFS(
  Cleaned_Data[[#This Row],[MonthlyIncome]] &lt;= Q1_Val, "Low (Q1)",
  Cleaned_Data[[#This Row],[MonthlyIncome]] &lt;= Q2_Val, "Lower-Mid (Q2)",
  Cleaned_Data[[#This Row],[MonthlyIncome]] &lt;= Q3_Val, "Upper-Mid (Q3)",
  TRUE, "High (Q4)"
)</f>
        <v>Low (Q1)</v>
      </c>
      <c r="AK193" t="str">
        <f>_xlfn.XLOOKUP(Cleaned_Data[[#This Row],[JobSatisfaction]], SatisfactionLookup[Code], SatisfactionLookup[Label], "Unknown")</f>
        <v>Low</v>
      </c>
      <c r="AL193" t="str">
        <f>_xlfn.XLOOKUP(Cleaned_Data[[#This Row],[WorkLifeBalance]], SatisfactionLookup[Code], SatisfactionLookup[Label], "Unknown")</f>
        <v>Medium</v>
      </c>
      <c r="AM19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93" t="str" cm="1">
        <f t="array" ref="AN193">_xlfn.IFS(Cleaned_Data[[#This Row],[Risk Score]]&gt;=5, "3 - High Risk", Cleaned_Data[[#This Row],[Risk Score]]&gt;=3, "2 - Medium Risk", TRUE, "1 - Low Risk")</f>
        <v>2 - Medium Risk</v>
      </c>
    </row>
    <row r="194" spans="1:40">
      <c r="A194">
        <v>33</v>
      </c>
      <c r="B194" t="s">
        <v>43</v>
      </c>
      <c r="C194" t="s">
        <v>36</v>
      </c>
      <c r="D194">
        <v>516</v>
      </c>
      <c r="E194" t="s">
        <v>45</v>
      </c>
      <c r="F194">
        <v>8</v>
      </c>
      <c r="G194">
        <v>5</v>
      </c>
      <c r="H194" t="s">
        <v>38</v>
      </c>
      <c r="I194">
        <v>1515</v>
      </c>
      <c r="J194">
        <v>4</v>
      </c>
      <c r="K194" t="s">
        <v>46</v>
      </c>
      <c r="L194">
        <v>69</v>
      </c>
      <c r="M194">
        <v>3</v>
      </c>
      <c r="N194">
        <v>2</v>
      </c>
      <c r="O194" t="s">
        <v>54</v>
      </c>
      <c r="P194">
        <v>3</v>
      </c>
      <c r="Q194" t="s">
        <v>41</v>
      </c>
      <c r="R194">
        <v>6388</v>
      </c>
      <c r="S194">
        <v>22049</v>
      </c>
      <c r="T194">
        <v>2</v>
      </c>
      <c r="U194" t="s">
        <v>35</v>
      </c>
      <c r="V194">
        <v>17</v>
      </c>
      <c r="W194">
        <v>3</v>
      </c>
      <c r="X194">
        <v>1</v>
      </c>
      <c r="Y194">
        <v>0</v>
      </c>
      <c r="Z194">
        <v>14</v>
      </c>
      <c r="AA194">
        <v>6</v>
      </c>
      <c r="AB194">
        <v>3</v>
      </c>
      <c r="AC194">
        <v>0</v>
      </c>
      <c r="AD194">
        <v>0</v>
      </c>
      <c r="AE194">
        <v>0</v>
      </c>
      <c r="AF194">
        <v>0</v>
      </c>
      <c r="AG194">
        <v>0</v>
      </c>
      <c r="AH194" t="s">
        <v>67</v>
      </c>
      <c r="AI194" t="s">
        <v>66</v>
      </c>
      <c r="AJ194" t="str" cm="1">
        <f t="array" ref="AJ194">_xlfn.IFS(
  Cleaned_Data[[#This Row],[MonthlyIncome]] &lt;= Q1_Val, "Low (Q1)",
  Cleaned_Data[[#This Row],[MonthlyIncome]] &lt;= Q2_Val, "Lower-Mid (Q2)",
  Cleaned_Data[[#This Row],[MonthlyIncome]] &lt;= Q3_Val, "Upper-Mid (Q3)",
  TRUE, "High (Q4)"
)</f>
        <v>Upper-Mid (Q3)</v>
      </c>
      <c r="AK194" t="str">
        <f>_xlfn.XLOOKUP(Cleaned_Data[[#This Row],[JobSatisfaction]], SatisfactionLookup[Code], SatisfactionLookup[Label], "Unknown")</f>
        <v>High</v>
      </c>
      <c r="AL194" t="str">
        <f>_xlfn.XLOOKUP(Cleaned_Data[[#This Row],[WorkLifeBalance]], SatisfactionLookup[Code], SatisfactionLookup[Label], "Unknown")</f>
        <v>High</v>
      </c>
      <c r="AM19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94" t="str" cm="1">
        <f t="array" ref="AN194">_xlfn.IFS(Cleaned_Data[[#This Row],[Risk Score]]&gt;=5, "3 - High Risk", Cleaned_Data[[#This Row],[Risk Score]]&gt;=3, "2 - Medium Risk", TRUE, "1 - Low Risk")</f>
        <v>2 - Medium Risk</v>
      </c>
    </row>
    <row r="195" spans="1:40">
      <c r="A195">
        <v>32</v>
      </c>
      <c r="B195" t="s">
        <v>43</v>
      </c>
      <c r="C195" t="s">
        <v>36</v>
      </c>
      <c r="D195">
        <v>495</v>
      </c>
      <c r="E195" t="s">
        <v>45</v>
      </c>
      <c r="F195">
        <v>10</v>
      </c>
      <c r="G195">
        <v>3</v>
      </c>
      <c r="H195" t="s">
        <v>51</v>
      </c>
      <c r="I195">
        <v>1516</v>
      </c>
      <c r="J195">
        <v>3</v>
      </c>
      <c r="K195" t="s">
        <v>46</v>
      </c>
      <c r="L195">
        <v>64</v>
      </c>
      <c r="M195">
        <v>3</v>
      </c>
      <c r="N195">
        <v>3</v>
      </c>
      <c r="O195" t="s">
        <v>56</v>
      </c>
      <c r="P195">
        <v>4</v>
      </c>
      <c r="Q195" t="s">
        <v>41</v>
      </c>
      <c r="R195">
        <v>11244</v>
      </c>
      <c r="S195">
        <v>21072</v>
      </c>
      <c r="T195">
        <v>2</v>
      </c>
      <c r="U195" t="s">
        <v>43</v>
      </c>
      <c r="V195">
        <v>25</v>
      </c>
      <c r="W195">
        <v>4</v>
      </c>
      <c r="X195">
        <v>2</v>
      </c>
      <c r="Y195">
        <v>0</v>
      </c>
      <c r="Z195">
        <v>10</v>
      </c>
      <c r="AA195">
        <v>5</v>
      </c>
      <c r="AB195">
        <v>4</v>
      </c>
      <c r="AC195">
        <v>5</v>
      </c>
      <c r="AD195">
        <v>2</v>
      </c>
      <c r="AE195">
        <v>0</v>
      </c>
      <c r="AF195">
        <v>0</v>
      </c>
      <c r="AG195">
        <v>0</v>
      </c>
      <c r="AH195" t="s">
        <v>67</v>
      </c>
      <c r="AI195" t="s">
        <v>71</v>
      </c>
      <c r="AJ195" t="str" cm="1">
        <f t="array" ref="AJ195">_xlfn.IFS(
  Cleaned_Data[[#This Row],[MonthlyIncome]] &lt;= Q1_Val, "Low (Q1)",
  Cleaned_Data[[#This Row],[MonthlyIncome]] &lt;= Q2_Val, "Lower-Mid (Q2)",
  Cleaned_Data[[#This Row],[MonthlyIncome]] &lt;= Q3_Val, "Upper-Mid (Q3)",
  TRUE, "High (Q4)"
)</f>
        <v>High (Q4)</v>
      </c>
      <c r="AK195" t="str">
        <f>_xlfn.XLOOKUP(Cleaned_Data[[#This Row],[JobSatisfaction]], SatisfactionLookup[Code], SatisfactionLookup[Label], "Unknown")</f>
        <v>Very High</v>
      </c>
      <c r="AL195" t="str">
        <f>_xlfn.XLOOKUP(Cleaned_Data[[#This Row],[WorkLifeBalance]], SatisfactionLookup[Code], SatisfactionLookup[Label], "Unknown")</f>
        <v>Very High</v>
      </c>
      <c r="AM19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95" t="str" cm="1">
        <f t="array" ref="AN195">_xlfn.IFS(Cleaned_Data[[#This Row],[Risk Score]]&gt;=5, "3 - High Risk", Cleaned_Data[[#This Row],[Risk Score]]&gt;=3, "2 - Medium Risk", TRUE, "1 - Low Risk")</f>
        <v>1 - Low Risk</v>
      </c>
    </row>
    <row r="196" spans="1:40">
      <c r="A196">
        <v>28</v>
      </c>
      <c r="B196" t="s">
        <v>43</v>
      </c>
      <c r="C196" t="s">
        <v>36</v>
      </c>
      <c r="D196">
        <v>580</v>
      </c>
      <c r="E196" t="s">
        <v>45</v>
      </c>
      <c r="F196">
        <v>27</v>
      </c>
      <c r="G196">
        <v>3</v>
      </c>
      <c r="H196" t="s">
        <v>51</v>
      </c>
      <c r="I196">
        <v>1622</v>
      </c>
      <c r="J196">
        <v>2</v>
      </c>
      <c r="K196" t="s">
        <v>39</v>
      </c>
      <c r="L196">
        <v>39</v>
      </c>
      <c r="M196">
        <v>1</v>
      </c>
      <c r="N196">
        <v>2</v>
      </c>
      <c r="O196" t="s">
        <v>53</v>
      </c>
      <c r="P196">
        <v>1</v>
      </c>
      <c r="Q196" t="s">
        <v>52</v>
      </c>
      <c r="R196">
        <v>4877</v>
      </c>
      <c r="S196">
        <v>20460</v>
      </c>
      <c r="T196">
        <v>0</v>
      </c>
      <c r="U196" t="s">
        <v>43</v>
      </c>
      <c r="V196">
        <v>21</v>
      </c>
      <c r="W196">
        <v>4</v>
      </c>
      <c r="X196">
        <v>2</v>
      </c>
      <c r="Y196">
        <v>1</v>
      </c>
      <c r="Z196">
        <v>6</v>
      </c>
      <c r="AA196">
        <v>5</v>
      </c>
      <c r="AB196">
        <v>2</v>
      </c>
      <c r="AC196">
        <v>5</v>
      </c>
      <c r="AD196">
        <v>3</v>
      </c>
      <c r="AE196">
        <v>0</v>
      </c>
      <c r="AF196">
        <v>0</v>
      </c>
      <c r="AG196">
        <v>0</v>
      </c>
      <c r="AH196" t="s">
        <v>67</v>
      </c>
      <c r="AI196" t="s">
        <v>71</v>
      </c>
      <c r="AJ196" t="str" cm="1">
        <f t="array" ref="AJ196">_xlfn.IFS(
  Cleaned_Data[[#This Row],[MonthlyIncome]] &lt;= Q1_Val, "Low (Q1)",
  Cleaned_Data[[#This Row],[MonthlyIncome]] &lt;= Q2_Val, "Lower-Mid (Q2)",
  Cleaned_Data[[#This Row],[MonthlyIncome]] &lt;= Q3_Val, "Upper-Mid (Q3)",
  TRUE, "High (Q4)"
)</f>
        <v>Lower-Mid (Q2)</v>
      </c>
      <c r="AK196" t="str">
        <f>_xlfn.XLOOKUP(Cleaned_Data[[#This Row],[JobSatisfaction]], SatisfactionLookup[Code], SatisfactionLookup[Label], "Unknown")</f>
        <v>Low</v>
      </c>
      <c r="AL196" t="str">
        <f>_xlfn.XLOOKUP(Cleaned_Data[[#This Row],[WorkLifeBalance]], SatisfactionLookup[Code], SatisfactionLookup[Label], "Unknown")</f>
        <v>Medium</v>
      </c>
      <c r="AM19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96" t="str" cm="1">
        <f t="array" ref="AN196">_xlfn.IFS(Cleaned_Data[[#This Row],[Risk Score]]&gt;=5, "3 - High Risk", Cleaned_Data[[#This Row],[Risk Score]]&gt;=3, "2 - Medium Risk", TRUE, "1 - Low Risk")</f>
        <v>2 - Medium Risk</v>
      </c>
    </row>
    <row r="197" spans="1:40">
      <c r="A197">
        <v>18</v>
      </c>
      <c r="B197" t="s">
        <v>35</v>
      </c>
      <c r="C197" t="s">
        <v>44</v>
      </c>
      <c r="D197">
        <v>544</v>
      </c>
      <c r="E197" t="s">
        <v>37</v>
      </c>
      <c r="F197">
        <v>3</v>
      </c>
      <c r="G197">
        <v>2</v>
      </c>
      <c r="H197" t="s">
        <v>51</v>
      </c>
      <c r="I197">
        <v>1624</v>
      </c>
      <c r="J197">
        <v>2</v>
      </c>
      <c r="K197" t="s">
        <v>39</v>
      </c>
      <c r="L197">
        <v>70</v>
      </c>
      <c r="M197">
        <v>3</v>
      </c>
      <c r="N197">
        <v>1</v>
      </c>
      <c r="O197" t="s">
        <v>57</v>
      </c>
      <c r="P197">
        <v>4</v>
      </c>
      <c r="Q197" t="s">
        <v>41</v>
      </c>
      <c r="R197">
        <v>1569</v>
      </c>
      <c r="S197">
        <v>18420</v>
      </c>
      <c r="T197">
        <v>1</v>
      </c>
      <c r="U197" t="s">
        <v>35</v>
      </c>
      <c r="V197">
        <v>12</v>
      </c>
      <c r="W197">
        <v>3</v>
      </c>
      <c r="X197">
        <v>3</v>
      </c>
      <c r="Y197">
        <v>0</v>
      </c>
      <c r="Z197">
        <v>0</v>
      </c>
      <c r="AA197">
        <v>2</v>
      </c>
      <c r="AB197">
        <v>4</v>
      </c>
      <c r="AC197">
        <v>0</v>
      </c>
      <c r="AD197">
        <v>0</v>
      </c>
      <c r="AE197">
        <v>0</v>
      </c>
      <c r="AF197">
        <v>0</v>
      </c>
      <c r="AG197">
        <v>1</v>
      </c>
      <c r="AH197" t="s">
        <v>68</v>
      </c>
      <c r="AI197" t="s">
        <v>66</v>
      </c>
      <c r="AJ197" t="str" cm="1">
        <f t="array" ref="AJ197">_xlfn.IFS(
  Cleaned_Data[[#This Row],[MonthlyIncome]] &lt;= Q1_Val, "Low (Q1)",
  Cleaned_Data[[#This Row],[MonthlyIncome]] &lt;= Q2_Val, "Lower-Mid (Q2)",
  Cleaned_Data[[#This Row],[MonthlyIncome]] &lt;= Q3_Val, "Upper-Mid (Q3)",
  TRUE, "High (Q4)"
)</f>
        <v>Low (Q1)</v>
      </c>
      <c r="AK197" t="str">
        <f>_xlfn.XLOOKUP(Cleaned_Data[[#This Row],[JobSatisfaction]], SatisfactionLookup[Code], SatisfactionLookup[Label], "Unknown")</f>
        <v>Very High</v>
      </c>
      <c r="AL197" t="str">
        <f>_xlfn.XLOOKUP(Cleaned_Data[[#This Row],[WorkLifeBalance]], SatisfactionLookup[Code], SatisfactionLookup[Label], "Unknown")</f>
        <v>Very High</v>
      </c>
      <c r="AM19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97" t="str" cm="1">
        <f t="array" ref="AN197">_xlfn.IFS(Cleaned_Data[[#This Row],[Risk Score]]&gt;=5, "3 - High Risk", Cleaned_Data[[#This Row],[Risk Score]]&gt;=3, "2 - Medium Risk", TRUE, "1 - Low Risk")</f>
        <v>3 - High Risk</v>
      </c>
    </row>
    <row r="198" spans="1:40">
      <c r="A198">
        <v>49</v>
      </c>
      <c r="B198" t="s">
        <v>43</v>
      </c>
      <c r="C198" t="s">
        <v>36</v>
      </c>
      <c r="D198">
        <v>809</v>
      </c>
      <c r="E198" t="s">
        <v>45</v>
      </c>
      <c r="F198">
        <v>1</v>
      </c>
      <c r="G198">
        <v>3</v>
      </c>
      <c r="H198" t="s">
        <v>38</v>
      </c>
      <c r="I198">
        <v>1677</v>
      </c>
      <c r="J198">
        <v>3</v>
      </c>
      <c r="K198" t="s">
        <v>46</v>
      </c>
      <c r="L198">
        <v>36</v>
      </c>
      <c r="M198">
        <v>3</v>
      </c>
      <c r="N198">
        <v>4</v>
      </c>
      <c r="O198" t="s">
        <v>56</v>
      </c>
      <c r="P198">
        <v>3</v>
      </c>
      <c r="Q198" t="s">
        <v>41</v>
      </c>
      <c r="R198">
        <v>15379</v>
      </c>
      <c r="S198">
        <v>22384</v>
      </c>
      <c r="T198">
        <v>4</v>
      </c>
      <c r="U198" t="s">
        <v>43</v>
      </c>
      <c r="V198">
        <v>14</v>
      </c>
      <c r="W198">
        <v>3</v>
      </c>
      <c r="X198">
        <v>1</v>
      </c>
      <c r="Y198">
        <v>0</v>
      </c>
      <c r="Z198">
        <v>23</v>
      </c>
      <c r="AA198">
        <v>2</v>
      </c>
      <c r="AB198">
        <v>3</v>
      </c>
      <c r="AC198">
        <v>8</v>
      </c>
      <c r="AD198">
        <v>7</v>
      </c>
      <c r="AE198">
        <v>0</v>
      </c>
      <c r="AF198">
        <v>0</v>
      </c>
      <c r="AG198">
        <v>0</v>
      </c>
      <c r="AH198" t="s">
        <v>70</v>
      </c>
      <c r="AI198" t="s">
        <v>72</v>
      </c>
      <c r="AJ198" t="str" cm="1">
        <f t="array" ref="AJ198">_xlfn.IFS(
  Cleaned_Data[[#This Row],[MonthlyIncome]] &lt;= Q1_Val, "Low (Q1)",
  Cleaned_Data[[#This Row],[MonthlyIncome]] &lt;= Q2_Val, "Lower-Mid (Q2)",
  Cleaned_Data[[#This Row],[MonthlyIncome]] &lt;= Q3_Val, "Upper-Mid (Q3)",
  TRUE, "High (Q4)"
)</f>
        <v>High (Q4)</v>
      </c>
      <c r="AK198" t="str">
        <f>_xlfn.XLOOKUP(Cleaned_Data[[#This Row],[JobSatisfaction]], SatisfactionLookup[Code], SatisfactionLookup[Label], "Unknown")</f>
        <v>High</v>
      </c>
      <c r="AL198" t="str">
        <f>_xlfn.XLOOKUP(Cleaned_Data[[#This Row],[WorkLifeBalance]], SatisfactionLookup[Code], SatisfactionLookup[Label], "Unknown")</f>
        <v>High</v>
      </c>
      <c r="AM19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98" t="str" cm="1">
        <f t="array" ref="AN198">_xlfn.IFS(Cleaned_Data[[#This Row],[Risk Score]]&gt;=5, "3 - High Risk", Cleaned_Data[[#This Row],[Risk Score]]&gt;=3, "2 - Medium Risk", TRUE, "1 - Low Risk")</f>
        <v>1 - Low Risk</v>
      </c>
    </row>
    <row r="199" spans="1:40">
      <c r="A199">
        <v>38</v>
      </c>
      <c r="B199" t="s">
        <v>43</v>
      </c>
      <c r="C199" t="s">
        <v>36</v>
      </c>
      <c r="D199">
        <v>1495</v>
      </c>
      <c r="E199" t="s">
        <v>45</v>
      </c>
      <c r="F199">
        <v>4</v>
      </c>
      <c r="G199">
        <v>2</v>
      </c>
      <c r="H199" t="s">
        <v>51</v>
      </c>
      <c r="I199">
        <v>1687</v>
      </c>
      <c r="J199">
        <v>4</v>
      </c>
      <c r="K199" t="s">
        <v>39</v>
      </c>
      <c r="L199">
        <v>87</v>
      </c>
      <c r="M199">
        <v>3</v>
      </c>
      <c r="N199">
        <v>1</v>
      </c>
      <c r="O199" t="s">
        <v>50</v>
      </c>
      <c r="P199">
        <v>3</v>
      </c>
      <c r="Q199" t="s">
        <v>48</v>
      </c>
      <c r="R199">
        <v>3306</v>
      </c>
      <c r="S199">
        <v>26176</v>
      </c>
      <c r="T199">
        <v>7</v>
      </c>
      <c r="U199" t="s">
        <v>43</v>
      </c>
      <c r="V199">
        <v>19</v>
      </c>
      <c r="W199">
        <v>3</v>
      </c>
      <c r="X199">
        <v>4</v>
      </c>
      <c r="Y199">
        <v>1</v>
      </c>
      <c r="Z199">
        <v>7</v>
      </c>
      <c r="AA199">
        <v>5</v>
      </c>
      <c r="AB199">
        <v>2</v>
      </c>
      <c r="AC199">
        <v>0</v>
      </c>
      <c r="AD199">
        <v>0</v>
      </c>
      <c r="AE199">
        <v>0</v>
      </c>
      <c r="AF199">
        <v>0</v>
      </c>
      <c r="AG199">
        <v>0</v>
      </c>
      <c r="AH199" t="s">
        <v>69</v>
      </c>
      <c r="AI199" t="s">
        <v>66</v>
      </c>
      <c r="AJ199" t="str" cm="1">
        <f t="array" ref="AJ199">_xlfn.IFS(
  Cleaned_Data[[#This Row],[MonthlyIncome]] &lt;= Q1_Val, "Low (Q1)",
  Cleaned_Data[[#This Row],[MonthlyIncome]] &lt;= Q2_Val, "Lower-Mid (Q2)",
  Cleaned_Data[[#This Row],[MonthlyIncome]] &lt;= Q3_Val, "Upper-Mid (Q3)",
  TRUE, "High (Q4)"
)</f>
        <v>Lower-Mid (Q2)</v>
      </c>
      <c r="AK199" t="str">
        <f>_xlfn.XLOOKUP(Cleaned_Data[[#This Row],[JobSatisfaction]], SatisfactionLookup[Code], SatisfactionLookup[Label], "Unknown")</f>
        <v>High</v>
      </c>
      <c r="AL199" t="str">
        <f>_xlfn.XLOOKUP(Cleaned_Data[[#This Row],[WorkLifeBalance]], SatisfactionLookup[Code], SatisfactionLookup[Label], "Unknown")</f>
        <v>Medium</v>
      </c>
      <c r="AM19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99" t="str" cm="1">
        <f t="array" ref="AN199">_xlfn.IFS(Cleaned_Data[[#This Row],[Risk Score]]&gt;=5, "3 - High Risk", Cleaned_Data[[#This Row],[Risk Score]]&gt;=3, "2 - Medium Risk", TRUE, "1 - Low Risk")</f>
        <v>1 - Low Risk</v>
      </c>
    </row>
    <row r="200" spans="1:40">
      <c r="A200">
        <v>32</v>
      </c>
      <c r="B200" t="s">
        <v>35</v>
      </c>
      <c r="C200" t="s">
        <v>36</v>
      </c>
      <c r="D200">
        <v>964</v>
      </c>
      <c r="E200" t="s">
        <v>37</v>
      </c>
      <c r="F200">
        <v>1</v>
      </c>
      <c r="G200">
        <v>2</v>
      </c>
      <c r="H200" t="s">
        <v>38</v>
      </c>
      <c r="I200">
        <v>1734</v>
      </c>
      <c r="J200">
        <v>1</v>
      </c>
      <c r="K200" t="s">
        <v>46</v>
      </c>
      <c r="L200">
        <v>34</v>
      </c>
      <c r="M200">
        <v>1</v>
      </c>
      <c r="N200">
        <v>2</v>
      </c>
      <c r="O200" t="s">
        <v>40</v>
      </c>
      <c r="P200">
        <v>2</v>
      </c>
      <c r="Q200" t="s">
        <v>41</v>
      </c>
      <c r="R200">
        <v>6735</v>
      </c>
      <c r="S200">
        <v>12147</v>
      </c>
      <c r="T200">
        <v>6</v>
      </c>
      <c r="U200" t="s">
        <v>43</v>
      </c>
      <c r="V200">
        <v>15</v>
      </c>
      <c r="W200">
        <v>3</v>
      </c>
      <c r="X200">
        <v>2</v>
      </c>
      <c r="Y200">
        <v>0</v>
      </c>
      <c r="Z200">
        <v>10</v>
      </c>
      <c r="AA200">
        <v>2</v>
      </c>
      <c r="AB200">
        <v>3</v>
      </c>
      <c r="AC200">
        <v>0</v>
      </c>
      <c r="AD200">
        <v>0</v>
      </c>
      <c r="AE200">
        <v>0</v>
      </c>
      <c r="AF200">
        <v>0</v>
      </c>
      <c r="AG200">
        <v>1</v>
      </c>
      <c r="AH200" t="s">
        <v>67</v>
      </c>
      <c r="AI200" t="s">
        <v>66</v>
      </c>
      <c r="AJ200" t="str" cm="1">
        <f t="array" ref="AJ200">_xlfn.IFS(
  Cleaned_Data[[#This Row],[MonthlyIncome]] &lt;= Q1_Val, "Low (Q1)",
  Cleaned_Data[[#This Row],[MonthlyIncome]] &lt;= Q2_Val, "Lower-Mid (Q2)",
  Cleaned_Data[[#This Row],[MonthlyIncome]] &lt;= Q3_Val, "Upper-Mid (Q3)",
  TRUE, "High (Q4)"
)</f>
        <v>Upper-Mid (Q3)</v>
      </c>
      <c r="AK200" t="str">
        <f>_xlfn.XLOOKUP(Cleaned_Data[[#This Row],[JobSatisfaction]], SatisfactionLookup[Code], SatisfactionLookup[Label], "Unknown")</f>
        <v>Medium</v>
      </c>
      <c r="AL200" t="str">
        <f>_xlfn.XLOOKUP(Cleaned_Data[[#This Row],[WorkLifeBalance]], SatisfactionLookup[Code], SatisfactionLookup[Label], "Unknown")</f>
        <v>High</v>
      </c>
      <c r="AM20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200" t="str" cm="1">
        <f t="array" ref="AN200">_xlfn.IFS(Cleaned_Data[[#This Row],[Risk Score]]&gt;=5, "3 - High Risk", Cleaned_Data[[#This Row],[Risk Score]]&gt;=3, "2 - Medium Risk", TRUE, "1 - Low Risk")</f>
        <v>1 - Low Risk</v>
      </c>
    </row>
    <row r="201" spans="1:40">
      <c r="A201">
        <v>33</v>
      </c>
      <c r="B201" t="s">
        <v>35</v>
      </c>
      <c r="C201" t="s">
        <v>36</v>
      </c>
      <c r="D201">
        <v>211</v>
      </c>
      <c r="E201" t="s">
        <v>37</v>
      </c>
      <c r="F201">
        <v>16</v>
      </c>
      <c r="G201">
        <v>3</v>
      </c>
      <c r="H201" t="s">
        <v>38</v>
      </c>
      <c r="I201">
        <v>1758</v>
      </c>
      <c r="J201">
        <v>1</v>
      </c>
      <c r="K201" t="s">
        <v>39</v>
      </c>
      <c r="L201">
        <v>74</v>
      </c>
      <c r="M201">
        <v>3</v>
      </c>
      <c r="N201">
        <v>3</v>
      </c>
      <c r="O201" t="s">
        <v>40</v>
      </c>
      <c r="P201">
        <v>1</v>
      </c>
      <c r="Q201" t="s">
        <v>41</v>
      </c>
      <c r="R201">
        <v>8564</v>
      </c>
      <c r="S201">
        <v>10092</v>
      </c>
      <c r="T201">
        <v>2</v>
      </c>
      <c r="U201" t="s">
        <v>35</v>
      </c>
      <c r="V201">
        <v>20</v>
      </c>
      <c r="W201">
        <v>4</v>
      </c>
      <c r="X201">
        <v>3</v>
      </c>
      <c r="Y201">
        <v>0</v>
      </c>
      <c r="Z201">
        <v>11</v>
      </c>
      <c r="AA201">
        <v>2</v>
      </c>
      <c r="AB201">
        <v>2</v>
      </c>
      <c r="AC201">
        <v>0</v>
      </c>
      <c r="AD201">
        <v>0</v>
      </c>
      <c r="AE201">
        <v>0</v>
      </c>
      <c r="AF201">
        <v>0</v>
      </c>
      <c r="AG201">
        <v>1</v>
      </c>
      <c r="AH201" t="s">
        <v>67</v>
      </c>
      <c r="AI201" t="s">
        <v>66</v>
      </c>
      <c r="AJ201" t="str" cm="1">
        <f t="array" ref="AJ201">_xlfn.IFS(
  Cleaned_Data[[#This Row],[MonthlyIncome]] &lt;= Q1_Val, "Low (Q1)",
  Cleaned_Data[[#This Row],[MonthlyIncome]] &lt;= Q2_Val, "Lower-Mid (Q2)",
  Cleaned_Data[[#This Row],[MonthlyIncome]] &lt;= Q3_Val, "Upper-Mid (Q3)",
  TRUE, "High (Q4)"
)</f>
        <v>High (Q4)</v>
      </c>
      <c r="AK201" t="str">
        <f>_xlfn.XLOOKUP(Cleaned_Data[[#This Row],[JobSatisfaction]], SatisfactionLookup[Code], SatisfactionLookup[Label], "Unknown")</f>
        <v>Low</v>
      </c>
      <c r="AL201" t="str">
        <f>_xlfn.XLOOKUP(Cleaned_Data[[#This Row],[WorkLifeBalance]], SatisfactionLookup[Code], SatisfactionLookup[Label], "Unknown")</f>
        <v>Medium</v>
      </c>
      <c r="AM20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201" t="str" cm="1">
        <f t="array" ref="AN201">_xlfn.IFS(Cleaned_Data[[#This Row],[Risk Score]]&gt;=5, "3 - High Risk", Cleaned_Data[[#This Row],[Risk Score]]&gt;=3, "2 - Medium Risk", TRUE, "1 - Low Risk")</f>
        <v>3 - High Risk</v>
      </c>
    </row>
    <row r="202" spans="1:40">
      <c r="A202">
        <v>42</v>
      </c>
      <c r="B202" t="s">
        <v>43</v>
      </c>
      <c r="C202" t="s">
        <v>36</v>
      </c>
      <c r="D202">
        <v>1128</v>
      </c>
      <c r="E202" t="s">
        <v>45</v>
      </c>
      <c r="F202">
        <v>13</v>
      </c>
      <c r="G202">
        <v>3</v>
      </c>
      <c r="H202" t="s">
        <v>51</v>
      </c>
      <c r="I202">
        <v>1803</v>
      </c>
      <c r="J202">
        <v>2</v>
      </c>
      <c r="K202" t="s">
        <v>46</v>
      </c>
      <c r="L202">
        <v>95</v>
      </c>
      <c r="M202">
        <v>4</v>
      </c>
      <c r="N202">
        <v>2</v>
      </c>
      <c r="O202" t="s">
        <v>54</v>
      </c>
      <c r="P202">
        <v>1</v>
      </c>
      <c r="Q202" t="s">
        <v>48</v>
      </c>
      <c r="R202">
        <v>5538</v>
      </c>
      <c r="S202">
        <v>5696</v>
      </c>
      <c r="T202">
        <v>5</v>
      </c>
      <c r="U202" t="s">
        <v>43</v>
      </c>
      <c r="V202">
        <v>18</v>
      </c>
      <c r="W202">
        <v>3</v>
      </c>
      <c r="X202">
        <v>3</v>
      </c>
      <c r="Y202">
        <v>2</v>
      </c>
      <c r="Z202">
        <v>10</v>
      </c>
      <c r="AA202">
        <v>2</v>
      </c>
      <c r="AB202">
        <v>2</v>
      </c>
      <c r="AC202">
        <v>0</v>
      </c>
      <c r="AD202">
        <v>0</v>
      </c>
      <c r="AE202">
        <v>0</v>
      </c>
      <c r="AF202">
        <v>0</v>
      </c>
      <c r="AG202">
        <v>0</v>
      </c>
      <c r="AH202" t="s">
        <v>69</v>
      </c>
      <c r="AI202" t="s">
        <v>66</v>
      </c>
      <c r="AJ202" t="str" cm="1">
        <f t="array" ref="AJ202">_xlfn.IFS(
  Cleaned_Data[[#This Row],[MonthlyIncome]] &lt;= Q1_Val, "Low (Q1)",
  Cleaned_Data[[#This Row],[MonthlyIncome]] &lt;= Q2_Val, "Lower-Mid (Q2)",
  Cleaned_Data[[#This Row],[MonthlyIncome]] &lt;= Q3_Val, "Upper-Mid (Q3)",
  TRUE, "High (Q4)"
)</f>
        <v>Upper-Mid (Q3)</v>
      </c>
      <c r="AK202" t="str">
        <f>_xlfn.XLOOKUP(Cleaned_Data[[#This Row],[JobSatisfaction]], SatisfactionLookup[Code], SatisfactionLookup[Label], "Unknown")</f>
        <v>Low</v>
      </c>
      <c r="AL202" t="str">
        <f>_xlfn.XLOOKUP(Cleaned_Data[[#This Row],[WorkLifeBalance]], SatisfactionLookup[Code], SatisfactionLookup[Label], "Unknown")</f>
        <v>Medium</v>
      </c>
      <c r="AM20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202" t="str" cm="1">
        <f t="array" ref="AN202">_xlfn.IFS(Cleaned_Data[[#This Row],[Risk Score]]&gt;=5, "3 - High Risk", Cleaned_Data[[#This Row],[Risk Score]]&gt;=3, "2 - Medium Risk", TRUE, "1 - Low Risk")</f>
        <v>1 - Low Risk</v>
      </c>
    </row>
    <row r="203" spans="1:40">
      <c r="A203">
        <v>18</v>
      </c>
      <c r="B203" t="s">
        <v>43</v>
      </c>
      <c r="C203" t="s">
        <v>55</v>
      </c>
      <c r="D203">
        <v>1431</v>
      </c>
      <c r="E203" t="s">
        <v>45</v>
      </c>
      <c r="F203">
        <v>14</v>
      </c>
      <c r="G203">
        <v>3</v>
      </c>
      <c r="H203" t="s">
        <v>51</v>
      </c>
      <c r="I203">
        <v>1839</v>
      </c>
      <c r="J203">
        <v>2</v>
      </c>
      <c r="K203" t="s">
        <v>39</v>
      </c>
      <c r="L203">
        <v>33</v>
      </c>
      <c r="M203">
        <v>3</v>
      </c>
      <c r="N203">
        <v>1</v>
      </c>
      <c r="O203" t="s">
        <v>47</v>
      </c>
      <c r="P203">
        <v>3</v>
      </c>
      <c r="Q203" t="s">
        <v>41</v>
      </c>
      <c r="R203">
        <v>1514</v>
      </c>
      <c r="S203">
        <v>8018</v>
      </c>
      <c r="T203">
        <v>1</v>
      </c>
      <c r="U203" t="s">
        <v>43</v>
      </c>
      <c r="V203">
        <v>16</v>
      </c>
      <c r="W203">
        <v>3</v>
      </c>
      <c r="X203">
        <v>3</v>
      </c>
      <c r="Y203">
        <v>0</v>
      </c>
      <c r="Z203">
        <v>0</v>
      </c>
      <c r="AA203">
        <v>4</v>
      </c>
      <c r="AB203">
        <v>1</v>
      </c>
      <c r="AC203">
        <v>0</v>
      </c>
      <c r="AD203">
        <v>0</v>
      </c>
      <c r="AE203">
        <v>0</v>
      </c>
      <c r="AF203">
        <v>0</v>
      </c>
      <c r="AG203">
        <v>0</v>
      </c>
      <c r="AH203" t="s">
        <v>68</v>
      </c>
      <c r="AI203" t="s">
        <v>66</v>
      </c>
      <c r="AJ203" t="str" cm="1">
        <f t="array" ref="AJ203">_xlfn.IFS(
  Cleaned_Data[[#This Row],[MonthlyIncome]] &lt;= Q1_Val, "Low (Q1)",
  Cleaned_Data[[#This Row],[MonthlyIncome]] &lt;= Q2_Val, "Lower-Mid (Q2)",
  Cleaned_Data[[#This Row],[MonthlyIncome]] &lt;= Q3_Val, "Upper-Mid (Q3)",
  TRUE, "High (Q4)"
)</f>
        <v>Low (Q1)</v>
      </c>
      <c r="AK203" t="str">
        <f>_xlfn.XLOOKUP(Cleaned_Data[[#This Row],[JobSatisfaction]], SatisfactionLookup[Code], SatisfactionLookup[Label], "Unknown")</f>
        <v>High</v>
      </c>
      <c r="AL203" t="str">
        <f>_xlfn.XLOOKUP(Cleaned_Data[[#This Row],[WorkLifeBalance]], SatisfactionLookup[Code], SatisfactionLookup[Label], "Unknown")</f>
        <v>Low</v>
      </c>
      <c r="AM20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03" t="str" cm="1">
        <f t="array" ref="AN203">_xlfn.IFS(Cleaned_Data[[#This Row],[Risk Score]]&gt;=5, "3 - High Risk", Cleaned_Data[[#This Row],[Risk Score]]&gt;=3, "2 - Medium Risk", TRUE, "1 - Low Risk")</f>
        <v>2 - Medium Risk</v>
      </c>
    </row>
    <row r="204" spans="1:40">
      <c r="A204">
        <v>32</v>
      </c>
      <c r="B204" t="s">
        <v>43</v>
      </c>
      <c r="C204" t="s">
        <v>44</v>
      </c>
      <c r="D204">
        <v>1318</v>
      </c>
      <c r="E204" t="s">
        <v>37</v>
      </c>
      <c r="F204">
        <v>10</v>
      </c>
      <c r="G204">
        <v>4</v>
      </c>
      <c r="H204" t="s">
        <v>59</v>
      </c>
      <c r="I204">
        <v>1853</v>
      </c>
      <c r="J204">
        <v>4</v>
      </c>
      <c r="K204" t="s">
        <v>46</v>
      </c>
      <c r="L204">
        <v>79</v>
      </c>
      <c r="M204">
        <v>3</v>
      </c>
      <c r="N204">
        <v>2</v>
      </c>
      <c r="O204" t="s">
        <v>40</v>
      </c>
      <c r="P204">
        <v>4</v>
      </c>
      <c r="Q204" t="s">
        <v>41</v>
      </c>
      <c r="R204">
        <v>4648</v>
      </c>
      <c r="S204">
        <v>26075</v>
      </c>
      <c r="T204">
        <v>8</v>
      </c>
      <c r="U204" t="s">
        <v>43</v>
      </c>
      <c r="V204">
        <v>13</v>
      </c>
      <c r="W204">
        <v>3</v>
      </c>
      <c r="X204">
        <v>3</v>
      </c>
      <c r="Y204">
        <v>0</v>
      </c>
      <c r="Z204">
        <v>4</v>
      </c>
      <c r="AA204">
        <v>2</v>
      </c>
      <c r="AB204">
        <v>4</v>
      </c>
      <c r="AC204">
        <v>0</v>
      </c>
      <c r="AD204">
        <v>0</v>
      </c>
      <c r="AE204">
        <v>0</v>
      </c>
      <c r="AF204">
        <v>0</v>
      </c>
      <c r="AG204">
        <v>0</v>
      </c>
      <c r="AH204" t="s">
        <v>67</v>
      </c>
      <c r="AI204" t="s">
        <v>66</v>
      </c>
      <c r="AJ204" t="str" cm="1">
        <f t="array" ref="AJ204">_xlfn.IFS(
  Cleaned_Data[[#This Row],[MonthlyIncome]] &lt;= Q1_Val, "Low (Q1)",
  Cleaned_Data[[#This Row],[MonthlyIncome]] &lt;= Q2_Val, "Lower-Mid (Q2)",
  Cleaned_Data[[#This Row],[MonthlyIncome]] &lt;= Q3_Val, "Upper-Mid (Q3)",
  TRUE, "High (Q4)"
)</f>
        <v>Lower-Mid (Q2)</v>
      </c>
      <c r="AK204" t="str">
        <f>_xlfn.XLOOKUP(Cleaned_Data[[#This Row],[JobSatisfaction]], SatisfactionLookup[Code], SatisfactionLookup[Label], "Unknown")</f>
        <v>Very High</v>
      </c>
      <c r="AL204" t="str">
        <f>_xlfn.XLOOKUP(Cleaned_Data[[#This Row],[WorkLifeBalance]], SatisfactionLookup[Code], SatisfactionLookup[Label], "Unknown")</f>
        <v>Very High</v>
      </c>
      <c r="AM20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04" t="str" cm="1">
        <f t="array" ref="AN204">_xlfn.IFS(Cleaned_Data[[#This Row],[Risk Score]]&gt;=5, "3 - High Risk", Cleaned_Data[[#This Row],[Risk Score]]&gt;=3, "2 - Medium Risk", TRUE, "1 - Low Risk")</f>
        <v>1 - Low Risk</v>
      </c>
    </row>
    <row r="205" spans="1:40">
      <c r="A205">
        <v>42</v>
      </c>
      <c r="B205" t="s">
        <v>43</v>
      </c>
      <c r="C205" t="s">
        <v>36</v>
      </c>
      <c r="D205">
        <v>1142</v>
      </c>
      <c r="E205" t="s">
        <v>45</v>
      </c>
      <c r="F205">
        <v>8</v>
      </c>
      <c r="G205">
        <v>3</v>
      </c>
      <c r="H205" t="s">
        <v>38</v>
      </c>
      <c r="I205">
        <v>1860</v>
      </c>
      <c r="J205">
        <v>4</v>
      </c>
      <c r="K205" t="s">
        <v>46</v>
      </c>
      <c r="L205">
        <v>81</v>
      </c>
      <c r="M205">
        <v>3</v>
      </c>
      <c r="N205">
        <v>1</v>
      </c>
      <c r="O205" t="s">
        <v>50</v>
      </c>
      <c r="P205">
        <v>3</v>
      </c>
      <c r="Q205" t="s">
        <v>41</v>
      </c>
      <c r="R205">
        <v>3968</v>
      </c>
      <c r="S205">
        <v>13624</v>
      </c>
      <c r="T205">
        <v>4</v>
      </c>
      <c r="U205" t="s">
        <v>43</v>
      </c>
      <c r="V205">
        <v>13</v>
      </c>
      <c r="W205">
        <v>3</v>
      </c>
      <c r="X205">
        <v>4</v>
      </c>
      <c r="Y205">
        <v>0</v>
      </c>
      <c r="Z205">
        <v>8</v>
      </c>
      <c r="AA205">
        <v>3</v>
      </c>
      <c r="AB205">
        <v>3</v>
      </c>
      <c r="AC205">
        <v>0</v>
      </c>
      <c r="AD205">
        <v>0</v>
      </c>
      <c r="AE205">
        <v>0</v>
      </c>
      <c r="AF205">
        <v>0</v>
      </c>
      <c r="AG205">
        <v>0</v>
      </c>
      <c r="AH205" t="s">
        <v>69</v>
      </c>
      <c r="AI205" t="s">
        <v>66</v>
      </c>
      <c r="AJ205" t="str" cm="1">
        <f t="array" ref="AJ205">_xlfn.IFS(
  Cleaned_Data[[#This Row],[MonthlyIncome]] &lt;= Q1_Val, "Low (Q1)",
  Cleaned_Data[[#This Row],[MonthlyIncome]] &lt;= Q2_Val, "Lower-Mid (Q2)",
  Cleaned_Data[[#This Row],[MonthlyIncome]] &lt;= Q3_Val, "Upper-Mid (Q3)",
  TRUE, "High (Q4)"
)</f>
        <v>Lower-Mid (Q2)</v>
      </c>
      <c r="AK205" t="str">
        <f>_xlfn.XLOOKUP(Cleaned_Data[[#This Row],[JobSatisfaction]], SatisfactionLookup[Code], SatisfactionLookup[Label], "Unknown")</f>
        <v>High</v>
      </c>
      <c r="AL205" t="str">
        <f>_xlfn.XLOOKUP(Cleaned_Data[[#This Row],[WorkLifeBalance]], SatisfactionLookup[Code], SatisfactionLookup[Label], "Unknown")</f>
        <v>High</v>
      </c>
      <c r="AM20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05" t="str" cm="1">
        <f t="array" ref="AN205">_xlfn.IFS(Cleaned_Data[[#This Row],[Risk Score]]&gt;=5, "3 - High Risk", Cleaned_Data[[#This Row],[Risk Score]]&gt;=3, "2 - Medium Risk", TRUE, "1 - Low Risk")</f>
        <v>1 - Low Risk</v>
      </c>
    </row>
    <row r="206" spans="1:40">
      <c r="A206">
        <v>56</v>
      </c>
      <c r="B206" t="s">
        <v>43</v>
      </c>
      <c r="C206" t="s">
        <v>36</v>
      </c>
      <c r="D206">
        <v>1443</v>
      </c>
      <c r="E206" t="s">
        <v>37</v>
      </c>
      <c r="F206">
        <v>11</v>
      </c>
      <c r="G206">
        <v>5</v>
      </c>
      <c r="H206" t="s">
        <v>59</v>
      </c>
      <c r="I206">
        <v>1935</v>
      </c>
      <c r="J206">
        <v>4</v>
      </c>
      <c r="K206" t="s">
        <v>39</v>
      </c>
      <c r="L206">
        <v>89</v>
      </c>
      <c r="M206">
        <v>2</v>
      </c>
      <c r="N206">
        <v>2</v>
      </c>
      <c r="O206" t="s">
        <v>40</v>
      </c>
      <c r="P206">
        <v>1</v>
      </c>
      <c r="Q206" t="s">
        <v>48</v>
      </c>
      <c r="R206">
        <v>5380</v>
      </c>
      <c r="S206">
        <v>20328</v>
      </c>
      <c r="T206">
        <v>4</v>
      </c>
      <c r="U206" t="s">
        <v>43</v>
      </c>
      <c r="V206">
        <v>16</v>
      </c>
      <c r="W206">
        <v>3</v>
      </c>
      <c r="X206">
        <v>3</v>
      </c>
      <c r="Y206">
        <v>1</v>
      </c>
      <c r="Z206">
        <v>6</v>
      </c>
      <c r="AA206">
        <v>3</v>
      </c>
      <c r="AB206">
        <v>3</v>
      </c>
      <c r="AC206">
        <v>0</v>
      </c>
      <c r="AD206">
        <v>0</v>
      </c>
      <c r="AE206">
        <v>0</v>
      </c>
      <c r="AF206">
        <v>0</v>
      </c>
      <c r="AG206">
        <v>0</v>
      </c>
      <c r="AH206" t="s">
        <v>65</v>
      </c>
      <c r="AI206" t="s">
        <v>66</v>
      </c>
      <c r="AJ206" t="str" cm="1">
        <f t="array" ref="AJ206">_xlfn.IFS(
  Cleaned_Data[[#This Row],[MonthlyIncome]] &lt;= Q1_Val, "Low (Q1)",
  Cleaned_Data[[#This Row],[MonthlyIncome]] &lt;= Q2_Val, "Lower-Mid (Q2)",
  Cleaned_Data[[#This Row],[MonthlyIncome]] &lt;= Q3_Val, "Upper-Mid (Q3)",
  TRUE, "High (Q4)"
)</f>
        <v>Upper-Mid (Q3)</v>
      </c>
      <c r="AK206" t="str">
        <f>_xlfn.XLOOKUP(Cleaned_Data[[#This Row],[JobSatisfaction]], SatisfactionLookup[Code], SatisfactionLookup[Label], "Unknown")</f>
        <v>Low</v>
      </c>
      <c r="AL206" t="str">
        <f>_xlfn.XLOOKUP(Cleaned_Data[[#This Row],[WorkLifeBalance]], SatisfactionLookup[Code], SatisfactionLookup[Label], "Unknown")</f>
        <v>High</v>
      </c>
      <c r="AM20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206" t="str" cm="1">
        <f t="array" ref="AN206">_xlfn.IFS(Cleaned_Data[[#This Row],[Risk Score]]&gt;=5, "3 - High Risk", Cleaned_Data[[#This Row],[Risk Score]]&gt;=3, "2 - Medium Risk", TRUE, "1 - Low Risk")</f>
        <v>1 - Low Risk</v>
      </c>
    </row>
    <row r="207" spans="1:40">
      <c r="A207">
        <v>42</v>
      </c>
      <c r="B207" t="s">
        <v>43</v>
      </c>
      <c r="C207" t="s">
        <v>36</v>
      </c>
      <c r="D207">
        <v>419</v>
      </c>
      <c r="E207" t="s">
        <v>37</v>
      </c>
      <c r="F207">
        <v>12</v>
      </c>
      <c r="G207">
        <v>4</v>
      </c>
      <c r="H207" t="s">
        <v>59</v>
      </c>
      <c r="I207">
        <v>1943</v>
      </c>
      <c r="J207">
        <v>2</v>
      </c>
      <c r="K207" t="s">
        <v>46</v>
      </c>
      <c r="L207">
        <v>77</v>
      </c>
      <c r="M207">
        <v>3</v>
      </c>
      <c r="N207">
        <v>2</v>
      </c>
      <c r="O207" t="s">
        <v>40</v>
      </c>
      <c r="P207">
        <v>4</v>
      </c>
      <c r="Q207" t="s">
        <v>52</v>
      </c>
      <c r="R207">
        <v>5087</v>
      </c>
      <c r="S207">
        <v>2900</v>
      </c>
      <c r="T207">
        <v>3</v>
      </c>
      <c r="U207" t="s">
        <v>35</v>
      </c>
      <c r="V207">
        <v>12</v>
      </c>
      <c r="W207">
        <v>3</v>
      </c>
      <c r="X207">
        <v>3</v>
      </c>
      <c r="Y207">
        <v>2</v>
      </c>
      <c r="Z207">
        <v>14</v>
      </c>
      <c r="AA207">
        <v>4</v>
      </c>
      <c r="AB207">
        <v>3</v>
      </c>
      <c r="AC207">
        <v>0</v>
      </c>
      <c r="AD207">
        <v>0</v>
      </c>
      <c r="AE207">
        <v>0</v>
      </c>
      <c r="AF207">
        <v>0</v>
      </c>
      <c r="AG207">
        <v>0</v>
      </c>
      <c r="AH207" t="s">
        <v>69</v>
      </c>
      <c r="AI207" t="s">
        <v>66</v>
      </c>
      <c r="AJ207" t="str" cm="1">
        <f t="array" ref="AJ207">_xlfn.IFS(
  Cleaned_Data[[#This Row],[MonthlyIncome]] &lt;= Q1_Val, "Low (Q1)",
  Cleaned_Data[[#This Row],[MonthlyIncome]] &lt;= Q2_Val, "Lower-Mid (Q2)",
  Cleaned_Data[[#This Row],[MonthlyIncome]] &lt;= Q3_Val, "Upper-Mid (Q3)",
  TRUE, "High (Q4)"
)</f>
        <v>Upper-Mid (Q3)</v>
      </c>
      <c r="AK207" t="str">
        <f>_xlfn.XLOOKUP(Cleaned_Data[[#This Row],[JobSatisfaction]], SatisfactionLookup[Code], SatisfactionLookup[Label], "Unknown")</f>
        <v>Very High</v>
      </c>
      <c r="AL207" t="str">
        <f>_xlfn.XLOOKUP(Cleaned_Data[[#This Row],[WorkLifeBalance]], SatisfactionLookup[Code], SatisfactionLookup[Label], "Unknown")</f>
        <v>High</v>
      </c>
      <c r="AM20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07" t="str" cm="1">
        <f t="array" ref="AN207">_xlfn.IFS(Cleaned_Data[[#This Row],[Risk Score]]&gt;=5, "3 - High Risk", Cleaned_Data[[#This Row],[Risk Score]]&gt;=3, "2 - Medium Risk", TRUE, "1 - Low Risk")</f>
        <v>2 - Medium Risk</v>
      </c>
    </row>
    <row r="208" spans="1:40">
      <c r="A208">
        <v>52</v>
      </c>
      <c r="B208" t="s">
        <v>43</v>
      </c>
      <c r="C208" t="s">
        <v>55</v>
      </c>
      <c r="D208">
        <v>585</v>
      </c>
      <c r="E208" t="s">
        <v>37</v>
      </c>
      <c r="F208">
        <v>29</v>
      </c>
      <c r="G208">
        <v>4</v>
      </c>
      <c r="H208" t="s">
        <v>38</v>
      </c>
      <c r="I208">
        <v>2019</v>
      </c>
      <c r="J208">
        <v>1</v>
      </c>
      <c r="K208" t="s">
        <v>46</v>
      </c>
      <c r="L208">
        <v>40</v>
      </c>
      <c r="M208">
        <v>3</v>
      </c>
      <c r="N208">
        <v>1</v>
      </c>
      <c r="O208" t="s">
        <v>57</v>
      </c>
      <c r="P208">
        <v>4</v>
      </c>
      <c r="Q208" t="s">
        <v>52</v>
      </c>
      <c r="R208">
        <v>3482</v>
      </c>
      <c r="S208">
        <v>19788</v>
      </c>
      <c r="T208">
        <v>2</v>
      </c>
      <c r="U208" t="s">
        <v>43</v>
      </c>
      <c r="V208">
        <v>15</v>
      </c>
      <c r="W208">
        <v>3</v>
      </c>
      <c r="X208">
        <v>2</v>
      </c>
      <c r="Y208">
        <v>2</v>
      </c>
      <c r="Z208">
        <v>16</v>
      </c>
      <c r="AA208">
        <v>3</v>
      </c>
      <c r="AB208">
        <v>2</v>
      </c>
      <c r="AC208">
        <v>9</v>
      </c>
      <c r="AD208">
        <v>8</v>
      </c>
      <c r="AE208">
        <v>0</v>
      </c>
      <c r="AF208">
        <v>0</v>
      </c>
      <c r="AG208">
        <v>0</v>
      </c>
      <c r="AH208" t="s">
        <v>70</v>
      </c>
      <c r="AI208" t="s">
        <v>72</v>
      </c>
      <c r="AJ208" t="str" cm="1">
        <f t="array" ref="AJ208">_xlfn.IFS(
  Cleaned_Data[[#This Row],[MonthlyIncome]] &lt;= Q1_Val, "Low (Q1)",
  Cleaned_Data[[#This Row],[MonthlyIncome]] &lt;= Q2_Val, "Lower-Mid (Q2)",
  Cleaned_Data[[#This Row],[MonthlyIncome]] &lt;= Q3_Val, "Upper-Mid (Q3)",
  TRUE, "High (Q4)"
)</f>
        <v>Lower-Mid (Q2)</v>
      </c>
      <c r="AK208" t="str">
        <f>_xlfn.XLOOKUP(Cleaned_Data[[#This Row],[JobSatisfaction]], SatisfactionLookup[Code], SatisfactionLookup[Label], "Unknown")</f>
        <v>Very High</v>
      </c>
      <c r="AL208" t="str">
        <f>_xlfn.XLOOKUP(Cleaned_Data[[#This Row],[WorkLifeBalance]], SatisfactionLookup[Code], SatisfactionLookup[Label], "Unknown")</f>
        <v>Medium</v>
      </c>
      <c r="AM20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08" t="str" cm="1">
        <f t="array" ref="AN208">_xlfn.IFS(Cleaned_Data[[#This Row],[Risk Score]]&gt;=5, "3 - High Risk", Cleaned_Data[[#This Row],[Risk Score]]&gt;=3, "2 - Medium Risk", TRUE, "1 - Low Risk")</f>
        <v>2 - Medium Risk</v>
      </c>
    </row>
    <row r="209" spans="1:40">
      <c r="A209">
        <v>36</v>
      </c>
      <c r="B209" t="s">
        <v>43</v>
      </c>
      <c r="C209" t="s">
        <v>36</v>
      </c>
      <c r="D209">
        <v>1120</v>
      </c>
      <c r="E209" t="s">
        <v>37</v>
      </c>
      <c r="F209">
        <v>11</v>
      </c>
      <c r="G209">
        <v>4</v>
      </c>
      <c r="H209" t="s">
        <v>59</v>
      </c>
      <c r="I209">
        <v>2045</v>
      </c>
      <c r="J209">
        <v>2</v>
      </c>
      <c r="K209" t="s">
        <v>39</v>
      </c>
      <c r="L209">
        <v>100</v>
      </c>
      <c r="M209">
        <v>2</v>
      </c>
      <c r="N209">
        <v>2</v>
      </c>
      <c r="O209" t="s">
        <v>40</v>
      </c>
      <c r="P209">
        <v>4</v>
      </c>
      <c r="Q209" t="s">
        <v>48</v>
      </c>
      <c r="R209">
        <v>6652</v>
      </c>
      <c r="S209">
        <v>14369</v>
      </c>
      <c r="T209">
        <v>4</v>
      </c>
      <c r="U209" t="s">
        <v>43</v>
      </c>
      <c r="V209">
        <v>13</v>
      </c>
      <c r="W209">
        <v>3</v>
      </c>
      <c r="X209">
        <v>1</v>
      </c>
      <c r="Y209">
        <v>1</v>
      </c>
      <c r="Z209">
        <v>8</v>
      </c>
      <c r="AA209">
        <v>2</v>
      </c>
      <c r="AB209">
        <v>2</v>
      </c>
      <c r="AC209">
        <v>6</v>
      </c>
      <c r="AD209">
        <v>3</v>
      </c>
      <c r="AE209">
        <v>0</v>
      </c>
      <c r="AF209">
        <v>0</v>
      </c>
      <c r="AG209">
        <v>0</v>
      </c>
      <c r="AH209" t="s">
        <v>69</v>
      </c>
      <c r="AI209" t="s">
        <v>72</v>
      </c>
      <c r="AJ209" t="str" cm="1">
        <f t="array" ref="AJ209">_xlfn.IFS(
  Cleaned_Data[[#This Row],[MonthlyIncome]] &lt;= Q1_Val, "Low (Q1)",
  Cleaned_Data[[#This Row],[MonthlyIncome]] &lt;= Q2_Val, "Lower-Mid (Q2)",
  Cleaned_Data[[#This Row],[MonthlyIncome]] &lt;= Q3_Val, "Upper-Mid (Q3)",
  TRUE, "High (Q4)"
)</f>
        <v>Upper-Mid (Q3)</v>
      </c>
      <c r="AK209" t="str">
        <f>_xlfn.XLOOKUP(Cleaned_Data[[#This Row],[JobSatisfaction]], SatisfactionLookup[Code], SatisfactionLookup[Label], "Unknown")</f>
        <v>Very High</v>
      </c>
      <c r="AL209" t="str">
        <f>_xlfn.XLOOKUP(Cleaned_Data[[#This Row],[WorkLifeBalance]], SatisfactionLookup[Code], SatisfactionLookup[Label], "Unknown")</f>
        <v>Medium</v>
      </c>
      <c r="AM20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09" t="str" cm="1">
        <f t="array" ref="AN209">_xlfn.IFS(Cleaned_Data[[#This Row],[Risk Score]]&gt;=5, "3 - High Risk", Cleaned_Data[[#This Row],[Risk Score]]&gt;=3, "2 - Medium Risk", TRUE, "1 - Low Risk")</f>
        <v>1 - Low Risk</v>
      </c>
    </row>
    <row r="210" spans="1:40">
      <c r="A210">
        <v>26</v>
      </c>
      <c r="B210" t="s">
        <v>43</v>
      </c>
      <c r="C210" t="s">
        <v>36</v>
      </c>
      <c r="D210">
        <v>1167</v>
      </c>
      <c r="E210" t="s">
        <v>37</v>
      </c>
      <c r="F210">
        <v>5</v>
      </c>
      <c r="G210">
        <v>3</v>
      </c>
      <c r="H210" t="s">
        <v>49</v>
      </c>
      <c r="I210">
        <v>2060</v>
      </c>
      <c r="J210">
        <v>4</v>
      </c>
      <c r="K210" t="s">
        <v>39</v>
      </c>
      <c r="L210">
        <v>30</v>
      </c>
      <c r="M210">
        <v>2</v>
      </c>
      <c r="N210">
        <v>1</v>
      </c>
      <c r="O210" t="s">
        <v>57</v>
      </c>
      <c r="P210">
        <v>3</v>
      </c>
      <c r="Q210" t="s">
        <v>41</v>
      </c>
      <c r="R210">
        <v>2966</v>
      </c>
      <c r="S210">
        <v>21378</v>
      </c>
      <c r="T210">
        <v>0</v>
      </c>
      <c r="U210" t="s">
        <v>43</v>
      </c>
      <c r="V210">
        <v>18</v>
      </c>
      <c r="W210">
        <v>3</v>
      </c>
      <c r="X210">
        <v>4</v>
      </c>
      <c r="Y210">
        <v>0</v>
      </c>
      <c r="Z210">
        <v>5</v>
      </c>
      <c r="AA210">
        <v>2</v>
      </c>
      <c r="AB210">
        <v>3</v>
      </c>
      <c r="AC210">
        <v>4</v>
      </c>
      <c r="AD210">
        <v>2</v>
      </c>
      <c r="AE210">
        <v>0</v>
      </c>
      <c r="AF210">
        <v>0</v>
      </c>
      <c r="AG210">
        <v>0</v>
      </c>
      <c r="AH210" t="s">
        <v>67</v>
      </c>
      <c r="AI210" t="s">
        <v>71</v>
      </c>
      <c r="AJ210" t="str" cm="1">
        <f t="array" ref="AJ210">_xlfn.IFS(
  Cleaned_Data[[#This Row],[MonthlyIncome]] &lt;= Q1_Val, "Low (Q1)",
  Cleaned_Data[[#This Row],[MonthlyIncome]] &lt;= Q2_Val, "Lower-Mid (Q2)",
  Cleaned_Data[[#This Row],[MonthlyIncome]] &lt;= Q3_Val, "Upper-Mid (Q3)",
  TRUE, "High (Q4)"
)</f>
        <v>Lower-Mid (Q2)</v>
      </c>
      <c r="AK210" t="str">
        <f>_xlfn.XLOOKUP(Cleaned_Data[[#This Row],[JobSatisfaction]], SatisfactionLookup[Code], SatisfactionLookup[Label], "Unknown")</f>
        <v>High</v>
      </c>
      <c r="AL210" t="str">
        <f>_xlfn.XLOOKUP(Cleaned_Data[[#This Row],[WorkLifeBalance]], SatisfactionLookup[Code], SatisfactionLookup[Label], "Unknown")</f>
        <v>High</v>
      </c>
      <c r="AM21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210" t="str" cm="1">
        <f t="array" ref="AN210">_xlfn.IFS(Cleaned_Data[[#This Row],[Risk Score]]&gt;=5, "3 - High Risk", Cleaned_Data[[#This Row],[Risk Score]]&gt;=3, "2 - Medium Risk", TRUE, "1 - Low Risk")</f>
        <v>1 - Low Risk</v>
      </c>
    </row>
    <row r="211" spans="1:40">
      <c r="A211">
        <v>46</v>
      </c>
      <c r="B211" t="s">
        <v>43</v>
      </c>
      <c r="C211" t="s">
        <v>44</v>
      </c>
      <c r="D211">
        <v>1211</v>
      </c>
      <c r="E211" t="s">
        <v>37</v>
      </c>
      <c r="F211">
        <v>5</v>
      </c>
      <c r="G211">
        <v>4</v>
      </c>
      <c r="H211" t="s">
        <v>59</v>
      </c>
      <c r="I211">
        <v>62</v>
      </c>
      <c r="J211">
        <v>1</v>
      </c>
      <c r="K211" t="s">
        <v>46</v>
      </c>
      <c r="L211">
        <v>98</v>
      </c>
      <c r="M211">
        <v>3</v>
      </c>
      <c r="N211">
        <v>2</v>
      </c>
      <c r="O211" t="s">
        <v>40</v>
      </c>
      <c r="P211">
        <v>4</v>
      </c>
      <c r="Q211" t="s">
        <v>41</v>
      </c>
      <c r="R211">
        <v>5772</v>
      </c>
      <c r="S211">
        <v>20445</v>
      </c>
      <c r="T211">
        <v>4</v>
      </c>
      <c r="U211" t="s">
        <v>35</v>
      </c>
      <c r="V211">
        <v>21</v>
      </c>
      <c r="W211">
        <v>4</v>
      </c>
      <c r="X211">
        <v>3</v>
      </c>
      <c r="Y211">
        <v>0</v>
      </c>
      <c r="Z211">
        <v>14</v>
      </c>
      <c r="AA211">
        <v>4</v>
      </c>
      <c r="AB211">
        <v>3</v>
      </c>
      <c r="AC211">
        <v>9</v>
      </c>
      <c r="AD211">
        <v>6</v>
      </c>
      <c r="AE211">
        <v>0</v>
      </c>
      <c r="AF211">
        <v>8</v>
      </c>
      <c r="AG211">
        <v>0</v>
      </c>
      <c r="AH211" t="s">
        <v>70</v>
      </c>
      <c r="AI211" t="s">
        <v>72</v>
      </c>
      <c r="AJ211" t="str" cm="1">
        <f t="array" ref="AJ211">_xlfn.IFS(
  Cleaned_Data[[#This Row],[MonthlyIncome]] &lt;= Q1_Val, "Low (Q1)",
  Cleaned_Data[[#This Row],[MonthlyIncome]] &lt;= Q2_Val, "Lower-Mid (Q2)",
  Cleaned_Data[[#This Row],[MonthlyIncome]] &lt;= Q3_Val, "Upper-Mid (Q3)",
  TRUE, "High (Q4)"
)</f>
        <v>Upper-Mid (Q3)</v>
      </c>
      <c r="AK211" t="str">
        <f>_xlfn.XLOOKUP(Cleaned_Data[[#This Row],[JobSatisfaction]], SatisfactionLookup[Code], SatisfactionLookup[Label], "Unknown")</f>
        <v>Very High</v>
      </c>
      <c r="AL211" t="str">
        <f>_xlfn.XLOOKUP(Cleaned_Data[[#This Row],[WorkLifeBalance]], SatisfactionLookup[Code], SatisfactionLookup[Label], "Unknown")</f>
        <v>High</v>
      </c>
      <c r="AM21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11" t="str" cm="1">
        <f t="array" ref="AN211">_xlfn.IFS(Cleaned_Data[[#This Row],[Risk Score]]&gt;=5, "3 - High Risk", Cleaned_Data[[#This Row],[Risk Score]]&gt;=3, "2 - Medium Risk", TRUE, "1 - Low Risk")</f>
        <v>2 - Medium Risk</v>
      </c>
    </row>
    <row r="212" spans="1:40">
      <c r="A212">
        <v>50</v>
      </c>
      <c r="B212" t="s">
        <v>43</v>
      </c>
      <c r="C212" t="s">
        <v>44</v>
      </c>
      <c r="D212">
        <v>1115</v>
      </c>
      <c r="E212" t="s">
        <v>45</v>
      </c>
      <c r="F212">
        <v>1</v>
      </c>
      <c r="G212">
        <v>3</v>
      </c>
      <c r="H212" t="s">
        <v>38</v>
      </c>
      <c r="I212">
        <v>141</v>
      </c>
      <c r="J212">
        <v>1</v>
      </c>
      <c r="K212" t="s">
        <v>39</v>
      </c>
      <c r="L212">
        <v>73</v>
      </c>
      <c r="M212">
        <v>3</v>
      </c>
      <c r="N212">
        <v>5</v>
      </c>
      <c r="O212" t="s">
        <v>58</v>
      </c>
      <c r="P212">
        <v>2</v>
      </c>
      <c r="Q212" t="s">
        <v>48</v>
      </c>
      <c r="R212">
        <v>18172</v>
      </c>
      <c r="S212">
        <v>9755</v>
      </c>
      <c r="T212">
        <v>3</v>
      </c>
      <c r="U212" t="s">
        <v>35</v>
      </c>
      <c r="V212">
        <v>19</v>
      </c>
      <c r="W212">
        <v>3</v>
      </c>
      <c r="X212">
        <v>1</v>
      </c>
      <c r="Y212">
        <v>0</v>
      </c>
      <c r="Z212">
        <v>28</v>
      </c>
      <c r="AA212">
        <v>1</v>
      </c>
      <c r="AB212">
        <v>2</v>
      </c>
      <c r="AC212">
        <v>8</v>
      </c>
      <c r="AD212">
        <v>3</v>
      </c>
      <c r="AE212">
        <v>0</v>
      </c>
      <c r="AF212">
        <v>7</v>
      </c>
      <c r="AG212">
        <v>0</v>
      </c>
      <c r="AH212" t="s">
        <v>70</v>
      </c>
      <c r="AI212" t="s">
        <v>72</v>
      </c>
      <c r="AJ212" t="str" cm="1">
        <f t="array" ref="AJ212">_xlfn.IFS(
  Cleaned_Data[[#This Row],[MonthlyIncome]] &lt;= Q1_Val, "Low (Q1)",
  Cleaned_Data[[#This Row],[MonthlyIncome]] &lt;= Q2_Val, "Lower-Mid (Q2)",
  Cleaned_Data[[#This Row],[MonthlyIncome]] &lt;= Q3_Val, "Upper-Mid (Q3)",
  TRUE, "High (Q4)"
)</f>
        <v>High (Q4)</v>
      </c>
      <c r="AK212" t="str">
        <f>_xlfn.XLOOKUP(Cleaned_Data[[#This Row],[JobSatisfaction]], SatisfactionLookup[Code], SatisfactionLookup[Label], "Unknown")</f>
        <v>Medium</v>
      </c>
      <c r="AL212" t="str">
        <f>_xlfn.XLOOKUP(Cleaned_Data[[#This Row],[WorkLifeBalance]], SatisfactionLookup[Code], SatisfactionLookup[Label], "Unknown")</f>
        <v>Medium</v>
      </c>
      <c r="AM21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212" t="str" cm="1">
        <f t="array" ref="AN212">_xlfn.IFS(Cleaned_Data[[#This Row],[Risk Score]]&gt;=5, "3 - High Risk", Cleaned_Data[[#This Row],[Risk Score]]&gt;=3, "2 - Medium Risk", TRUE, "1 - Low Risk")</f>
        <v>3 - High Risk</v>
      </c>
    </row>
    <row r="213" spans="1:40">
      <c r="A213">
        <v>33</v>
      </c>
      <c r="B213" t="s">
        <v>43</v>
      </c>
      <c r="C213" t="s">
        <v>55</v>
      </c>
      <c r="D213">
        <v>750</v>
      </c>
      <c r="E213" t="s">
        <v>37</v>
      </c>
      <c r="F213">
        <v>22</v>
      </c>
      <c r="G213">
        <v>2</v>
      </c>
      <c r="H213" t="s">
        <v>59</v>
      </c>
      <c r="I213">
        <v>160</v>
      </c>
      <c r="J213">
        <v>3</v>
      </c>
      <c r="K213" t="s">
        <v>46</v>
      </c>
      <c r="L213">
        <v>95</v>
      </c>
      <c r="M213">
        <v>3</v>
      </c>
      <c r="N213">
        <v>2</v>
      </c>
      <c r="O213" t="s">
        <v>40</v>
      </c>
      <c r="P213">
        <v>2</v>
      </c>
      <c r="Q213" t="s">
        <v>48</v>
      </c>
      <c r="R213">
        <v>6146</v>
      </c>
      <c r="S213">
        <v>15480</v>
      </c>
      <c r="T213">
        <v>0</v>
      </c>
      <c r="U213" t="s">
        <v>43</v>
      </c>
      <c r="V213">
        <v>13</v>
      </c>
      <c r="W213">
        <v>3</v>
      </c>
      <c r="X213">
        <v>1</v>
      </c>
      <c r="Y213">
        <v>1</v>
      </c>
      <c r="Z213">
        <v>8</v>
      </c>
      <c r="AA213">
        <v>2</v>
      </c>
      <c r="AB213">
        <v>4</v>
      </c>
      <c r="AC213">
        <v>7</v>
      </c>
      <c r="AD213">
        <v>7</v>
      </c>
      <c r="AE213">
        <v>0</v>
      </c>
      <c r="AF213">
        <v>7</v>
      </c>
      <c r="AG213">
        <v>0</v>
      </c>
      <c r="AH213" t="s">
        <v>67</v>
      </c>
      <c r="AI213" t="s">
        <v>72</v>
      </c>
      <c r="AJ213" t="str" cm="1">
        <f t="array" ref="AJ213">_xlfn.IFS(
  Cleaned_Data[[#This Row],[MonthlyIncome]] &lt;= Q1_Val, "Low (Q1)",
  Cleaned_Data[[#This Row],[MonthlyIncome]] &lt;= Q2_Val, "Lower-Mid (Q2)",
  Cleaned_Data[[#This Row],[MonthlyIncome]] &lt;= Q3_Val, "Upper-Mid (Q3)",
  TRUE, "High (Q4)"
)</f>
        <v>Upper-Mid (Q3)</v>
      </c>
      <c r="AK213" t="str">
        <f>_xlfn.XLOOKUP(Cleaned_Data[[#This Row],[JobSatisfaction]], SatisfactionLookup[Code], SatisfactionLookup[Label], "Unknown")</f>
        <v>Medium</v>
      </c>
      <c r="AL213" t="str">
        <f>_xlfn.XLOOKUP(Cleaned_Data[[#This Row],[WorkLifeBalance]], SatisfactionLookup[Code], SatisfactionLookup[Label], "Unknown")</f>
        <v>Very High</v>
      </c>
      <c r="AM21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13" t="str" cm="1">
        <f t="array" ref="AN213">_xlfn.IFS(Cleaned_Data[[#This Row],[Risk Score]]&gt;=5, "3 - High Risk", Cleaned_Data[[#This Row],[Risk Score]]&gt;=3, "2 - Medium Risk", TRUE, "1 - Low Risk")</f>
        <v>2 - Medium Risk</v>
      </c>
    </row>
    <row r="214" spans="1:40">
      <c r="A214">
        <v>32</v>
      </c>
      <c r="B214" t="s">
        <v>43</v>
      </c>
      <c r="C214" t="s">
        <v>44</v>
      </c>
      <c r="D214">
        <v>689</v>
      </c>
      <c r="E214" t="s">
        <v>37</v>
      </c>
      <c r="F214">
        <v>9</v>
      </c>
      <c r="G214">
        <v>2</v>
      </c>
      <c r="H214" t="s">
        <v>51</v>
      </c>
      <c r="I214">
        <v>195</v>
      </c>
      <c r="J214">
        <v>4</v>
      </c>
      <c r="K214" t="s">
        <v>46</v>
      </c>
      <c r="L214">
        <v>35</v>
      </c>
      <c r="M214">
        <v>1</v>
      </c>
      <c r="N214">
        <v>2</v>
      </c>
      <c r="O214" t="s">
        <v>40</v>
      </c>
      <c r="P214">
        <v>4</v>
      </c>
      <c r="Q214" t="s">
        <v>52</v>
      </c>
      <c r="R214">
        <v>4668</v>
      </c>
      <c r="S214">
        <v>22812</v>
      </c>
      <c r="T214">
        <v>0</v>
      </c>
      <c r="U214" t="s">
        <v>43</v>
      </c>
      <c r="V214">
        <v>17</v>
      </c>
      <c r="W214">
        <v>3</v>
      </c>
      <c r="X214">
        <v>4</v>
      </c>
      <c r="Y214">
        <v>3</v>
      </c>
      <c r="Z214">
        <v>9</v>
      </c>
      <c r="AA214">
        <v>2</v>
      </c>
      <c r="AB214">
        <v>4</v>
      </c>
      <c r="AC214">
        <v>8</v>
      </c>
      <c r="AD214">
        <v>7</v>
      </c>
      <c r="AE214">
        <v>0</v>
      </c>
      <c r="AF214">
        <v>7</v>
      </c>
      <c r="AG214">
        <v>0</v>
      </c>
      <c r="AH214" t="s">
        <v>67</v>
      </c>
      <c r="AI214" t="s">
        <v>72</v>
      </c>
      <c r="AJ214" t="str" cm="1">
        <f t="array" ref="AJ214">_xlfn.IFS(
  Cleaned_Data[[#This Row],[MonthlyIncome]] &lt;= Q1_Val, "Low (Q1)",
  Cleaned_Data[[#This Row],[MonthlyIncome]] &lt;= Q2_Val, "Lower-Mid (Q2)",
  Cleaned_Data[[#This Row],[MonthlyIncome]] &lt;= Q3_Val, "Upper-Mid (Q3)",
  TRUE, "High (Q4)"
)</f>
        <v>Lower-Mid (Q2)</v>
      </c>
      <c r="AK214" t="str">
        <f>_xlfn.XLOOKUP(Cleaned_Data[[#This Row],[JobSatisfaction]], SatisfactionLookup[Code], SatisfactionLookup[Label], "Unknown")</f>
        <v>Very High</v>
      </c>
      <c r="AL214" t="str">
        <f>_xlfn.XLOOKUP(Cleaned_Data[[#This Row],[WorkLifeBalance]], SatisfactionLookup[Code], SatisfactionLookup[Label], "Unknown")</f>
        <v>Very High</v>
      </c>
      <c r="AM21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14" t="str" cm="1">
        <f t="array" ref="AN214">_xlfn.IFS(Cleaned_Data[[#This Row],[Risk Score]]&gt;=5, "3 - High Risk", Cleaned_Data[[#This Row],[Risk Score]]&gt;=3, "2 - Medium Risk", TRUE, "1 - Low Risk")</f>
        <v>1 - Low Risk</v>
      </c>
    </row>
    <row r="215" spans="1:40">
      <c r="A215">
        <v>42</v>
      </c>
      <c r="B215" t="s">
        <v>43</v>
      </c>
      <c r="C215" t="s">
        <v>55</v>
      </c>
      <c r="D215">
        <v>926</v>
      </c>
      <c r="E215" t="s">
        <v>45</v>
      </c>
      <c r="F215">
        <v>21</v>
      </c>
      <c r="G215">
        <v>2</v>
      </c>
      <c r="H215" t="s">
        <v>51</v>
      </c>
      <c r="I215">
        <v>270</v>
      </c>
      <c r="J215">
        <v>3</v>
      </c>
      <c r="K215" t="s">
        <v>39</v>
      </c>
      <c r="L215">
        <v>36</v>
      </c>
      <c r="M215">
        <v>3</v>
      </c>
      <c r="N215">
        <v>2</v>
      </c>
      <c r="O215" t="s">
        <v>53</v>
      </c>
      <c r="P215">
        <v>3</v>
      </c>
      <c r="Q215" t="s">
        <v>52</v>
      </c>
      <c r="R215">
        <v>5265</v>
      </c>
      <c r="S215">
        <v>16439</v>
      </c>
      <c r="T215">
        <v>2</v>
      </c>
      <c r="U215" t="s">
        <v>43</v>
      </c>
      <c r="V215">
        <v>16</v>
      </c>
      <c r="W215">
        <v>3</v>
      </c>
      <c r="X215">
        <v>2</v>
      </c>
      <c r="Y215">
        <v>1</v>
      </c>
      <c r="Z215">
        <v>11</v>
      </c>
      <c r="AA215">
        <v>5</v>
      </c>
      <c r="AB215">
        <v>3</v>
      </c>
      <c r="AC215">
        <v>5</v>
      </c>
      <c r="AD215">
        <v>3</v>
      </c>
      <c r="AE215">
        <v>0</v>
      </c>
      <c r="AF215">
        <v>2</v>
      </c>
      <c r="AG215">
        <v>0</v>
      </c>
      <c r="AH215" t="s">
        <v>69</v>
      </c>
      <c r="AI215" t="s">
        <v>71</v>
      </c>
      <c r="AJ215" t="str" cm="1">
        <f t="array" ref="AJ215">_xlfn.IFS(
  Cleaned_Data[[#This Row],[MonthlyIncome]] &lt;= Q1_Val, "Low (Q1)",
  Cleaned_Data[[#This Row],[MonthlyIncome]] &lt;= Q2_Val, "Lower-Mid (Q2)",
  Cleaned_Data[[#This Row],[MonthlyIncome]] &lt;= Q3_Val, "Upper-Mid (Q3)",
  TRUE, "High (Q4)"
)</f>
        <v>Upper-Mid (Q3)</v>
      </c>
      <c r="AK215" t="str">
        <f>_xlfn.XLOOKUP(Cleaned_Data[[#This Row],[JobSatisfaction]], SatisfactionLookup[Code], SatisfactionLookup[Label], "Unknown")</f>
        <v>High</v>
      </c>
      <c r="AL215" t="str">
        <f>_xlfn.XLOOKUP(Cleaned_Data[[#This Row],[WorkLifeBalance]], SatisfactionLookup[Code], SatisfactionLookup[Label], "Unknown")</f>
        <v>High</v>
      </c>
      <c r="AM21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215" t="str" cm="1">
        <f t="array" ref="AN215">_xlfn.IFS(Cleaned_Data[[#This Row],[Risk Score]]&gt;=5, "3 - High Risk", Cleaned_Data[[#This Row],[Risk Score]]&gt;=3, "2 - Medium Risk", TRUE, "1 - Low Risk")</f>
        <v>1 - Low Risk</v>
      </c>
    </row>
    <row r="216" spans="1:40">
      <c r="A216">
        <v>30</v>
      </c>
      <c r="B216" t="s">
        <v>35</v>
      </c>
      <c r="C216" t="s">
        <v>44</v>
      </c>
      <c r="D216">
        <v>334</v>
      </c>
      <c r="E216" t="s">
        <v>37</v>
      </c>
      <c r="F216">
        <v>26</v>
      </c>
      <c r="G216">
        <v>4</v>
      </c>
      <c r="H216" t="s">
        <v>59</v>
      </c>
      <c r="I216">
        <v>299</v>
      </c>
      <c r="J216">
        <v>3</v>
      </c>
      <c r="K216" t="s">
        <v>39</v>
      </c>
      <c r="L216">
        <v>52</v>
      </c>
      <c r="M216">
        <v>2</v>
      </c>
      <c r="N216">
        <v>2</v>
      </c>
      <c r="O216" t="s">
        <v>40</v>
      </c>
      <c r="P216">
        <v>1</v>
      </c>
      <c r="Q216" t="s">
        <v>41</v>
      </c>
      <c r="R216">
        <v>6696</v>
      </c>
      <c r="S216">
        <v>22967</v>
      </c>
      <c r="T216">
        <v>5</v>
      </c>
      <c r="U216" t="s">
        <v>43</v>
      </c>
      <c r="V216">
        <v>15</v>
      </c>
      <c r="W216">
        <v>3</v>
      </c>
      <c r="X216">
        <v>3</v>
      </c>
      <c r="Y216">
        <v>0</v>
      </c>
      <c r="Z216">
        <v>9</v>
      </c>
      <c r="AA216">
        <v>5</v>
      </c>
      <c r="AB216">
        <v>2</v>
      </c>
      <c r="AC216">
        <v>6</v>
      </c>
      <c r="AD216">
        <v>3</v>
      </c>
      <c r="AE216">
        <v>0</v>
      </c>
      <c r="AF216">
        <v>1</v>
      </c>
      <c r="AG216">
        <v>1</v>
      </c>
      <c r="AH216" t="s">
        <v>67</v>
      </c>
      <c r="AI216" t="s">
        <v>72</v>
      </c>
      <c r="AJ216" t="str" cm="1">
        <f t="array" ref="AJ216">_xlfn.IFS(
  Cleaned_Data[[#This Row],[MonthlyIncome]] &lt;= Q1_Val, "Low (Q1)",
  Cleaned_Data[[#This Row],[MonthlyIncome]] &lt;= Q2_Val, "Lower-Mid (Q2)",
  Cleaned_Data[[#This Row],[MonthlyIncome]] &lt;= Q3_Val, "Upper-Mid (Q3)",
  TRUE, "High (Q4)"
)</f>
        <v>Upper-Mid (Q3)</v>
      </c>
      <c r="AK216" t="str">
        <f>_xlfn.XLOOKUP(Cleaned_Data[[#This Row],[JobSatisfaction]], SatisfactionLookup[Code], SatisfactionLookup[Label], "Unknown")</f>
        <v>Low</v>
      </c>
      <c r="AL216" t="str">
        <f>_xlfn.XLOOKUP(Cleaned_Data[[#This Row],[WorkLifeBalance]], SatisfactionLookup[Code], SatisfactionLookup[Label], "Unknown")</f>
        <v>Medium</v>
      </c>
      <c r="AM21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16" t="str" cm="1">
        <f t="array" ref="AN216">_xlfn.IFS(Cleaned_Data[[#This Row],[Risk Score]]&gt;=5, "3 - High Risk", Cleaned_Data[[#This Row],[Risk Score]]&gt;=3, "2 - Medium Risk", TRUE, "1 - Low Risk")</f>
        <v>2 - Medium Risk</v>
      </c>
    </row>
    <row r="217" spans="1:40">
      <c r="A217">
        <v>36</v>
      </c>
      <c r="B217" t="s">
        <v>43</v>
      </c>
      <c r="C217" t="s">
        <v>55</v>
      </c>
      <c r="D217">
        <v>1105</v>
      </c>
      <c r="E217" t="s">
        <v>45</v>
      </c>
      <c r="F217">
        <v>24</v>
      </c>
      <c r="G217">
        <v>4</v>
      </c>
      <c r="H217" t="s">
        <v>38</v>
      </c>
      <c r="I217">
        <v>419</v>
      </c>
      <c r="J217">
        <v>2</v>
      </c>
      <c r="K217" t="s">
        <v>39</v>
      </c>
      <c r="L217">
        <v>47</v>
      </c>
      <c r="M217">
        <v>3</v>
      </c>
      <c r="N217">
        <v>2</v>
      </c>
      <c r="O217" t="s">
        <v>50</v>
      </c>
      <c r="P217">
        <v>2</v>
      </c>
      <c r="Q217" t="s">
        <v>48</v>
      </c>
      <c r="R217">
        <v>5674</v>
      </c>
      <c r="S217">
        <v>6927</v>
      </c>
      <c r="T217">
        <v>7</v>
      </c>
      <c r="U217" t="s">
        <v>43</v>
      </c>
      <c r="V217">
        <v>15</v>
      </c>
      <c r="W217">
        <v>3</v>
      </c>
      <c r="X217">
        <v>3</v>
      </c>
      <c r="Y217">
        <v>1</v>
      </c>
      <c r="Z217">
        <v>11</v>
      </c>
      <c r="AA217">
        <v>3</v>
      </c>
      <c r="AB217">
        <v>3</v>
      </c>
      <c r="AC217">
        <v>9</v>
      </c>
      <c r="AD217">
        <v>8</v>
      </c>
      <c r="AE217">
        <v>0</v>
      </c>
      <c r="AF217">
        <v>8</v>
      </c>
      <c r="AG217">
        <v>0</v>
      </c>
      <c r="AH217" t="s">
        <v>69</v>
      </c>
      <c r="AI217" t="s">
        <v>72</v>
      </c>
      <c r="AJ217" t="str" cm="1">
        <f t="array" ref="AJ217">_xlfn.IFS(
  Cleaned_Data[[#This Row],[MonthlyIncome]] &lt;= Q1_Val, "Low (Q1)",
  Cleaned_Data[[#This Row],[MonthlyIncome]] &lt;= Q2_Val, "Lower-Mid (Q2)",
  Cleaned_Data[[#This Row],[MonthlyIncome]] &lt;= Q3_Val, "Upper-Mid (Q3)",
  TRUE, "High (Q4)"
)</f>
        <v>Upper-Mid (Q3)</v>
      </c>
      <c r="AK217" t="str">
        <f>_xlfn.XLOOKUP(Cleaned_Data[[#This Row],[JobSatisfaction]], SatisfactionLookup[Code], SatisfactionLookup[Label], "Unknown")</f>
        <v>Medium</v>
      </c>
      <c r="AL217" t="str">
        <f>_xlfn.XLOOKUP(Cleaned_Data[[#This Row],[WorkLifeBalance]], SatisfactionLookup[Code], SatisfactionLookup[Label], "Unknown")</f>
        <v>High</v>
      </c>
      <c r="AM21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17" t="str" cm="1">
        <f t="array" ref="AN217">_xlfn.IFS(Cleaned_Data[[#This Row],[Risk Score]]&gt;=5, "3 - High Risk", Cleaned_Data[[#This Row],[Risk Score]]&gt;=3, "2 - Medium Risk", TRUE, "1 - Low Risk")</f>
        <v>2 - Medium Risk</v>
      </c>
    </row>
    <row r="218" spans="1:40">
      <c r="A218">
        <v>33</v>
      </c>
      <c r="B218" t="s">
        <v>43</v>
      </c>
      <c r="C218" t="s">
        <v>44</v>
      </c>
      <c r="D218">
        <v>508</v>
      </c>
      <c r="E218" t="s">
        <v>37</v>
      </c>
      <c r="F218">
        <v>10</v>
      </c>
      <c r="G218">
        <v>3</v>
      </c>
      <c r="H218" t="s">
        <v>59</v>
      </c>
      <c r="I218">
        <v>446</v>
      </c>
      <c r="J218">
        <v>2</v>
      </c>
      <c r="K218" t="s">
        <v>46</v>
      </c>
      <c r="L218">
        <v>46</v>
      </c>
      <c r="M218">
        <v>2</v>
      </c>
      <c r="N218">
        <v>2</v>
      </c>
      <c r="O218" t="s">
        <v>40</v>
      </c>
      <c r="P218">
        <v>4</v>
      </c>
      <c r="Q218" t="s">
        <v>41</v>
      </c>
      <c r="R218">
        <v>4682</v>
      </c>
      <c r="S218">
        <v>4317</v>
      </c>
      <c r="T218">
        <v>3</v>
      </c>
      <c r="U218" t="s">
        <v>43</v>
      </c>
      <c r="V218">
        <v>14</v>
      </c>
      <c r="W218">
        <v>3</v>
      </c>
      <c r="X218">
        <v>3</v>
      </c>
      <c r="Y218">
        <v>0</v>
      </c>
      <c r="Z218">
        <v>9</v>
      </c>
      <c r="AA218">
        <v>6</v>
      </c>
      <c r="AB218">
        <v>2</v>
      </c>
      <c r="AC218">
        <v>7</v>
      </c>
      <c r="AD218">
        <v>7</v>
      </c>
      <c r="AE218">
        <v>0</v>
      </c>
      <c r="AF218">
        <v>1</v>
      </c>
      <c r="AG218">
        <v>0</v>
      </c>
      <c r="AH218" t="s">
        <v>67</v>
      </c>
      <c r="AI218" t="s">
        <v>72</v>
      </c>
      <c r="AJ218" t="str" cm="1">
        <f t="array" ref="AJ218">_xlfn.IFS(
  Cleaned_Data[[#This Row],[MonthlyIncome]] &lt;= Q1_Val, "Low (Q1)",
  Cleaned_Data[[#This Row],[MonthlyIncome]] &lt;= Q2_Val, "Lower-Mid (Q2)",
  Cleaned_Data[[#This Row],[MonthlyIncome]] &lt;= Q3_Val, "Upper-Mid (Q3)",
  TRUE, "High (Q4)"
)</f>
        <v>Lower-Mid (Q2)</v>
      </c>
      <c r="AK218" t="str">
        <f>_xlfn.XLOOKUP(Cleaned_Data[[#This Row],[JobSatisfaction]], SatisfactionLookup[Code], SatisfactionLookup[Label], "Unknown")</f>
        <v>Very High</v>
      </c>
      <c r="AL218" t="str">
        <f>_xlfn.XLOOKUP(Cleaned_Data[[#This Row],[WorkLifeBalance]], SatisfactionLookup[Code], SatisfactionLookup[Label], "Unknown")</f>
        <v>Medium</v>
      </c>
      <c r="AM21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18" t="str" cm="1">
        <f t="array" ref="AN218">_xlfn.IFS(Cleaned_Data[[#This Row],[Risk Score]]&gt;=5, "3 - High Risk", Cleaned_Data[[#This Row],[Risk Score]]&gt;=3, "2 - Medium Risk", TRUE, "1 - Low Risk")</f>
        <v>1 - Low Risk</v>
      </c>
    </row>
    <row r="219" spans="1:40">
      <c r="A219">
        <v>54</v>
      </c>
      <c r="B219" t="s">
        <v>43</v>
      </c>
      <c r="C219" t="s">
        <v>44</v>
      </c>
      <c r="D219">
        <v>928</v>
      </c>
      <c r="E219" t="s">
        <v>45</v>
      </c>
      <c r="F219">
        <v>20</v>
      </c>
      <c r="G219">
        <v>4</v>
      </c>
      <c r="H219" t="s">
        <v>38</v>
      </c>
      <c r="I219">
        <v>450</v>
      </c>
      <c r="J219">
        <v>4</v>
      </c>
      <c r="K219" t="s">
        <v>39</v>
      </c>
      <c r="L219">
        <v>31</v>
      </c>
      <c r="M219">
        <v>3</v>
      </c>
      <c r="N219">
        <v>2</v>
      </c>
      <c r="O219" t="s">
        <v>47</v>
      </c>
      <c r="P219">
        <v>3</v>
      </c>
      <c r="Q219" t="s">
        <v>41</v>
      </c>
      <c r="R219">
        <v>4869</v>
      </c>
      <c r="S219">
        <v>16885</v>
      </c>
      <c r="T219">
        <v>3</v>
      </c>
      <c r="U219" t="s">
        <v>43</v>
      </c>
      <c r="V219">
        <v>12</v>
      </c>
      <c r="W219">
        <v>3</v>
      </c>
      <c r="X219">
        <v>4</v>
      </c>
      <c r="Y219">
        <v>0</v>
      </c>
      <c r="Z219">
        <v>20</v>
      </c>
      <c r="AA219">
        <v>4</v>
      </c>
      <c r="AB219">
        <v>2</v>
      </c>
      <c r="AC219">
        <v>4</v>
      </c>
      <c r="AD219">
        <v>3</v>
      </c>
      <c r="AE219">
        <v>0</v>
      </c>
      <c r="AF219">
        <v>3</v>
      </c>
      <c r="AG219">
        <v>0</v>
      </c>
      <c r="AH219" t="s">
        <v>70</v>
      </c>
      <c r="AI219" t="s">
        <v>71</v>
      </c>
      <c r="AJ219" t="str" cm="1">
        <f t="array" ref="AJ219">_xlfn.IFS(
  Cleaned_Data[[#This Row],[MonthlyIncome]] &lt;= Q1_Val, "Low (Q1)",
  Cleaned_Data[[#This Row],[MonthlyIncome]] &lt;= Q2_Val, "Lower-Mid (Q2)",
  Cleaned_Data[[#This Row],[MonthlyIncome]] &lt;= Q3_Val, "Upper-Mid (Q3)",
  TRUE, "High (Q4)"
)</f>
        <v>Lower-Mid (Q2)</v>
      </c>
      <c r="AK219" t="str">
        <f>_xlfn.XLOOKUP(Cleaned_Data[[#This Row],[JobSatisfaction]], SatisfactionLookup[Code], SatisfactionLookup[Label], "Unknown")</f>
        <v>High</v>
      </c>
      <c r="AL219" t="str">
        <f>_xlfn.XLOOKUP(Cleaned_Data[[#This Row],[WorkLifeBalance]], SatisfactionLookup[Code], SatisfactionLookup[Label], "Unknown")</f>
        <v>Medium</v>
      </c>
      <c r="AM21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219" t="str" cm="1">
        <f t="array" ref="AN219">_xlfn.IFS(Cleaned_Data[[#This Row],[Risk Score]]&gt;=5, "3 - High Risk", Cleaned_Data[[#This Row],[Risk Score]]&gt;=3, "2 - Medium Risk", TRUE, "1 - Low Risk")</f>
        <v>1 - Low Risk</v>
      </c>
    </row>
    <row r="220" spans="1:40">
      <c r="A220">
        <v>26</v>
      </c>
      <c r="B220" t="s">
        <v>35</v>
      </c>
      <c r="C220" t="s">
        <v>44</v>
      </c>
      <c r="D220">
        <v>575</v>
      </c>
      <c r="E220" t="s">
        <v>45</v>
      </c>
      <c r="F220">
        <v>3</v>
      </c>
      <c r="G220">
        <v>1</v>
      </c>
      <c r="H220" t="s">
        <v>60</v>
      </c>
      <c r="I220">
        <v>510</v>
      </c>
      <c r="J220">
        <v>3</v>
      </c>
      <c r="K220" t="s">
        <v>46</v>
      </c>
      <c r="L220">
        <v>73</v>
      </c>
      <c r="M220">
        <v>3</v>
      </c>
      <c r="N220">
        <v>1</v>
      </c>
      <c r="O220" t="s">
        <v>47</v>
      </c>
      <c r="P220">
        <v>1</v>
      </c>
      <c r="Q220" t="s">
        <v>41</v>
      </c>
      <c r="R220">
        <v>3102</v>
      </c>
      <c r="S220">
        <v>6582</v>
      </c>
      <c r="T220">
        <v>0</v>
      </c>
      <c r="U220" t="s">
        <v>43</v>
      </c>
      <c r="V220">
        <v>22</v>
      </c>
      <c r="W220">
        <v>4</v>
      </c>
      <c r="X220">
        <v>3</v>
      </c>
      <c r="Y220">
        <v>0</v>
      </c>
      <c r="Z220">
        <v>7</v>
      </c>
      <c r="AA220">
        <v>2</v>
      </c>
      <c r="AB220">
        <v>3</v>
      </c>
      <c r="AC220">
        <v>6</v>
      </c>
      <c r="AD220">
        <v>4</v>
      </c>
      <c r="AE220">
        <v>0</v>
      </c>
      <c r="AF220">
        <v>4</v>
      </c>
      <c r="AG220">
        <v>1</v>
      </c>
      <c r="AH220" t="s">
        <v>67</v>
      </c>
      <c r="AI220" t="s">
        <v>72</v>
      </c>
      <c r="AJ220" t="str" cm="1">
        <f t="array" ref="AJ220">_xlfn.IFS(
  Cleaned_Data[[#This Row],[MonthlyIncome]] &lt;= Q1_Val, "Low (Q1)",
  Cleaned_Data[[#This Row],[MonthlyIncome]] &lt;= Q2_Val, "Lower-Mid (Q2)",
  Cleaned_Data[[#This Row],[MonthlyIncome]] &lt;= Q3_Val, "Upper-Mid (Q3)",
  TRUE, "High (Q4)"
)</f>
        <v>Lower-Mid (Q2)</v>
      </c>
      <c r="AK220" t="str">
        <f>_xlfn.XLOOKUP(Cleaned_Data[[#This Row],[JobSatisfaction]], SatisfactionLookup[Code], SatisfactionLookup[Label], "Unknown")</f>
        <v>Low</v>
      </c>
      <c r="AL220" t="str">
        <f>_xlfn.XLOOKUP(Cleaned_Data[[#This Row],[WorkLifeBalance]], SatisfactionLookup[Code], SatisfactionLookup[Label], "Unknown")</f>
        <v>High</v>
      </c>
      <c r="AM22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220" t="str" cm="1">
        <f t="array" ref="AN220">_xlfn.IFS(Cleaned_Data[[#This Row],[Risk Score]]&gt;=5, "3 - High Risk", Cleaned_Data[[#This Row],[Risk Score]]&gt;=3, "2 - Medium Risk", TRUE, "1 - Low Risk")</f>
        <v>2 - Medium Risk</v>
      </c>
    </row>
    <row r="221" spans="1:40">
      <c r="A221">
        <v>42</v>
      </c>
      <c r="B221" t="s">
        <v>43</v>
      </c>
      <c r="C221" t="s">
        <v>44</v>
      </c>
      <c r="D221">
        <v>532</v>
      </c>
      <c r="E221" t="s">
        <v>45</v>
      </c>
      <c r="F221">
        <v>29</v>
      </c>
      <c r="G221">
        <v>2</v>
      </c>
      <c r="H221" t="s">
        <v>38</v>
      </c>
      <c r="I221">
        <v>547</v>
      </c>
      <c r="J221">
        <v>1</v>
      </c>
      <c r="K221" t="s">
        <v>39</v>
      </c>
      <c r="L221">
        <v>92</v>
      </c>
      <c r="M221">
        <v>3</v>
      </c>
      <c r="N221">
        <v>2</v>
      </c>
      <c r="O221" t="s">
        <v>47</v>
      </c>
      <c r="P221">
        <v>3</v>
      </c>
      <c r="Q221" t="s">
        <v>52</v>
      </c>
      <c r="R221">
        <v>4556</v>
      </c>
      <c r="S221">
        <v>12932</v>
      </c>
      <c r="T221">
        <v>2</v>
      </c>
      <c r="U221" t="s">
        <v>43</v>
      </c>
      <c r="V221">
        <v>11</v>
      </c>
      <c r="W221">
        <v>3</v>
      </c>
      <c r="X221">
        <v>2</v>
      </c>
      <c r="Y221">
        <v>1</v>
      </c>
      <c r="Z221">
        <v>19</v>
      </c>
      <c r="AA221">
        <v>3</v>
      </c>
      <c r="AB221">
        <v>3</v>
      </c>
      <c r="AC221">
        <v>5</v>
      </c>
      <c r="AD221">
        <v>4</v>
      </c>
      <c r="AE221">
        <v>0</v>
      </c>
      <c r="AF221">
        <v>2</v>
      </c>
      <c r="AG221">
        <v>0</v>
      </c>
      <c r="AH221" t="s">
        <v>69</v>
      </c>
      <c r="AI221" t="s">
        <v>71</v>
      </c>
      <c r="AJ221" t="str" cm="1">
        <f t="array" ref="AJ221">_xlfn.IFS(
  Cleaned_Data[[#This Row],[MonthlyIncome]] &lt;= Q1_Val, "Low (Q1)",
  Cleaned_Data[[#This Row],[MonthlyIncome]] &lt;= Q2_Val, "Lower-Mid (Q2)",
  Cleaned_Data[[#This Row],[MonthlyIncome]] &lt;= Q3_Val, "Upper-Mid (Q3)",
  TRUE, "High (Q4)"
)</f>
        <v>Lower-Mid (Q2)</v>
      </c>
      <c r="AK221" t="str">
        <f>_xlfn.XLOOKUP(Cleaned_Data[[#This Row],[JobSatisfaction]], SatisfactionLookup[Code], SatisfactionLookup[Label], "Unknown")</f>
        <v>High</v>
      </c>
      <c r="AL221" t="str">
        <f>_xlfn.XLOOKUP(Cleaned_Data[[#This Row],[WorkLifeBalance]], SatisfactionLookup[Code], SatisfactionLookup[Label], "Unknown")</f>
        <v>High</v>
      </c>
      <c r="AM22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221" t="str" cm="1">
        <f t="array" ref="AN221">_xlfn.IFS(Cleaned_Data[[#This Row],[Risk Score]]&gt;=5, "3 - High Risk", Cleaned_Data[[#This Row],[Risk Score]]&gt;=3, "2 - Medium Risk", TRUE, "1 - Low Risk")</f>
        <v>1 - Low Risk</v>
      </c>
    </row>
    <row r="222" spans="1:40">
      <c r="A222">
        <v>42</v>
      </c>
      <c r="B222" t="s">
        <v>43</v>
      </c>
      <c r="C222" t="s">
        <v>44</v>
      </c>
      <c r="D222">
        <v>1368</v>
      </c>
      <c r="E222" t="s">
        <v>45</v>
      </c>
      <c r="F222">
        <v>28</v>
      </c>
      <c r="G222">
        <v>4</v>
      </c>
      <c r="H222" t="s">
        <v>60</v>
      </c>
      <c r="I222">
        <v>551</v>
      </c>
      <c r="J222">
        <v>4</v>
      </c>
      <c r="K222" t="s">
        <v>39</v>
      </c>
      <c r="L222">
        <v>88</v>
      </c>
      <c r="M222">
        <v>2</v>
      </c>
      <c r="N222">
        <v>2</v>
      </c>
      <c r="O222" t="s">
        <v>54</v>
      </c>
      <c r="P222">
        <v>4</v>
      </c>
      <c r="Q222" t="s">
        <v>48</v>
      </c>
      <c r="R222">
        <v>4523</v>
      </c>
      <c r="S222">
        <v>4386</v>
      </c>
      <c r="T222">
        <v>0</v>
      </c>
      <c r="U222" t="s">
        <v>43</v>
      </c>
      <c r="V222">
        <v>11</v>
      </c>
      <c r="W222">
        <v>3</v>
      </c>
      <c r="X222">
        <v>4</v>
      </c>
      <c r="Y222">
        <v>3</v>
      </c>
      <c r="Z222">
        <v>7</v>
      </c>
      <c r="AA222">
        <v>4</v>
      </c>
      <c r="AB222">
        <v>4</v>
      </c>
      <c r="AC222">
        <v>6</v>
      </c>
      <c r="AD222">
        <v>5</v>
      </c>
      <c r="AE222">
        <v>0</v>
      </c>
      <c r="AF222">
        <v>4</v>
      </c>
      <c r="AG222">
        <v>0</v>
      </c>
      <c r="AH222" t="s">
        <v>69</v>
      </c>
      <c r="AI222" t="s">
        <v>72</v>
      </c>
      <c r="AJ222" t="str" cm="1">
        <f t="array" ref="AJ222">_xlfn.IFS(
  Cleaned_Data[[#This Row],[MonthlyIncome]] &lt;= Q1_Val, "Low (Q1)",
  Cleaned_Data[[#This Row],[MonthlyIncome]] &lt;= Q2_Val, "Lower-Mid (Q2)",
  Cleaned_Data[[#This Row],[MonthlyIncome]] &lt;= Q3_Val, "Upper-Mid (Q3)",
  TRUE, "High (Q4)"
)</f>
        <v>Lower-Mid (Q2)</v>
      </c>
      <c r="AK222" t="str">
        <f>_xlfn.XLOOKUP(Cleaned_Data[[#This Row],[JobSatisfaction]], SatisfactionLookup[Code], SatisfactionLookup[Label], "Unknown")</f>
        <v>Very High</v>
      </c>
      <c r="AL222" t="str">
        <f>_xlfn.XLOOKUP(Cleaned_Data[[#This Row],[WorkLifeBalance]], SatisfactionLookup[Code], SatisfactionLookup[Label], "Unknown")</f>
        <v>Very High</v>
      </c>
      <c r="AM22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222" t="str" cm="1">
        <f t="array" ref="AN222">_xlfn.IFS(Cleaned_Data[[#This Row],[Risk Score]]&gt;=5, "3 - High Risk", Cleaned_Data[[#This Row],[Risk Score]]&gt;=3, "2 - Medium Risk", TRUE, "1 - Low Risk")</f>
        <v>1 - Low Risk</v>
      </c>
    </row>
    <row r="223" spans="1:40">
      <c r="A223">
        <v>40</v>
      </c>
      <c r="B223" t="s">
        <v>43</v>
      </c>
      <c r="C223" t="s">
        <v>55</v>
      </c>
      <c r="D223">
        <v>1094</v>
      </c>
      <c r="E223" t="s">
        <v>37</v>
      </c>
      <c r="F223">
        <v>28</v>
      </c>
      <c r="G223">
        <v>3</v>
      </c>
      <c r="H223" t="s">
        <v>49</v>
      </c>
      <c r="I223">
        <v>615</v>
      </c>
      <c r="J223">
        <v>3</v>
      </c>
      <c r="K223" t="s">
        <v>46</v>
      </c>
      <c r="L223">
        <v>58</v>
      </c>
      <c r="M223">
        <v>1</v>
      </c>
      <c r="N223">
        <v>3</v>
      </c>
      <c r="O223" t="s">
        <v>40</v>
      </c>
      <c r="P223">
        <v>1</v>
      </c>
      <c r="Q223" t="s">
        <v>52</v>
      </c>
      <c r="R223">
        <v>10932</v>
      </c>
      <c r="S223">
        <v>11373</v>
      </c>
      <c r="T223">
        <v>3</v>
      </c>
      <c r="U223" t="s">
        <v>43</v>
      </c>
      <c r="V223">
        <v>15</v>
      </c>
      <c r="W223">
        <v>3</v>
      </c>
      <c r="X223">
        <v>3</v>
      </c>
      <c r="Y223">
        <v>1</v>
      </c>
      <c r="Z223">
        <v>20</v>
      </c>
      <c r="AA223">
        <v>2</v>
      </c>
      <c r="AB223">
        <v>3</v>
      </c>
      <c r="AC223">
        <v>1</v>
      </c>
      <c r="AD223">
        <v>0</v>
      </c>
      <c r="AE223">
        <v>0</v>
      </c>
      <c r="AF223">
        <v>1</v>
      </c>
      <c r="AG223">
        <v>0</v>
      </c>
      <c r="AH223" t="s">
        <v>69</v>
      </c>
      <c r="AI223" t="s">
        <v>66</v>
      </c>
      <c r="AJ223" t="str" cm="1">
        <f t="array" ref="AJ223">_xlfn.IFS(
  Cleaned_Data[[#This Row],[MonthlyIncome]] &lt;= Q1_Val, "Low (Q1)",
  Cleaned_Data[[#This Row],[MonthlyIncome]] &lt;= Q2_Val, "Lower-Mid (Q2)",
  Cleaned_Data[[#This Row],[MonthlyIncome]] &lt;= Q3_Val, "Upper-Mid (Q3)",
  TRUE, "High (Q4)"
)</f>
        <v>High (Q4)</v>
      </c>
      <c r="AK223" t="str">
        <f>_xlfn.XLOOKUP(Cleaned_Data[[#This Row],[JobSatisfaction]], SatisfactionLookup[Code], SatisfactionLookup[Label], "Unknown")</f>
        <v>Low</v>
      </c>
      <c r="AL223" t="str">
        <f>_xlfn.XLOOKUP(Cleaned_Data[[#This Row],[WorkLifeBalance]], SatisfactionLookup[Code], SatisfactionLookup[Label], "Unknown")</f>
        <v>High</v>
      </c>
      <c r="AM22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23" t="str" cm="1">
        <f t="array" ref="AN223">_xlfn.IFS(Cleaned_Data[[#This Row],[Risk Score]]&gt;=5, "3 - High Risk", Cleaned_Data[[#This Row],[Risk Score]]&gt;=3, "2 - Medium Risk", TRUE, "1 - Low Risk")</f>
        <v>2 - Medium Risk</v>
      </c>
    </row>
    <row r="224" spans="1:40">
      <c r="A224">
        <v>41</v>
      </c>
      <c r="B224" t="s">
        <v>43</v>
      </c>
      <c r="C224" t="s">
        <v>55</v>
      </c>
      <c r="D224">
        <v>509</v>
      </c>
      <c r="E224" t="s">
        <v>45</v>
      </c>
      <c r="F224">
        <v>2</v>
      </c>
      <c r="G224">
        <v>4</v>
      </c>
      <c r="H224" t="s">
        <v>49</v>
      </c>
      <c r="I224">
        <v>616</v>
      </c>
      <c r="J224">
        <v>1</v>
      </c>
      <c r="K224" t="s">
        <v>39</v>
      </c>
      <c r="L224">
        <v>62</v>
      </c>
      <c r="M224">
        <v>2</v>
      </c>
      <c r="N224">
        <v>2</v>
      </c>
      <c r="O224" t="s">
        <v>54</v>
      </c>
      <c r="P224">
        <v>3</v>
      </c>
      <c r="Q224" t="s">
        <v>41</v>
      </c>
      <c r="R224">
        <v>6811</v>
      </c>
      <c r="S224">
        <v>2112</v>
      </c>
      <c r="T224">
        <v>2</v>
      </c>
      <c r="U224" t="s">
        <v>35</v>
      </c>
      <c r="V224">
        <v>17</v>
      </c>
      <c r="W224">
        <v>3</v>
      </c>
      <c r="X224">
        <v>1</v>
      </c>
      <c r="Y224">
        <v>0</v>
      </c>
      <c r="Z224">
        <v>10</v>
      </c>
      <c r="AA224">
        <v>3</v>
      </c>
      <c r="AB224">
        <v>3</v>
      </c>
      <c r="AC224">
        <v>8</v>
      </c>
      <c r="AD224">
        <v>7</v>
      </c>
      <c r="AE224">
        <v>0</v>
      </c>
      <c r="AF224">
        <v>7</v>
      </c>
      <c r="AG224">
        <v>0</v>
      </c>
      <c r="AH224" t="s">
        <v>69</v>
      </c>
      <c r="AI224" t="s">
        <v>72</v>
      </c>
      <c r="AJ224" t="str" cm="1">
        <f t="array" ref="AJ224">_xlfn.IFS(
  Cleaned_Data[[#This Row],[MonthlyIncome]] &lt;= Q1_Val, "Low (Q1)",
  Cleaned_Data[[#This Row],[MonthlyIncome]] &lt;= Q2_Val, "Lower-Mid (Q2)",
  Cleaned_Data[[#This Row],[MonthlyIncome]] &lt;= Q3_Val, "Upper-Mid (Q3)",
  TRUE, "High (Q4)"
)</f>
        <v>Upper-Mid (Q3)</v>
      </c>
      <c r="AK224" t="str">
        <f>_xlfn.XLOOKUP(Cleaned_Data[[#This Row],[JobSatisfaction]], SatisfactionLookup[Code], SatisfactionLookup[Label], "Unknown")</f>
        <v>High</v>
      </c>
      <c r="AL224" t="str">
        <f>_xlfn.XLOOKUP(Cleaned_Data[[#This Row],[WorkLifeBalance]], SatisfactionLookup[Code], SatisfactionLookup[Label], "Unknown")</f>
        <v>High</v>
      </c>
      <c r="AM22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24" t="str" cm="1">
        <f t="array" ref="AN224">_xlfn.IFS(Cleaned_Data[[#This Row],[Risk Score]]&gt;=5, "3 - High Risk", Cleaned_Data[[#This Row],[Risk Score]]&gt;=3, "2 - Medium Risk", TRUE, "1 - Low Risk")</f>
        <v>2 - Medium Risk</v>
      </c>
    </row>
    <row r="225" spans="1:40">
      <c r="A225">
        <v>36</v>
      </c>
      <c r="B225" t="s">
        <v>43</v>
      </c>
      <c r="C225" t="s">
        <v>55</v>
      </c>
      <c r="D225">
        <v>427</v>
      </c>
      <c r="E225" t="s">
        <v>45</v>
      </c>
      <c r="F225">
        <v>8</v>
      </c>
      <c r="G225">
        <v>3</v>
      </c>
      <c r="H225" t="s">
        <v>38</v>
      </c>
      <c r="I225">
        <v>742</v>
      </c>
      <c r="J225">
        <v>1</v>
      </c>
      <c r="K225" t="s">
        <v>39</v>
      </c>
      <c r="L225">
        <v>63</v>
      </c>
      <c r="M225">
        <v>4</v>
      </c>
      <c r="N225">
        <v>3</v>
      </c>
      <c r="O225" t="s">
        <v>58</v>
      </c>
      <c r="P225">
        <v>1</v>
      </c>
      <c r="Q225" t="s">
        <v>48</v>
      </c>
      <c r="R225">
        <v>11713</v>
      </c>
      <c r="S225">
        <v>20335</v>
      </c>
      <c r="T225">
        <v>9</v>
      </c>
      <c r="U225" t="s">
        <v>43</v>
      </c>
      <c r="V225">
        <v>14</v>
      </c>
      <c r="W225">
        <v>3</v>
      </c>
      <c r="X225">
        <v>1</v>
      </c>
      <c r="Y225">
        <v>1</v>
      </c>
      <c r="Z225">
        <v>10</v>
      </c>
      <c r="AA225">
        <v>2</v>
      </c>
      <c r="AB225">
        <v>3</v>
      </c>
      <c r="AC225">
        <v>8</v>
      </c>
      <c r="AD225">
        <v>7</v>
      </c>
      <c r="AE225">
        <v>0</v>
      </c>
      <c r="AF225">
        <v>5</v>
      </c>
      <c r="AG225">
        <v>0</v>
      </c>
      <c r="AH225" t="s">
        <v>69</v>
      </c>
      <c r="AI225" t="s">
        <v>72</v>
      </c>
      <c r="AJ225" t="str" cm="1">
        <f t="array" ref="AJ225">_xlfn.IFS(
  Cleaned_Data[[#This Row],[MonthlyIncome]] &lt;= Q1_Val, "Low (Q1)",
  Cleaned_Data[[#This Row],[MonthlyIncome]] &lt;= Q2_Val, "Lower-Mid (Q2)",
  Cleaned_Data[[#This Row],[MonthlyIncome]] &lt;= Q3_Val, "Upper-Mid (Q3)",
  TRUE, "High (Q4)"
)</f>
        <v>High (Q4)</v>
      </c>
      <c r="AK225" t="str">
        <f>_xlfn.XLOOKUP(Cleaned_Data[[#This Row],[JobSatisfaction]], SatisfactionLookup[Code], SatisfactionLookup[Label], "Unknown")</f>
        <v>Low</v>
      </c>
      <c r="AL225" t="str">
        <f>_xlfn.XLOOKUP(Cleaned_Data[[#This Row],[WorkLifeBalance]], SatisfactionLookup[Code], SatisfactionLookup[Label], "Unknown")</f>
        <v>High</v>
      </c>
      <c r="AM22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225" t="str" cm="1">
        <f t="array" ref="AN225">_xlfn.IFS(Cleaned_Data[[#This Row],[Risk Score]]&gt;=5, "3 - High Risk", Cleaned_Data[[#This Row],[Risk Score]]&gt;=3, "2 - Medium Risk", TRUE, "1 - Low Risk")</f>
        <v>1 - Low Risk</v>
      </c>
    </row>
    <row r="226" spans="1:40">
      <c r="A226">
        <v>30</v>
      </c>
      <c r="B226" t="s">
        <v>43</v>
      </c>
      <c r="C226" t="s">
        <v>44</v>
      </c>
      <c r="D226">
        <v>1012</v>
      </c>
      <c r="E226" t="s">
        <v>45</v>
      </c>
      <c r="F226">
        <v>5</v>
      </c>
      <c r="G226">
        <v>4</v>
      </c>
      <c r="H226" t="s">
        <v>38</v>
      </c>
      <c r="I226">
        <v>861</v>
      </c>
      <c r="J226">
        <v>2</v>
      </c>
      <c r="K226" t="s">
        <v>46</v>
      </c>
      <c r="L226">
        <v>75</v>
      </c>
      <c r="M226">
        <v>2</v>
      </c>
      <c r="N226">
        <v>1</v>
      </c>
      <c r="O226" t="s">
        <v>47</v>
      </c>
      <c r="P226">
        <v>4</v>
      </c>
      <c r="Q226" t="s">
        <v>52</v>
      </c>
      <c r="R226">
        <v>3761</v>
      </c>
      <c r="S226">
        <v>2373</v>
      </c>
      <c r="T226">
        <v>9</v>
      </c>
      <c r="U226" t="s">
        <v>43</v>
      </c>
      <c r="V226">
        <v>12</v>
      </c>
      <c r="W226">
        <v>3</v>
      </c>
      <c r="X226">
        <v>2</v>
      </c>
      <c r="Y226">
        <v>1</v>
      </c>
      <c r="Z226">
        <v>10</v>
      </c>
      <c r="AA226">
        <v>3</v>
      </c>
      <c r="AB226">
        <v>2</v>
      </c>
      <c r="AC226">
        <v>5</v>
      </c>
      <c r="AD226">
        <v>4</v>
      </c>
      <c r="AE226">
        <v>0</v>
      </c>
      <c r="AF226">
        <v>3</v>
      </c>
      <c r="AG226">
        <v>0</v>
      </c>
      <c r="AH226" t="s">
        <v>67</v>
      </c>
      <c r="AI226" t="s">
        <v>71</v>
      </c>
      <c r="AJ226" t="str" cm="1">
        <f t="array" ref="AJ226">_xlfn.IFS(
  Cleaned_Data[[#This Row],[MonthlyIncome]] &lt;= Q1_Val, "Low (Q1)",
  Cleaned_Data[[#This Row],[MonthlyIncome]] &lt;= Q2_Val, "Lower-Mid (Q2)",
  Cleaned_Data[[#This Row],[MonthlyIncome]] &lt;= Q3_Val, "Upper-Mid (Q3)",
  TRUE, "High (Q4)"
)</f>
        <v>Lower-Mid (Q2)</v>
      </c>
      <c r="AK226" t="str">
        <f>_xlfn.XLOOKUP(Cleaned_Data[[#This Row],[JobSatisfaction]], SatisfactionLookup[Code], SatisfactionLookup[Label], "Unknown")</f>
        <v>Very High</v>
      </c>
      <c r="AL226" t="str">
        <f>_xlfn.XLOOKUP(Cleaned_Data[[#This Row],[WorkLifeBalance]], SatisfactionLookup[Code], SatisfactionLookup[Label], "Unknown")</f>
        <v>Medium</v>
      </c>
      <c r="AM22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26" t="str" cm="1">
        <f t="array" ref="AN226">_xlfn.IFS(Cleaned_Data[[#This Row],[Risk Score]]&gt;=5, "3 - High Risk", Cleaned_Data[[#This Row],[Risk Score]]&gt;=3, "2 - Medium Risk", TRUE, "1 - Low Risk")</f>
        <v>1 - Low Risk</v>
      </c>
    </row>
    <row r="227" spans="1:40">
      <c r="A227">
        <v>32</v>
      </c>
      <c r="B227" t="s">
        <v>43</v>
      </c>
      <c r="C227" t="s">
        <v>55</v>
      </c>
      <c r="D227">
        <v>300</v>
      </c>
      <c r="E227" t="s">
        <v>45</v>
      </c>
      <c r="F227">
        <v>1</v>
      </c>
      <c r="G227">
        <v>3</v>
      </c>
      <c r="H227" t="s">
        <v>38</v>
      </c>
      <c r="I227">
        <v>882</v>
      </c>
      <c r="J227">
        <v>4</v>
      </c>
      <c r="K227" t="s">
        <v>46</v>
      </c>
      <c r="L227">
        <v>61</v>
      </c>
      <c r="M227">
        <v>3</v>
      </c>
      <c r="N227">
        <v>1</v>
      </c>
      <c r="O227" t="s">
        <v>50</v>
      </c>
      <c r="P227">
        <v>4</v>
      </c>
      <c r="Q227" t="s">
        <v>52</v>
      </c>
      <c r="R227">
        <v>2314</v>
      </c>
      <c r="S227">
        <v>9148</v>
      </c>
      <c r="T227">
        <v>0</v>
      </c>
      <c r="U227" t="s">
        <v>43</v>
      </c>
      <c r="V227">
        <v>12</v>
      </c>
      <c r="W227">
        <v>3</v>
      </c>
      <c r="X227">
        <v>2</v>
      </c>
      <c r="Y227">
        <v>1</v>
      </c>
      <c r="Z227">
        <v>4</v>
      </c>
      <c r="AA227">
        <v>2</v>
      </c>
      <c r="AB227">
        <v>3</v>
      </c>
      <c r="AC227">
        <v>3</v>
      </c>
      <c r="AD227">
        <v>0</v>
      </c>
      <c r="AE227">
        <v>0</v>
      </c>
      <c r="AF227">
        <v>2</v>
      </c>
      <c r="AG227">
        <v>0</v>
      </c>
      <c r="AH227" t="s">
        <v>67</v>
      </c>
      <c r="AI227" t="s">
        <v>71</v>
      </c>
      <c r="AJ227" t="str" cm="1">
        <f t="array" ref="AJ227">_xlfn.IFS(
  Cleaned_Data[[#This Row],[MonthlyIncome]] &lt;= Q1_Val, "Low (Q1)",
  Cleaned_Data[[#This Row],[MonthlyIncome]] &lt;= Q2_Val, "Lower-Mid (Q2)",
  Cleaned_Data[[#This Row],[MonthlyIncome]] &lt;= Q3_Val, "Upper-Mid (Q3)",
  TRUE, "High (Q4)"
)</f>
        <v>Low (Q1)</v>
      </c>
      <c r="AK227" t="str">
        <f>_xlfn.XLOOKUP(Cleaned_Data[[#This Row],[JobSatisfaction]], SatisfactionLookup[Code], SatisfactionLookup[Label], "Unknown")</f>
        <v>Very High</v>
      </c>
      <c r="AL227" t="str">
        <f>_xlfn.XLOOKUP(Cleaned_Data[[#This Row],[WorkLifeBalance]], SatisfactionLookup[Code], SatisfactionLookup[Label], "Unknown")</f>
        <v>High</v>
      </c>
      <c r="AM22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227" t="str" cm="1">
        <f t="array" ref="AN227">_xlfn.IFS(Cleaned_Data[[#This Row],[Risk Score]]&gt;=5, "3 - High Risk", Cleaned_Data[[#This Row],[Risk Score]]&gt;=3, "2 - Medium Risk", TRUE, "1 - Low Risk")</f>
        <v>1 - Low Risk</v>
      </c>
    </row>
    <row r="228" spans="1:40">
      <c r="A228">
        <v>32</v>
      </c>
      <c r="B228" t="s">
        <v>43</v>
      </c>
      <c r="C228" t="s">
        <v>55</v>
      </c>
      <c r="D228">
        <v>1184</v>
      </c>
      <c r="E228" t="s">
        <v>45</v>
      </c>
      <c r="F228">
        <v>1</v>
      </c>
      <c r="G228">
        <v>3</v>
      </c>
      <c r="H228" t="s">
        <v>38</v>
      </c>
      <c r="I228">
        <v>951</v>
      </c>
      <c r="J228">
        <v>3</v>
      </c>
      <c r="K228" t="s">
        <v>39</v>
      </c>
      <c r="L228">
        <v>70</v>
      </c>
      <c r="M228">
        <v>2</v>
      </c>
      <c r="N228">
        <v>1</v>
      </c>
      <c r="O228" t="s">
        <v>50</v>
      </c>
      <c r="P228">
        <v>2</v>
      </c>
      <c r="Q228" t="s">
        <v>48</v>
      </c>
      <c r="R228">
        <v>2332</v>
      </c>
      <c r="S228">
        <v>3974</v>
      </c>
      <c r="T228">
        <v>6</v>
      </c>
      <c r="U228" t="s">
        <v>43</v>
      </c>
      <c r="V228">
        <v>20</v>
      </c>
      <c r="W228">
        <v>4</v>
      </c>
      <c r="X228">
        <v>3</v>
      </c>
      <c r="Y228">
        <v>0</v>
      </c>
      <c r="Z228">
        <v>5</v>
      </c>
      <c r="AA228">
        <v>3</v>
      </c>
      <c r="AB228">
        <v>3</v>
      </c>
      <c r="AC228">
        <v>3</v>
      </c>
      <c r="AD228">
        <v>0</v>
      </c>
      <c r="AE228">
        <v>0</v>
      </c>
      <c r="AF228">
        <v>2</v>
      </c>
      <c r="AG228">
        <v>0</v>
      </c>
      <c r="AH228" t="s">
        <v>67</v>
      </c>
      <c r="AI228" t="s">
        <v>71</v>
      </c>
      <c r="AJ228" t="str" cm="1">
        <f t="array" ref="AJ228">_xlfn.IFS(
  Cleaned_Data[[#This Row],[MonthlyIncome]] &lt;= Q1_Val, "Low (Q1)",
  Cleaned_Data[[#This Row],[MonthlyIncome]] &lt;= Q2_Val, "Lower-Mid (Q2)",
  Cleaned_Data[[#This Row],[MonthlyIncome]] &lt;= Q3_Val, "Upper-Mid (Q3)",
  TRUE, "High (Q4)"
)</f>
        <v>Low (Q1)</v>
      </c>
      <c r="AK228" t="str">
        <f>_xlfn.XLOOKUP(Cleaned_Data[[#This Row],[JobSatisfaction]], SatisfactionLookup[Code], SatisfactionLookup[Label], "Unknown")</f>
        <v>Medium</v>
      </c>
      <c r="AL228" t="str">
        <f>_xlfn.XLOOKUP(Cleaned_Data[[#This Row],[WorkLifeBalance]], SatisfactionLookup[Code], SatisfactionLookup[Label], "Unknown")</f>
        <v>High</v>
      </c>
      <c r="AM22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228" t="str" cm="1">
        <f t="array" ref="AN228">_xlfn.IFS(Cleaned_Data[[#This Row],[Risk Score]]&gt;=5, "3 - High Risk", Cleaned_Data[[#This Row],[Risk Score]]&gt;=3, "2 - Medium Risk", TRUE, "1 - Low Risk")</f>
        <v>2 - Medium Risk</v>
      </c>
    </row>
    <row r="229" spans="1:40">
      <c r="A229">
        <v>36</v>
      </c>
      <c r="B229" t="s">
        <v>43</v>
      </c>
      <c r="C229" t="s">
        <v>55</v>
      </c>
      <c r="D229">
        <v>1229</v>
      </c>
      <c r="E229" t="s">
        <v>37</v>
      </c>
      <c r="F229">
        <v>8</v>
      </c>
      <c r="G229">
        <v>4</v>
      </c>
      <c r="H229" t="s">
        <v>60</v>
      </c>
      <c r="I229">
        <v>990</v>
      </c>
      <c r="J229">
        <v>1</v>
      </c>
      <c r="K229" t="s">
        <v>46</v>
      </c>
      <c r="L229">
        <v>84</v>
      </c>
      <c r="M229">
        <v>3</v>
      </c>
      <c r="N229">
        <v>2</v>
      </c>
      <c r="O229" t="s">
        <v>40</v>
      </c>
      <c r="P229">
        <v>4</v>
      </c>
      <c r="Q229" t="s">
        <v>52</v>
      </c>
      <c r="R229">
        <v>5079</v>
      </c>
      <c r="S229">
        <v>25952</v>
      </c>
      <c r="T229">
        <v>4</v>
      </c>
      <c r="U229" t="s">
        <v>43</v>
      </c>
      <c r="V229">
        <v>13</v>
      </c>
      <c r="W229">
        <v>3</v>
      </c>
      <c r="X229">
        <v>4</v>
      </c>
      <c r="Y229">
        <v>2</v>
      </c>
      <c r="Z229">
        <v>12</v>
      </c>
      <c r="AA229">
        <v>3</v>
      </c>
      <c r="AB229">
        <v>3</v>
      </c>
      <c r="AC229">
        <v>7</v>
      </c>
      <c r="AD229">
        <v>7</v>
      </c>
      <c r="AE229">
        <v>0</v>
      </c>
      <c r="AF229">
        <v>7</v>
      </c>
      <c r="AG229">
        <v>0</v>
      </c>
      <c r="AH229" t="s">
        <v>69</v>
      </c>
      <c r="AI229" t="s">
        <v>72</v>
      </c>
      <c r="AJ229" t="str" cm="1">
        <f t="array" ref="AJ229">_xlfn.IFS(
  Cleaned_Data[[#This Row],[MonthlyIncome]] &lt;= Q1_Val, "Low (Q1)",
  Cleaned_Data[[#This Row],[MonthlyIncome]] &lt;= Q2_Val, "Lower-Mid (Q2)",
  Cleaned_Data[[#This Row],[MonthlyIncome]] &lt;= Q3_Val, "Upper-Mid (Q3)",
  TRUE, "High (Q4)"
)</f>
        <v>Upper-Mid (Q3)</v>
      </c>
      <c r="AK229" t="str">
        <f>_xlfn.XLOOKUP(Cleaned_Data[[#This Row],[JobSatisfaction]], SatisfactionLookup[Code], SatisfactionLookup[Label], "Unknown")</f>
        <v>Very High</v>
      </c>
      <c r="AL229" t="str">
        <f>_xlfn.XLOOKUP(Cleaned_Data[[#This Row],[WorkLifeBalance]], SatisfactionLookup[Code], SatisfactionLookup[Label], "Unknown")</f>
        <v>High</v>
      </c>
      <c r="AM22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29" t="str" cm="1">
        <f t="array" ref="AN229">_xlfn.IFS(Cleaned_Data[[#This Row],[Risk Score]]&gt;=5, "3 - High Risk", Cleaned_Data[[#This Row],[Risk Score]]&gt;=3, "2 - Medium Risk", TRUE, "1 - Low Risk")</f>
        <v>1 - Low Risk</v>
      </c>
    </row>
    <row r="230" spans="1:40">
      <c r="A230">
        <v>41</v>
      </c>
      <c r="B230" t="s">
        <v>43</v>
      </c>
      <c r="C230" t="s">
        <v>44</v>
      </c>
      <c r="D230">
        <v>840</v>
      </c>
      <c r="E230" t="s">
        <v>45</v>
      </c>
      <c r="F230">
        <v>9</v>
      </c>
      <c r="G230">
        <v>3</v>
      </c>
      <c r="H230" t="s">
        <v>51</v>
      </c>
      <c r="I230">
        <v>999</v>
      </c>
      <c r="J230">
        <v>1</v>
      </c>
      <c r="K230" t="s">
        <v>46</v>
      </c>
      <c r="L230">
        <v>64</v>
      </c>
      <c r="M230">
        <v>3</v>
      </c>
      <c r="N230">
        <v>5</v>
      </c>
      <c r="O230" t="s">
        <v>58</v>
      </c>
      <c r="P230">
        <v>3</v>
      </c>
      <c r="Q230" t="s">
        <v>52</v>
      </c>
      <c r="R230">
        <v>19419</v>
      </c>
      <c r="S230">
        <v>3735</v>
      </c>
      <c r="T230">
        <v>2</v>
      </c>
      <c r="U230" t="s">
        <v>43</v>
      </c>
      <c r="V230">
        <v>17</v>
      </c>
      <c r="W230">
        <v>3</v>
      </c>
      <c r="X230">
        <v>2</v>
      </c>
      <c r="Y230">
        <v>1</v>
      </c>
      <c r="Z230">
        <v>21</v>
      </c>
      <c r="AA230">
        <v>2</v>
      </c>
      <c r="AB230">
        <v>4</v>
      </c>
      <c r="AC230">
        <v>18</v>
      </c>
      <c r="AD230">
        <v>16</v>
      </c>
      <c r="AE230">
        <v>0</v>
      </c>
      <c r="AF230">
        <v>11</v>
      </c>
      <c r="AG230">
        <v>0</v>
      </c>
      <c r="AH230" t="s">
        <v>69</v>
      </c>
      <c r="AI230" t="s">
        <v>73</v>
      </c>
      <c r="AJ230" t="str" cm="1">
        <f t="array" ref="AJ230">_xlfn.IFS(
  Cleaned_Data[[#This Row],[MonthlyIncome]] &lt;= Q1_Val, "Low (Q1)",
  Cleaned_Data[[#This Row],[MonthlyIncome]] &lt;= Q2_Val, "Lower-Mid (Q2)",
  Cleaned_Data[[#This Row],[MonthlyIncome]] &lt;= Q3_Val, "Upper-Mid (Q3)",
  TRUE, "High (Q4)"
)</f>
        <v>High (Q4)</v>
      </c>
      <c r="AK230" t="str">
        <f>_xlfn.XLOOKUP(Cleaned_Data[[#This Row],[JobSatisfaction]], SatisfactionLookup[Code], SatisfactionLookup[Label], "Unknown")</f>
        <v>High</v>
      </c>
      <c r="AL230" t="str">
        <f>_xlfn.XLOOKUP(Cleaned_Data[[#This Row],[WorkLifeBalance]], SatisfactionLookup[Code], SatisfactionLookup[Label], "Unknown")</f>
        <v>Very High</v>
      </c>
      <c r="AM23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30" t="str" cm="1">
        <f t="array" ref="AN230">_xlfn.IFS(Cleaned_Data[[#This Row],[Risk Score]]&gt;=5, "3 - High Risk", Cleaned_Data[[#This Row],[Risk Score]]&gt;=3, "2 - Medium Risk", TRUE, "1 - Low Risk")</f>
        <v>1 - Low Risk</v>
      </c>
    </row>
    <row r="231" spans="1:40">
      <c r="A231">
        <v>38</v>
      </c>
      <c r="B231" t="s">
        <v>43</v>
      </c>
      <c r="C231" t="s">
        <v>44</v>
      </c>
      <c r="D231">
        <v>1391</v>
      </c>
      <c r="E231" t="s">
        <v>45</v>
      </c>
      <c r="F231">
        <v>10</v>
      </c>
      <c r="G231">
        <v>1</v>
      </c>
      <c r="H231" t="s">
        <v>51</v>
      </c>
      <c r="I231">
        <v>1006</v>
      </c>
      <c r="J231">
        <v>3</v>
      </c>
      <c r="K231" t="s">
        <v>46</v>
      </c>
      <c r="L231">
        <v>66</v>
      </c>
      <c r="M231">
        <v>3</v>
      </c>
      <c r="N231">
        <v>1</v>
      </c>
      <c r="O231" t="s">
        <v>47</v>
      </c>
      <c r="P231">
        <v>3</v>
      </c>
      <c r="Q231" t="s">
        <v>48</v>
      </c>
      <c r="R231">
        <v>2684</v>
      </c>
      <c r="S231">
        <v>12127</v>
      </c>
      <c r="T231">
        <v>0</v>
      </c>
      <c r="U231" t="s">
        <v>43</v>
      </c>
      <c r="V231">
        <v>17</v>
      </c>
      <c r="W231">
        <v>3</v>
      </c>
      <c r="X231">
        <v>2</v>
      </c>
      <c r="Y231">
        <v>1</v>
      </c>
      <c r="Z231">
        <v>3</v>
      </c>
      <c r="AA231">
        <v>0</v>
      </c>
      <c r="AB231">
        <v>2</v>
      </c>
      <c r="AC231">
        <v>2</v>
      </c>
      <c r="AD231">
        <v>1</v>
      </c>
      <c r="AE231">
        <v>0</v>
      </c>
      <c r="AF231">
        <v>2</v>
      </c>
      <c r="AG231">
        <v>0</v>
      </c>
      <c r="AH231" t="s">
        <v>69</v>
      </c>
      <c r="AI231" t="s">
        <v>71</v>
      </c>
      <c r="AJ231" t="str" cm="1">
        <f t="array" ref="AJ231">_xlfn.IFS(
  Cleaned_Data[[#This Row],[MonthlyIncome]] &lt;= Q1_Val, "Low (Q1)",
  Cleaned_Data[[#This Row],[MonthlyIncome]] &lt;= Q2_Val, "Lower-Mid (Q2)",
  Cleaned_Data[[#This Row],[MonthlyIncome]] &lt;= Q3_Val, "Upper-Mid (Q3)",
  TRUE, "High (Q4)"
)</f>
        <v>Low (Q1)</v>
      </c>
      <c r="AK231" t="str">
        <f>_xlfn.XLOOKUP(Cleaned_Data[[#This Row],[JobSatisfaction]], SatisfactionLookup[Code], SatisfactionLookup[Label], "Unknown")</f>
        <v>High</v>
      </c>
      <c r="AL231" t="str">
        <f>_xlfn.XLOOKUP(Cleaned_Data[[#This Row],[WorkLifeBalance]], SatisfactionLookup[Code], SatisfactionLookup[Label], "Unknown")</f>
        <v>Medium</v>
      </c>
      <c r="AM23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231" t="str" cm="1">
        <f t="array" ref="AN231">_xlfn.IFS(Cleaned_Data[[#This Row],[Risk Score]]&gt;=5, "3 - High Risk", Cleaned_Data[[#This Row],[Risk Score]]&gt;=3, "2 - Medium Risk", TRUE, "1 - Low Risk")</f>
        <v>1 - Low Risk</v>
      </c>
    </row>
    <row r="232" spans="1:40">
      <c r="A232">
        <v>50</v>
      </c>
      <c r="B232" t="s">
        <v>43</v>
      </c>
      <c r="C232" t="s">
        <v>55</v>
      </c>
      <c r="D232">
        <v>145</v>
      </c>
      <c r="E232" t="s">
        <v>37</v>
      </c>
      <c r="F232">
        <v>1</v>
      </c>
      <c r="G232">
        <v>3</v>
      </c>
      <c r="H232" t="s">
        <v>38</v>
      </c>
      <c r="I232">
        <v>1040</v>
      </c>
      <c r="J232">
        <v>4</v>
      </c>
      <c r="K232" t="s">
        <v>39</v>
      </c>
      <c r="L232">
        <v>95</v>
      </c>
      <c r="M232">
        <v>3</v>
      </c>
      <c r="N232">
        <v>2</v>
      </c>
      <c r="O232" t="s">
        <v>40</v>
      </c>
      <c r="P232">
        <v>3</v>
      </c>
      <c r="Q232" t="s">
        <v>48</v>
      </c>
      <c r="R232">
        <v>6347</v>
      </c>
      <c r="S232">
        <v>24920</v>
      </c>
      <c r="T232">
        <v>0</v>
      </c>
      <c r="U232" t="s">
        <v>43</v>
      </c>
      <c r="V232">
        <v>12</v>
      </c>
      <c r="W232">
        <v>3</v>
      </c>
      <c r="X232">
        <v>1</v>
      </c>
      <c r="Y232">
        <v>1</v>
      </c>
      <c r="Z232">
        <v>19</v>
      </c>
      <c r="AA232">
        <v>3</v>
      </c>
      <c r="AB232">
        <v>3</v>
      </c>
      <c r="AC232">
        <v>18</v>
      </c>
      <c r="AD232">
        <v>7</v>
      </c>
      <c r="AE232">
        <v>0</v>
      </c>
      <c r="AF232">
        <v>13</v>
      </c>
      <c r="AG232">
        <v>0</v>
      </c>
      <c r="AH232" t="s">
        <v>70</v>
      </c>
      <c r="AI232" t="s">
        <v>73</v>
      </c>
      <c r="AJ232" t="str" cm="1">
        <f t="array" ref="AJ232">_xlfn.IFS(
  Cleaned_Data[[#This Row],[MonthlyIncome]] &lt;= Q1_Val, "Low (Q1)",
  Cleaned_Data[[#This Row],[MonthlyIncome]] &lt;= Q2_Val, "Lower-Mid (Q2)",
  Cleaned_Data[[#This Row],[MonthlyIncome]] &lt;= Q3_Val, "Upper-Mid (Q3)",
  TRUE, "High (Q4)"
)</f>
        <v>Upper-Mid (Q3)</v>
      </c>
      <c r="AK232" t="str">
        <f>_xlfn.XLOOKUP(Cleaned_Data[[#This Row],[JobSatisfaction]], SatisfactionLookup[Code], SatisfactionLookup[Label], "Unknown")</f>
        <v>High</v>
      </c>
      <c r="AL232" t="str">
        <f>_xlfn.XLOOKUP(Cleaned_Data[[#This Row],[WorkLifeBalance]], SatisfactionLookup[Code], SatisfactionLookup[Label], "Unknown")</f>
        <v>High</v>
      </c>
      <c r="AM23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32" t="str" cm="1">
        <f t="array" ref="AN232">_xlfn.IFS(Cleaned_Data[[#This Row],[Risk Score]]&gt;=5, "3 - High Risk", Cleaned_Data[[#This Row],[Risk Score]]&gt;=3, "2 - Medium Risk", TRUE, "1 - Low Risk")</f>
        <v>1 - Low Risk</v>
      </c>
    </row>
    <row r="233" spans="1:40">
      <c r="A233">
        <v>56</v>
      </c>
      <c r="B233" t="s">
        <v>43</v>
      </c>
      <c r="C233" t="s">
        <v>44</v>
      </c>
      <c r="D233">
        <v>1240</v>
      </c>
      <c r="E233" t="s">
        <v>45</v>
      </c>
      <c r="F233">
        <v>9</v>
      </c>
      <c r="G233">
        <v>3</v>
      </c>
      <c r="H233" t="s">
        <v>51</v>
      </c>
      <c r="I233">
        <v>1071</v>
      </c>
      <c r="J233">
        <v>1</v>
      </c>
      <c r="K233" t="s">
        <v>39</v>
      </c>
      <c r="L233">
        <v>63</v>
      </c>
      <c r="M233">
        <v>3</v>
      </c>
      <c r="N233">
        <v>1</v>
      </c>
      <c r="O233" t="s">
        <v>47</v>
      </c>
      <c r="P233">
        <v>3</v>
      </c>
      <c r="Q233" t="s">
        <v>48</v>
      </c>
      <c r="R233">
        <v>2942</v>
      </c>
      <c r="S233">
        <v>12154</v>
      </c>
      <c r="T233">
        <v>2</v>
      </c>
      <c r="U233" t="s">
        <v>43</v>
      </c>
      <c r="V233">
        <v>19</v>
      </c>
      <c r="W233">
        <v>3</v>
      </c>
      <c r="X233">
        <v>2</v>
      </c>
      <c r="Y233">
        <v>1</v>
      </c>
      <c r="Z233">
        <v>18</v>
      </c>
      <c r="AA233">
        <v>4</v>
      </c>
      <c r="AB233">
        <v>3</v>
      </c>
      <c r="AC233">
        <v>5</v>
      </c>
      <c r="AD233">
        <v>4</v>
      </c>
      <c r="AE233">
        <v>0</v>
      </c>
      <c r="AF233">
        <v>3</v>
      </c>
      <c r="AG233">
        <v>0</v>
      </c>
      <c r="AH233" t="s">
        <v>65</v>
      </c>
      <c r="AI233" t="s">
        <v>71</v>
      </c>
      <c r="AJ233" t="str" cm="1">
        <f t="array" ref="AJ233">_xlfn.IFS(
  Cleaned_Data[[#This Row],[MonthlyIncome]] &lt;= Q1_Val, "Low (Q1)",
  Cleaned_Data[[#This Row],[MonthlyIncome]] &lt;= Q2_Val, "Lower-Mid (Q2)",
  Cleaned_Data[[#This Row],[MonthlyIncome]] &lt;= Q3_Val, "Upper-Mid (Q3)",
  TRUE, "High (Q4)"
)</f>
        <v>Lower-Mid (Q2)</v>
      </c>
      <c r="AK233" t="str">
        <f>_xlfn.XLOOKUP(Cleaned_Data[[#This Row],[JobSatisfaction]], SatisfactionLookup[Code], SatisfactionLookup[Label], "Unknown")</f>
        <v>High</v>
      </c>
      <c r="AL233" t="str">
        <f>_xlfn.XLOOKUP(Cleaned_Data[[#This Row],[WorkLifeBalance]], SatisfactionLookup[Code], SatisfactionLookup[Label], "Unknown")</f>
        <v>High</v>
      </c>
      <c r="AM23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233" t="str" cm="1">
        <f t="array" ref="AN233">_xlfn.IFS(Cleaned_Data[[#This Row],[Risk Score]]&gt;=5, "3 - High Risk", Cleaned_Data[[#This Row],[Risk Score]]&gt;=3, "2 - Medium Risk", TRUE, "1 - Low Risk")</f>
        <v>1 - Low Risk</v>
      </c>
    </row>
    <row r="234" spans="1:40">
      <c r="A234">
        <v>43</v>
      </c>
      <c r="B234" t="s">
        <v>43</v>
      </c>
      <c r="C234" t="s">
        <v>44</v>
      </c>
      <c r="D234">
        <v>1082</v>
      </c>
      <c r="E234" t="s">
        <v>45</v>
      </c>
      <c r="F234">
        <v>27</v>
      </c>
      <c r="G234">
        <v>3</v>
      </c>
      <c r="H234" t="s">
        <v>38</v>
      </c>
      <c r="I234">
        <v>1126</v>
      </c>
      <c r="J234">
        <v>3</v>
      </c>
      <c r="K234" t="s">
        <v>39</v>
      </c>
      <c r="L234">
        <v>83</v>
      </c>
      <c r="M234">
        <v>3</v>
      </c>
      <c r="N234">
        <v>3</v>
      </c>
      <c r="O234" t="s">
        <v>53</v>
      </c>
      <c r="P234">
        <v>1</v>
      </c>
      <c r="Q234" t="s">
        <v>48</v>
      </c>
      <c r="R234">
        <v>10820</v>
      </c>
      <c r="S234">
        <v>11535</v>
      </c>
      <c r="T234">
        <v>8</v>
      </c>
      <c r="U234" t="s">
        <v>43</v>
      </c>
      <c r="V234">
        <v>11</v>
      </c>
      <c r="W234">
        <v>3</v>
      </c>
      <c r="X234">
        <v>3</v>
      </c>
      <c r="Y234">
        <v>1</v>
      </c>
      <c r="Z234">
        <v>18</v>
      </c>
      <c r="AA234">
        <v>1</v>
      </c>
      <c r="AB234">
        <v>3</v>
      </c>
      <c r="AC234">
        <v>8</v>
      </c>
      <c r="AD234">
        <v>7</v>
      </c>
      <c r="AE234">
        <v>0</v>
      </c>
      <c r="AF234">
        <v>1</v>
      </c>
      <c r="AG234">
        <v>0</v>
      </c>
      <c r="AH234" t="s">
        <v>69</v>
      </c>
      <c r="AI234" t="s">
        <v>72</v>
      </c>
      <c r="AJ234" t="str" cm="1">
        <f t="array" ref="AJ234">_xlfn.IFS(
  Cleaned_Data[[#This Row],[MonthlyIncome]] &lt;= Q1_Val, "Low (Q1)",
  Cleaned_Data[[#This Row],[MonthlyIncome]] &lt;= Q2_Val, "Lower-Mid (Q2)",
  Cleaned_Data[[#This Row],[MonthlyIncome]] &lt;= Q3_Val, "Upper-Mid (Q3)",
  TRUE, "High (Q4)"
)</f>
        <v>High (Q4)</v>
      </c>
      <c r="AK234" t="str">
        <f>_xlfn.XLOOKUP(Cleaned_Data[[#This Row],[JobSatisfaction]], SatisfactionLookup[Code], SatisfactionLookup[Label], "Unknown")</f>
        <v>Low</v>
      </c>
      <c r="AL234" t="str">
        <f>_xlfn.XLOOKUP(Cleaned_Data[[#This Row],[WorkLifeBalance]], SatisfactionLookup[Code], SatisfactionLookup[Label], "Unknown")</f>
        <v>High</v>
      </c>
      <c r="AM23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34" t="str" cm="1">
        <f t="array" ref="AN234">_xlfn.IFS(Cleaned_Data[[#This Row],[Risk Score]]&gt;=5, "3 - High Risk", Cleaned_Data[[#This Row],[Risk Score]]&gt;=3, "2 - Medium Risk", TRUE, "1 - Low Risk")</f>
        <v>2 - Medium Risk</v>
      </c>
    </row>
    <row r="235" spans="1:40">
      <c r="A235">
        <v>39</v>
      </c>
      <c r="B235" t="s">
        <v>43</v>
      </c>
      <c r="C235" t="s">
        <v>55</v>
      </c>
      <c r="D235">
        <v>439</v>
      </c>
      <c r="E235" t="s">
        <v>45</v>
      </c>
      <c r="F235">
        <v>9</v>
      </c>
      <c r="G235">
        <v>3</v>
      </c>
      <c r="H235" t="s">
        <v>38</v>
      </c>
      <c r="I235">
        <v>1132</v>
      </c>
      <c r="J235">
        <v>3</v>
      </c>
      <c r="K235" t="s">
        <v>46</v>
      </c>
      <c r="L235">
        <v>70</v>
      </c>
      <c r="M235">
        <v>3</v>
      </c>
      <c r="N235">
        <v>2</v>
      </c>
      <c r="O235" t="s">
        <v>50</v>
      </c>
      <c r="P235">
        <v>2</v>
      </c>
      <c r="Q235" t="s">
        <v>41</v>
      </c>
      <c r="R235">
        <v>6782</v>
      </c>
      <c r="S235">
        <v>8770</v>
      </c>
      <c r="T235">
        <v>9</v>
      </c>
      <c r="U235" t="s">
        <v>43</v>
      </c>
      <c r="V235">
        <v>15</v>
      </c>
      <c r="W235">
        <v>3</v>
      </c>
      <c r="X235">
        <v>3</v>
      </c>
      <c r="Y235">
        <v>0</v>
      </c>
      <c r="Z235">
        <v>9</v>
      </c>
      <c r="AA235">
        <v>2</v>
      </c>
      <c r="AB235">
        <v>2</v>
      </c>
      <c r="AC235">
        <v>5</v>
      </c>
      <c r="AD235">
        <v>4</v>
      </c>
      <c r="AE235">
        <v>0</v>
      </c>
      <c r="AF235">
        <v>3</v>
      </c>
      <c r="AG235">
        <v>0</v>
      </c>
      <c r="AH235" t="s">
        <v>69</v>
      </c>
      <c r="AI235" t="s">
        <v>71</v>
      </c>
      <c r="AJ235" t="str" cm="1">
        <f t="array" ref="AJ235">_xlfn.IFS(
  Cleaned_Data[[#This Row],[MonthlyIncome]] &lt;= Q1_Val, "Low (Q1)",
  Cleaned_Data[[#This Row],[MonthlyIncome]] &lt;= Q2_Val, "Lower-Mid (Q2)",
  Cleaned_Data[[#This Row],[MonthlyIncome]] &lt;= Q3_Val, "Upper-Mid (Q3)",
  TRUE, "High (Q4)"
)</f>
        <v>Upper-Mid (Q3)</v>
      </c>
      <c r="AK235" t="str">
        <f>_xlfn.XLOOKUP(Cleaned_Data[[#This Row],[JobSatisfaction]], SatisfactionLookup[Code], SatisfactionLookup[Label], "Unknown")</f>
        <v>Medium</v>
      </c>
      <c r="AL235" t="str">
        <f>_xlfn.XLOOKUP(Cleaned_Data[[#This Row],[WorkLifeBalance]], SatisfactionLookup[Code], SatisfactionLookup[Label], "Unknown")</f>
        <v>Medium</v>
      </c>
      <c r="AM23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235" t="str" cm="1">
        <f t="array" ref="AN235">_xlfn.IFS(Cleaned_Data[[#This Row],[Risk Score]]&gt;=5, "3 - High Risk", Cleaned_Data[[#This Row],[Risk Score]]&gt;=3, "2 - Medium Risk", TRUE, "1 - Low Risk")</f>
        <v>1 - Low Risk</v>
      </c>
    </row>
    <row r="236" spans="1:40">
      <c r="A236">
        <v>36</v>
      </c>
      <c r="B236" t="s">
        <v>43</v>
      </c>
      <c r="C236" t="s">
        <v>55</v>
      </c>
      <c r="D236">
        <v>217</v>
      </c>
      <c r="E236" t="s">
        <v>45</v>
      </c>
      <c r="F236">
        <v>18</v>
      </c>
      <c r="G236">
        <v>4</v>
      </c>
      <c r="H236" t="s">
        <v>38</v>
      </c>
      <c r="I236">
        <v>1133</v>
      </c>
      <c r="J236">
        <v>1</v>
      </c>
      <c r="K236" t="s">
        <v>46</v>
      </c>
      <c r="L236">
        <v>78</v>
      </c>
      <c r="M236">
        <v>3</v>
      </c>
      <c r="N236">
        <v>2</v>
      </c>
      <c r="O236" t="s">
        <v>53</v>
      </c>
      <c r="P236">
        <v>4</v>
      </c>
      <c r="Q236" t="s">
        <v>41</v>
      </c>
      <c r="R236">
        <v>7779</v>
      </c>
      <c r="S236">
        <v>23238</v>
      </c>
      <c r="T236">
        <v>2</v>
      </c>
      <c r="U236" t="s">
        <v>43</v>
      </c>
      <c r="V236">
        <v>20</v>
      </c>
      <c r="W236">
        <v>4</v>
      </c>
      <c r="X236">
        <v>1</v>
      </c>
      <c r="Y236">
        <v>0</v>
      </c>
      <c r="Z236">
        <v>18</v>
      </c>
      <c r="AA236">
        <v>0</v>
      </c>
      <c r="AB236">
        <v>3</v>
      </c>
      <c r="AC236">
        <v>11</v>
      </c>
      <c r="AD236">
        <v>9</v>
      </c>
      <c r="AE236">
        <v>0</v>
      </c>
      <c r="AF236">
        <v>9</v>
      </c>
      <c r="AG236">
        <v>0</v>
      </c>
      <c r="AH236" t="s">
        <v>69</v>
      </c>
      <c r="AI236" t="s">
        <v>73</v>
      </c>
      <c r="AJ236" t="str" cm="1">
        <f t="array" ref="AJ236">_xlfn.IFS(
  Cleaned_Data[[#This Row],[MonthlyIncome]] &lt;= Q1_Val, "Low (Q1)",
  Cleaned_Data[[#This Row],[MonthlyIncome]] &lt;= Q2_Val, "Lower-Mid (Q2)",
  Cleaned_Data[[#This Row],[MonthlyIncome]] &lt;= Q3_Val, "Upper-Mid (Q3)",
  TRUE, "High (Q4)"
)</f>
        <v>Upper-Mid (Q3)</v>
      </c>
      <c r="AK236" t="str">
        <f>_xlfn.XLOOKUP(Cleaned_Data[[#This Row],[JobSatisfaction]], SatisfactionLookup[Code], SatisfactionLookup[Label], "Unknown")</f>
        <v>Very High</v>
      </c>
      <c r="AL236" t="str">
        <f>_xlfn.XLOOKUP(Cleaned_Data[[#This Row],[WorkLifeBalance]], SatisfactionLookup[Code], SatisfactionLookup[Label], "Unknown")</f>
        <v>High</v>
      </c>
      <c r="AM23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236" t="str" cm="1">
        <f t="array" ref="AN236">_xlfn.IFS(Cleaned_Data[[#This Row],[Risk Score]]&gt;=5, "3 - High Risk", Cleaned_Data[[#This Row],[Risk Score]]&gt;=3, "2 - Medium Risk", TRUE, "1 - Low Risk")</f>
        <v>1 - Low Risk</v>
      </c>
    </row>
    <row r="237" spans="1:40">
      <c r="A237">
        <v>42</v>
      </c>
      <c r="B237" t="s">
        <v>43</v>
      </c>
      <c r="C237" t="s">
        <v>55</v>
      </c>
      <c r="D237">
        <v>179</v>
      </c>
      <c r="E237" t="s">
        <v>61</v>
      </c>
      <c r="F237">
        <v>2</v>
      </c>
      <c r="G237">
        <v>5</v>
      </c>
      <c r="H237" t="s">
        <v>51</v>
      </c>
      <c r="I237">
        <v>1231</v>
      </c>
      <c r="J237">
        <v>4</v>
      </c>
      <c r="K237" t="s">
        <v>46</v>
      </c>
      <c r="L237">
        <v>79</v>
      </c>
      <c r="M237">
        <v>4</v>
      </c>
      <c r="N237">
        <v>2</v>
      </c>
      <c r="O237" t="s">
        <v>61</v>
      </c>
      <c r="P237">
        <v>1</v>
      </c>
      <c r="Q237" t="s">
        <v>48</v>
      </c>
      <c r="R237">
        <v>6272</v>
      </c>
      <c r="S237">
        <v>12858</v>
      </c>
      <c r="T237">
        <v>7</v>
      </c>
      <c r="U237" t="s">
        <v>43</v>
      </c>
      <c r="V237">
        <v>16</v>
      </c>
      <c r="W237">
        <v>3</v>
      </c>
      <c r="X237">
        <v>1</v>
      </c>
      <c r="Y237">
        <v>1</v>
      </c>
      <c r="Z237">
        <v>10</v>
      </c>
      <c r="AA237">
        <v>3</v>
      </c>
      <c r="AB237">
        <v>4</v>
      </c>
      <c r="AC237">
        <v>4</v>
      </c>
      <c r="AD237">
        <v>3</v>
      </c>
      <c r="AE237">
        <v>0</v>
      </c>
      <c r="AF237">
        <v>3</v>
      </c>
      <c r="AG237">
        <v>0</v>
      </c>
      <c r="AH237" t="s">
        <v>69</v>
      </c>
      <c r="AI237" t="s">
        <v>71</v>
      </c>
      <c r="AJ237" t="str" cm="1">
        <f t="array" ref="AJ237">_xlfn.IFS(
  Cleaned_Data[[#This Row],[MonthlyIncome]] &lt;= Q1_Val, "Low (Q1)",
  Cleaned_Data[[#This Row],[MonthlyIncome]] &lt;= Q2_Val, "Lower-Mid (Q2)",
  Cleaned_Data[[#This Row],[MonthlyIncome]] &lt;= Q3_Val, "Upper-Mid (Q3)",
  TRUE, "High (Q4)"
)</f>
        <v>Upper-Mid (Q3)</v>
      </c>
      <c r="AK237" t="str">
        <f>_xlfn.XLOOKUP(Cleaned_Data[[#This Row],[JobSatisfaction]], SatisfactionLookup[Code], SatisfactionLookup[Label], "Unknown")</f>
        <v>Low</v>
      </c>
      <c r="AL237" t="str">
        <f>_xlfn.XLOOKUP(Cleaned_Data[[#This Row],[WorkLifeBalance]], SatisfactionLookup[Code], SatisfactionLookup[Label], "Unknown")</f>
        <v>Very High</v>
      </c>
      <c r="AM23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237" t="str" cm="1">
        <f t="array" ref="AN237">_xlfn.IFS(Cleaned_Data[[#This Row],[Risk Score]]&gt;=5, "3 - High Risk", Cleaned_Data[[#This Row],[Risk Score]]&gt;=3, "2 - Medium Risk", TRUE, "1 - Low Risk")</f>
        <v>1 - Low Risk</v>
      </c>
    </row>
    <row r="238" spans="1:40">
      <c r="A238">
        <v>32</v>
      </c>
      <c r="B238" t="s">
        <v>43</v>
      </c>
      <c r="C238" t="s">
        <v>44</v>
      </c>
      <c r="D238">
        <v>1316</v>
      </c>
      <c r="E238" t="s">
        <v>45</v>
      </c>
      <c r="F238">
        <v>2</v>
      </c>
      <c r="G238">
        <v>2</v>
      </c>
      <c r="H238" t="s">
        <v>38</v>
      </c>
      <c r="I238">
        <v>1235</v>
      </c>
      <c r="J238">
        <v>4</v>
      </c>
      <c r="K238" t="s">
        <v>39</v>
      </c>
      <c r="L238">
        <v>38</v>
      </c>
      <c r="M238">
        <v>3</v>
      </c>
      <c r="N238">
        <v>2</v>
      </c>
      <c r="O238" t="s">
        <v>47</v>
      </c>
      <c r="P238">
        <v>3</v>
      </c>
      <c r="Q238" t="s">
        <v>41</v>
      </c>
      <c r="R238">
        <v>4998</v>
      </c>
      <c r="S238">
        <v>2338</v>
      </c>
      <c r="T238">
        <v>4</v>
      </c>
      <c r="U238" t="s">
        <v>35</v>
      </c>
      <c r="V238">
        <v>14</v>
      </c>
      <c r="W238">
        <v>3</v>
      </c>
      <c r="X238">
        <v>4</v>
      </c>
      <c r="Y238">
        <v>0</v>
      </c>
      <c r="Z238">
        <v>10</v>
      </c>
      <c r="AA238">
        <v>2</v>
      </c>
      <c r="AB238">
        <v>3</v>
      </c>
      <c r="AC238">
        <v>8</v>
      </c>
      <c r="AD238">
        <v>7</v>
      </c>
      <c r="AE238">
        <v>0</v>
      </c>
      <c r="AF238">
        <v>7</v>
      </c>
      <c r="AG238">
        <v>0</v>
      </c>
      <c r="AH238" t="s">
        <v>67</v>
      </c>
      <c r="AI238" t="s">
        <v>72</v>
      </c>
      <c r="AJ238" t="str" cm="1">
        <f t="array" ref="AJ238">_xlfn.IFS(
  Cleaned_Data[[#This Row],[MonthlyIncome]] &lt;= Q1_Val, "Low (Q1)",
  Cleaned_Data[[#This Row],[MonthlyIncome]] &lt;= Q2_Val, "Lower-Mid (Q2)",
  Cleaned_Data[[#This Row],[MonthlyIncome]] &lt;= Q3_Val, "Upper-Mid (Q3)",
  TRUE, "High (Q4)"
)</f>
        <v>Upper-Mid (Q3)</v>
      </c>
      <c r="AK238" t="str">
        <f>_xlfn.XLOOKUP(Cleaned_Data[[#This Row],[JobSatisfaction]], SatisfactionLookup[Code], SatisfactionLookup[Label], "Unknown")</f>
        <v>High</v>
      </c>
      <c r="AL238" t="str">
        <f>_xlfn.XLOOKUP(Cleaned_Data[[#This Row],[WorkLifeBalance]], SatisfactionLookup[Code], SatisfactionLookup[Label], "Unknown")</f>
        <v>High</v>
      </c>
      <c r="AM23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38" t="str" cm="1">
        <f t="array" ref="AN238">_xlfn.IFS(Cleaned_Data[[#This Row],[Risk Score]]&gt;=5, "3 - High Risk", Cleaned_Data[[#This Row],[Risk Score]]&gt;=3, "2 - Medium Risk", TRUE, "1 - Low Risk")</f>
        <v>2 - Medium Risk</v>
      </c>
    </row>
    <row r="239" spans="1:40">
      <c r="A239">
        <v>39</v>
      </c>
      <c r="B239" t="s">
        <v>43</v>
      </c>
      <c r="C239" t="s">
        <v>55</v>
      </c>
      <c r="D239">
        <v>1485</v>
      </c>
      <c r="E239" t="s">
        <v>45</v>
      </c>
      <c r="F239">
        <v>25</v>
      </c>
      <c r="G239">
        <v>2</v>
      </c>
      <c r="H239" t="s">
        <v>38</v>
      </c>
      <c r="I239">
        <v>1397</v>
      </c>
      <c r="J239">
        <v>3</v>
      </c>
      <c r="K239" t="s">
        <v>46</v>
      </c>
      <c r="L239">
        <v>71</v>
      </c>
      <c r="M239">
        <v>3</v>
      </c>
      <c r="N239">
        <v>3</v>
      </c>
      <c r="O239" t="s">
        <v>54</v>
      </c>
      <c r="P239">
        <v>3</v>
      </c>
      <c r="Q239" t="s">
        <v>48</v>
      </c>
      <c r="R239">
        <v>10920</v>
      </c>
      <c r="S239">
        <v>3449</v>
      </c>
      <c r="T239">
        <v>3</v>
      </c>
      <c r="U239" t="s">
        <v>43</v>
      </c>
      <c r="V239">
        <v>21</v>
      </c>
      <c r="W239">
        <v>4</v>
      </c>
      <c r="X239">
        <v>2</v>
      </c>
      <c r="Y239">
        <v>1</v>
      </c>
      <c r="Z239">
        <v>13</v>
      </c>
      <c r="AA239">
        <v>2</v>
      </c>
      <c r="AB239">
        <v>3</v>
      </c>
      <c r="AC239">
        <v>6</v>
      </c>
      <c r="AD239">
        <v>4</v>
      </c>
      <c r="AE239">
        <v>0</v>
      </c>
      <c r="AF239">
        <v>5</v>
      </c>
      <c r="AG239">
        <v>0</v>
      </c>
      <c r="AH239" t="s">
        <v>69</v>
      </c>
      <c r="AI239" t="s">
        <v>72</v>
      </c>
      <c r="AJ239" t="str" cm="1">
        <f t="array" ref="AJ239">_xlfn.IFS(
  Cleaned_Data[[#This Row],[MonthlyIncome]] &lt;= Q1_Val, "Low (Q1)",
  Cleaned_Data[[#This Row],[MonthlyIncome]] &lt;= Q2_Val, "Lower-Mid (Q2)",
  Cleaned_Data[[#This Row],[MonthlyIncome]] &lt;= Q3_Val, "Upper-Mid (Q3)",
  TRUE, "High (Q4)"
)</f>
        <v>High (Q4)</v>
      </c>
      <c r="AK239" t="str">
        <f>_xlfn.XLOOKUP(Cleaned_Data[[#This Row],[JobSatisfaction]], SatisfactionLookup[Code], SatisfactionLookup[Label], "Unknown")</f>
        <v>High</v>
      </c>
      <c r="AL239" t="str">
        <f>_xlfn.XLOOKUP(Cleaned_Data[[#This Row],[WorkLifeBalance]], SatisfactionLookup[Code], SatisfactionLookup[Label], "Unknown")</f>
        <v>High</v>
      </c>
      <c r="AM23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239" t="str" cm="1">
        <f t="array" ref="AN239">_xlfn.IFS(Cleaned_Data[[#This Row],[Risk Score]]&gt;=5, "3 - High Risk", Cleaned_Data[[#This Row],[Risk Score]]&gt;=3, "2 - Medium Risk", TRUE, "1 - Low Risk")</f>
        <v>1 - Low Risk</v>
      </c>
    </row>
    <row r="240" spans="1:40">
      <c r="A240">
        <v>52</v>
      </c>
      <c r="B240" t="s">
        <v>43</v>
      </c>
      <c r="C240" t="s">
        <v>44</v>
      </c>
      <c r="D240">
        <v>322</v>
      </c>
      <c r="E240" t="s">
        <v>45</v>
      </c>
      <c r="F240">
        <v>28</v>
      </c>
      <c r="G240">
        <v>2</v>
      </c>
      <c r="H240" t="s">
        <v>51</v>
      </c>
      <c r="I240">
        <v>1401</v>
      </c>
      <c r="J240">
        <v>4</v>
      </c>
      <c r="K240" t="s">
        <v>39</v>
      </c>
      <c r="L240">
        <v>59</v>
      </c>
      <c r="M240">
        <v>4</v>
      </c>
      <c r="N240">
        <v>4</v>
      </c>
      <c r="O240" t="s">
        <v>53</v>
      </c>
      <c r="P240">
        <v>3</v>
      </c>
      <c r="Q240" t="s">
        <v>48</v>
      </c>
      <c r="R240">
        <v>13247</v>
      </c>
      <c r="S240">
        <v>9731</v>
      </c>
      <c r="T240">
        <v>2</v>
      </c>
      <c r="U240" t="s">
        <v>35</v>
      </c>
      <c r="V240">
        <v>11</v>
      </c>
      <c r="W240">
        <v>3</v>
      </c>
      <c r="X240">
        <v>2</v>
      </c>
      <c r="Y240">
        <v>1</v>
      </c>
      <c r="Z240">
        <v>24</v>
      </c>
      <c r="AA240">
        <v>3</v>
      </c>
      <c r="AB240">
        <v>2</v>
      </c>
      <c r="AC240">
        <v>5</v>
      </c>
      <c r="AD240">
        <v>3</v>
      </c>
      <c r="AE240">
        <v>0</v>
      </c>
      <c r="AF240">
        <v>2</v>
      </c>
      <c r="AG240">
        <v>0</v>
      </c>
      <c r="AH240" t="s">
        <v>70</v>
      </c>
      <c r="AI240" t="s">
        <v>71</v>
      </c>
      <c r="AJ240" t="str" cm="1">
        <f t="array" ref="AJ240">_xlfn.IFS(
  Cleaned_Data[[#This Row],[MonthlyIncome]] &lt;= Q1_Val, "Low (Q1)",
  Cleaned_Data[[#This Row],[MonthlyIncome]] &lt;= Q2_Val, "Lower-Mid (Q2)",
  Cleaned_Data[[#This Row],[MonthlyIncome]] &lt;= Q3_Val, "Upper-Mid (Q3)",
  TRUE, "High (Q4)"
)</f>
        <v>High (Q4)</v>
      </c>
      <c r="AK240" t="str">
        <f>_xlfn.XLOOKUP(Cleaned_Data[[#This Row],[JobSatisfaction]], SatisfactionLookup[Code], SatisfactionLookup[Label], "Unknown")</f>
        <v>High</v>
      </c>
      <c r="AL240" t="str">
        <f>_xlfn.XLOOKUP(Cleaned_Data[[#This Row],[WorkLifeBalance]], SatisfactionLookup[Code], SatisfactionLookup[Label], "Unknown")</f>
        <v>Medium</v>
      </c>
      <c r="AM24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240" t="str" cm="1">
        <f t="array" ref="AN240">_xlfn.IFS(Cleaned_Data[[#This Row],[Risk Score]]&gt;=5, "3 - High Risk", Cleaned_Data[[#This Row],[Risk Score]]&gt;=3, "2 - Medium Risk", TRUE, "1 - Low Risk")</f>
        <v>2 - Medium Risk</v>
      </c>
    </row>
    <row r="241" spans="1:40">
      <c r="A241">
        <v>40</v>
      </c>
      <c r="B241" t="s">
        <v>43</v>
      </c>
      <c r="C241" t="s">
        <v>55</v>
      </c>
      <c r="D241">
        <v>663</v>
      </c>
      <c r="E241" t="s">
        <v>45</v>
      </c>
      <c r="F241">
        <v>9</v>
      </c>
      <c r="G241">
        <v>4</v>
      </c>
      <c r="H241" t="s">
        <v>49</v>
      </c>
      <c r="I241">
        <v>1449</v>
      </c>
      <c r="J241">
        <v>3</v>
      </c>
      <c r="K241" t="s">
        <v>46</v>
      </c>
      <c r="L241">
        <v>81</v>
      </c>
      <c r="M241">
        <v>3</v>
      </c>
      <c r="N241">
        <v>2</v>
      </c>
      <c r="O241" t="s">
        <v>50</v>
      </c>
      <c r="P241">
        <v>3</v>
      </c>
      <c r="Q241" t="s">
        <v>52</v>
      </c>
      <c r="R241">
        <v>3975</v>
      </c>
      <c r="S241">
        <v>23099</v>
      </c>
      <c r="T241">
        <v>3</v>
      </c>
      <c r="U241" t="s">
        <v>43</v>
      </c>
      <c r="V241">
        <v>11</v>
      </c>
      <c r="W241">
        <v>3</v>
      </c>
      <c r="X241">
        <v>3</v>
      </c>
      <c r="Y241">
        <v>2</v>
      </c>
      <c r="Z241">
        <v>11</v>
      </c>
      <c r="AA241">
        <v>2</v>
      </c>
      <c r="AB241">
        <v>4</v>
      </c>
      <c r="AC241">
        <v>8</v>
      </c>
      <c r="AD241">
        <v>7</v>
      </c>
      <c r="AE241">
        <v>0</v>
      </c>
      <c r="AF241">
        <v>7</v>
      </c>
      <c r="AG241">
        <v>0</v>
      </c>
      <c r="AH241" t="s">
        <v>69</v>
      </c>
      <c r="AI241" t="s">
        <v>72</v>
      </c>
      <c r="AJ241" t="str" cm="1">
        <f t="array" ref="AJ241">_xlfn.IFS(
  Cleaned_Data[[#This Row],[MonthlyIncome]] &lt;= Q1_Val, "Low (Q1)",
  Cleaned_Data[[#This Row],[MonthlyIncome]] &lt;= Q2_Val, "Lower-Mid (Q2)",
  Cleaned_Data[[#This Row],[MonthlyIncome]] &lt;= Q3_Val, "Upper-Mid (Q3)",
  TRUE, "High (Q4)"
)</f>
        <v>Lower-Mid (Q2)</v>
      </c>
      <c r="AK241" t="str">
        <f>_xlfn.XLOOKUP(Cleaned_Data[[#This Row],[JobSatisfaction]], SatisfactionLookup[Code], SatisfactionLookup[Label], "Unknown")</f>
        <v>High</v>
      </c>
      <c r="AL241" t="str">
        <f>_xlfn.XLOOKUP(Cleaned_Data[[#This Row],[WorkLifeBalance]], SatisfactionLookup[Code], SatisfactionLookup[Label], "Unknown")</f>
        <v>Very High</v>
      </c>
      <c r="AM24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41" t="str" cm="1">
        <f t="array" ref="AN241">_xlfn.IFS(Cleaned_Data[[#This Row],[Risk Score]]&gt;=5, "3 - High Risk", Cleaned_Data[[#This Row],[Risk Score]]&gt;=3, "2 - Medium Risk", TRUE, "1 - Low Risk")</f>
        <v>1 - Low Risk</v>
      </c>
    </row>
    <row r="242" spans="1:40">
      <c r="A242">
        <v>33</v>
      </c>
      <c r="B242" t="s">
        <v>43</v>
      </c>
      <c r="C242" t="s">
        <v>44</v>
      </c>
      <c r="D242">
        <v>430</v>
      </c>
      <c r="E242" t="s">
        <v>37</v>
      </c>
      <c r="F242">
        <v>7</v>
      </c>
      <c r="G242">
        <v>3</v>
      </c>
      <c r="H242" t="s">
        <v>51</v>
      </c>
      <c r="I242">
        <v>1477</v>
      </c>
      <c r="J242">
        <v>4</v>
      </c>
      <c r="K242" t="s">
        <v>46</v>
      </c>
      <c r="L242">
        <v>54</v>
      </c>
      <c r="M242">
        <v>3</v>
      </c>
      <c r="N242">
        <v>2</v>
      </c>
      <c r="O242" t="s">
        <v>40</v>
      </c>
      <c r="P242">
        <v>1</v>
      </c>
      <c r="Q242" t="s">
        <v>48</v>
      </c>
      <c r="R242">
        <v>4373</v>
      </c>
      <c r="S242">
        <v>17456</v>
      </c>
      <c r="T242">
        <v>0</v>
      </c>
      <c r="U242" t="s">
        <v>43</v>
      </c>
      <c r="V242">
        <v>14</v>
      </c>
      <c r="W242">
        <v>3</v>
      </c>
      <c r="X242">
        <v>1</v>
      </c>
      <c r="Y242">
        <v>2</v>
      </c>
      <c r="Z242">
        <v>5</v>
      </c>
      <c r="AA242">
        <v>2</v>
      </c>
      <c r="AB242">
        <v>3</v>
      </c>
      <c r="AC242">
        <v>4</v>
      </c>
      <c r="AD242">
        <v>3</v>
      </c>
      <c r="AE242">
        <v>0</v>
      </c>
      <c r="AF242">
        <v>3</v>
      </c>
      <c r="AG242">
        <v>0</v>
      </c>
      <c r="AH242" t="s">
        <v>67</v>
      </c>
      <c r="AI242" t="s">
        <v>71</v>
      </c>
      <c r="AJ242" t="str" cm="1">
        <f t="array" ref="AJ242">_xlfn.IFS(
  Cleaned_Data[[#This Row],[MonthlyIncome]] &lt;= Q1_Val, "Low (Q1)",
  Cleaned_Data[[#This Row],[MonthlyIncome]] &lt;= Q2_Val, "Lower-Mid (Q2)",
  Cleaned_Data[[#This Row],[MonthlyIncome]] &lt;= Q3_Val, "Upper-Mid (Q3)",
  TRUE, "High (Q4)"
)</f>
        <v>Lower-Mid (Q2)</v>
      </c>
      <c r="AK242" t="str">
        <f>_xlfn.XLOOKUP(Cleaned_Data[[#This Row],[JobSatisfaction]], SatisfactionLookup[Code], SatisfactionLookup[Label], "Unknown")</f>
        <v>Low</v>
      </c>
      <c r="AL242" t="str">
        <f>_xlfn.XLOOKUP(Cleaned_Data[[#This Row],[WorkLifeBalance]], SatisfactionLookup[Code], SatisfactionLookup[Label], "Unknown")</f>
        <v>High</v>
      </c>
      <c r="AM24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242" t="str" cm="1">
        <f t="array" ref="AN242">_xlfn.IFS(Cleaned_Data[[#This Row],[Risk Score]]&gt;=5, "3 - High Risk", Cleaned_Data[[#This Row],[Risk Score]]&gt;=3, "2 - Medium Risk", TRUE, "1 - Low Risk")</f>
        <v>1 - Low Risk</v>
      </c>
    </row>
    <row r="243" spans="1:40">
      <c r="A243">
        <v>44</v>
      </c>
      <c r="B243" t="s">
        <v>43</v>
      </c>
      <c r="C243" t="s">
        <v>44</v>
      </c>
      <c r="D243">
        <v>602</v>
      </c>
      <c r="E243" t="s">
        <v>61</v>
      </c>
      <c r="F243">
        <v>1</v>
      </c>
      <c r="G243">
        <v>5</v>
      </c>
      <c r="H243" t="s">
        <v>61</v>
      </c>
      <c r="I243">
        <v>1642</v>
      </c>
      <c r="J243">
        <v>1</v>
      </c>
      <c r="K243" t="s">
        <v>46</v>
      </c>
      <c r="L243">
        <v>37</v>
      </c>
      <c r="M243">
        <v>3</v>
      </c>
      <c r="N243">
        <v>2</v>
      </c>
      <c r="O243" t="s">
        <v>61</v>
      </c>
      <c r="P243">
        <v>4</v>
      </c>
      <c r="Q243" t="s">
        <v>48</v>
      </c>
      <c r="R243">
        <v>5743</v>
      </c>
      <c r="S243">
        <v>10503</v>
      </c>
      <c r="T243">
        <v>4</v>
      </c>
      <c r="U243" t="s">
        <v>35</v>
      </c>
      <c r="V243">
        <v>11</v>
      </c>
      <c r="W243">
        <v>3</v>
      </c>
      <c r="X243">
        <v>3</v>
      </c>
      <c r="Y243">
        <v>0</v>
      </c>
      <c r="Z243">
        <v>14</v>
      </c>
      <c r="AA243">
        <v>3</v>
      </c>
      <c r="AB243">
        <v>3</v>
      </c>
      <c r="AC243">
        <v>10</v>
      </c>
      <c r="AD243">
        <v>7</v>
      </c>
      <c r="AE243">
        <v>0</v>
      </c>
      <c r="AF243">
        <v>2</v>
      </c>
      <c r="AG243">
        <v>0</v>
      </c>
      <c r="AH243" t="s">
        <v>69</v>
      </c>
      <c r="AI243" t="s">
        <v>72</v>
      </c>
      <c r="AJ243" t="str" cm="1">
        <f t="array" ref="AJ243">_xlfn.IFS(
  Cleaned_Data[[#This Row],[MonthlyIncome]] &lt;= Q1_Val, "Low (Q1)",
  Cleaned_Data[[#This Row],[MonthlyIncome]] &lt;= Q2_Val, "Lower-Mid (Q2)",
  Cleaned_Data[[#This Row],[MonthlyIncome]] &lt;= Q3_Val, "Upper-Mid (Q3)",
  TRUE, "High (Q4)"
)</f>
        <v>Upper-Mid (Q3)</v>
      </c>
      <c r="AK243" t="str">
        <f>_xlfn.XLOOKUP(Cleaned_Data[[#This Row],[JobSatisfaction]], SatisfactionLookup[Code], SatisfactionLookup[Label], "Unknown")</f>
        <v>Very High</v>
      </c>
      <c r="AL243" t="str">
        <f>_xlfn.XLOOKUP(Cleaned_Data[[#This Row],[WorkLifeBalance]], SatisfactionLookup[Code], SatisfactionLookup[Label], "Unknown")</f>
        <v>High</v>
      </c>
      <c r="AM24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43" t="str" cm="1">
        <f t="array" ref="AN243">_xlfn.IFS(Cleaned_Data[[#This Row],[Risk Score]]&gt;=5, "3 - High Risk", Cleaned_Data[[#This Row],[Risk Score]]&gt;=3, "2 - Medium Risk", TRUE, "1 - Low Risk")</f>
        <v>2 - Medium Risk</v>
      </c>
    </row>
    <row r="244" spans="1:40">
      <c r="A244">
        <v>30</v>
      </c>
      <c r="B244" t="s">
        <v>43</v>
      </c>
      <c r="C244" t="s">
        <v>44</v>
      </c>
      <c r="D244">
        <v>1312</v>
      </c>
      <c r="E244" t="s">
        <v>45</v>
      </c>
      <c r="F244">
        <v>2</v>
      </c>
      <c r="G244">
        <v>4</v>
      </c>
      <c r="H244" t="s">
        <v>60</v>
      </c>
      <c r="I244">
        <v>1745</v>
      </c>
      <c r="J244">
        <v>4</v>
      </c>
      <c r="K244" t="s">
        <v>39</v>
      </c>
      <c r="L244">
        <v>78</v>
      </c>
      <c r="M244">
        <v>2</v>
      </c>
      <c r="N244">
        <v>1</v>
      </c>
      <c r="O244" t="s">
        <v>47</v>
      </c>
      <c r="P244">
        <v>1</v>
      </c>
      <c r="Q244" t="s">
        <v>41</v>
      </c>
      <c r="R244">
        <v>4968</v>
      </c>
      <c r="S244">
        <v>26427</v>
      </c>
      <c r="T244">
        <v>0</v>
      </c>
      <c r="U244" t="s">
        <v>43</v>
      </c>
      <c r="V244">
        <v>16</v>
      </c>
      <c r="W244">
        <v>3</v>
      </c>
      <c r="X244">
        <v>4</v>
      </c>
      <c r="Y244">
        <v>0</v>
      </c>
      <c r="Z244">
        <v>10</v>
      </c>
      <c r="AA244">
        <v>2</v>
      </c>
      <c r="AB244">
        <v>3</v>
      </c>
      <c r="AC244">
        <v>9</v>
      </c>
      <c r="AD244">
        <v>7</v>
      </c>
      <c r="AE244">
        <v>0</v>
      </c>
      <c r="AF244">
        <v>7</v>
      </c>
      <c r="AG244">
        <v>0</v>
      </c>
      <c r="AH244" t="s">
        <v>67</v>
      </c>
      <c r="AI244" t="s">
        <v>72</v>
      </c>
      <c r="AJ244" t="str" cm="1">
        <f t="array" ref="AJ244">_xlfn.IFS(
  Cleaned_Data[[#This Row],[MonthlyIncome]] &lt;= Q1_Val, "Low (Q1)",
  Cleaned_Data[[#This Row],[MonthlyIncome]] &lt;= Q2_Val, "Lower-Mid (Q2)",
  Cleaned_Data[[#This Row],[MonthlyIncome]] &lt;= Q3_Val, "Upper-Mid (Q3)",
  TRUE, "High (Q4)"
)</f>
        <v>Upper-Mid (Q3)</v>
      </c>
      <c r="AK244" t="str">
        <f>_xlfn.XLOOKUP(Cleaned_Data[[#This Row],[JobSatisfaction]], SatisfactionLookup[Code], SatisfactionLookup[Label], "Unknown")</f>
        <v>Low</v>
      </c>
      <c r="AL244" t="str">
        <f>_xlfn.XLOOKUP(Cleaned_Data[[#This Row],[WorkLifeBalance]], SatisfactionLookup[Code], SatisfactionLookup[Label], "Unknown")</f>
        <v>High</v>
      </c>
      <c r="AM24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244" t="str" cm="1">
        <f t="array" ref="AN244">_xlfn.IFS(Cleaned_Data[[#This Row],[Risk Score]]&gt;=5, "3 - High Risk", Cleaned_Data[[#This Row],[Risk Score]]&gt;=3, "2 - Medium Risk", TRUE, "1 - Low Risk")</f>
        <v>1 - Low Risk</v>
      </c>
    </row>
    <row r="245" spans="1:40">
      <c r="A245">
        <v>38</v>
      </c>
      <c r="B245" t="s">
        <v>43</v>
      </c>
      <c r="C245" t="s">
        <v>44</v>
      </c>
      <c r="D245">
        <v>594</v>
      </c>
      <c r="E245" t="s">
        <v>45</v>
      </c>
      <c r="F245">
        <v>2</v>
      </c>
      <c r="G245">
        <v>2</v>
      </c>
      <c r="H245" t="s">
        <v>51</v>
      </c>
      <c r="I245">
        <v>1760</v>
      </c>
      <c r="J245">
        <v>3</v>
      </c>
      <c r="K245" t="s">
        <v>39</v>
      </c>
      <c r="L245">
        <v>75</v>
      </c>
      <c r="M245">
        <v>2</v>
      </c>
      <c r="N245">
        <v>1</v>
      </c>
      <c r="O245" t="s">
        <v>50</v>
      </c>
      <c r="P245">
        <v>2</v>
      </c>
      <c r="Q245" t="s">
        <v>48</v>
      </c>
      <c r="R245">
        <v>2468</v>
      </c>
      <c r="S245">
        <v>15963</v>
      </c>
      <c r="T245">
        <v>4</v>
      </c>
      <c r="U245" t="s">
        <v>43</v>
      </c>
      <c r="V245">
        <v>14</v>
      </c>
      <c r="W245">
        <v>3</v>
      </c>
      <c r="X245">
        <v>2</v>
      </c>
      <c r="Y245">
        <v>1</v>
      </c>
      <c r="Z245">
        <v>9</v>
      </c>
      <c r="AA245">
        <v>4</v>
      </c>
      <c r="AB245">
        <v>2</v>
      </c>
      <c r="AC245">
        <v>6</v>
      </c>
      <c r="AD245">
        <v>1</v>
      </c>
      <c r="AE245">
        <v>0</v>
      </c>
      <c r="AF245">
        <v>5</v>
      </c>
      <c r="AG245">
        <v>0</v>
      </c>
      <c r="AH245" t="s">
        <v>69</v>
      </c>
      <c r="AI245" t="s">
        <v>72</v>
      </c>
      <c r="AJ245" t="str" cm="1">
        <f t="array" ref="AJ245">_xlfn.IFS(
  Cleaned_Data[[#This Row],[MonthlyIncome]] &lt;= Q1_Val, "Low (Q1)",
  Cleaned_Data[[#This Row],[MonthlyIncome]] &lt;= Q2_Val, "Lower-Mid (Q2)",
  Cleaned_Data[[#This Row],[MonthlyIncome]] &lt;= Q3_Val, "Upper-Mid (Q3)",
  TRUE, "High (Q4)"
)</f>
        <v>Low (Q1)</v>
      </c>
      <c r="AK245" t="str">
        <f>_xlfn.XLOOKUP(Cleaned_Data[[#This Row],[JobSatisfaction]], SatisfactionLookup[Code], SatisfactionLookup[Label], "Unknown")</f>
        <v>Medium</v>
      </c>
      <c r="AL245" t="str">
        <f>_xlfn.XLOOKUP(Cleaned_Data[[#This Row],[WorkLifeBalance]], SatisfactionLookup[Code], SatisfactionLookup[Label], "Unknown")</f>
        <v>Medium</v>
      </c>
      <c r="AM24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245" t="str" cm="1">
        <f t="array" ref="AN245">_xlfn.IFS(Cleaned_Data[[#This Row],[Risk Score]]&gt;=5, "3 - High Risk", Cleaned_Data[[#This Row],[Risk Score]]&gt;=3, "2 - Medium Risk", TRUE, "1 - Low Risk")</f>
        <v>2 - Medium Risk</v>
      </c>
    </row>
    <row r="246" spans="1:40">
      <c r="A246">
        <v>32</v>
      </c>
      <c r="B246" t="s">
        <v>43</v>
      </c>
      <c r="C246" t="s">
        <v>55</v>
      </c>
      <c r="D246">
        <v>953</v>
      </c>
      <c r="E246" t="s">
        <v>45</v>
      </c>
      <c r="F246">
        <v>5</v>
      </c>
      <c r="G246">
        <v>4</v>
      </c>
      <c r="H246" t="s">
        <v>60</v>
      </c>
      <c r="I246">
        <v>1764</v>
      </c>
      <c r="J246">
        <v>2</v>
      </c>
      <c r="K246" t="s">
        <v>46</v>
      </c>
      <c r="L246">
        <v>65</v>
      </c>
      <c r="M246">
        <v>3</v>
      </c>
      <c r="N246">
        <v>1</v>
      </c>
      <c r="O246" t="s">
        <v>47</v>
      </c>
      <c r="P246">
        <v>2</v>
      </c>
      <c r="Q246" t="s">
        <v>41</v>
      </c>
      <c r="R246">
        <v>2718</v>
      </c>
      <c r="S246">
        <v>17674</v>
      </c>
      <c r="T246">
        <v>2</v>
      </c>
      <c r="U246" t="s">
        <v>43</v>
      </c>
      <c r="V246">
        <v>14</v>
      </c>
      <c r="W246">
        <v>3</v>
      </c>
      <c r="X246">
        <v>2</v>
      </c>
      <c r="Y246">
        <v>0</v>
      </c>
      <c r="Z246">
        <v>12</v>
      </c>
      <c r="AA246">
        <v>3</v>
      </c>
      <c r="AB246">
        <v>3</v>
      </c>
      <c r="AC246">
        <v>7</v>
      </c>
      <c r="AD246">
        <v>7</v>
      </c>
      <c r="AE246">
        <v>0</v>
      </c>
      <c r="AF246">
        <v>7</v>
      </c>
      <c r="AG246">
        <v>0</v>
      </c>
      <c r="AH246" t="s">
        <v>67</v>
      </c>
      <c r="AI246" t="s">
        <v>72</v>
      </c>
      <c r="AJ246" t="str" cm="1">
        <f t="array" ref="AJ246">_xlfn.IFS(
  Cleaned_Data[[#This Row],[MonthlyIncome]] &lt;= Q1_Val, "Low (Q1)",
  Cleaned_Data[[#This Row],[MonthlyIncome]] &lt;= Q2_Val, "Lower-Mid (Q2)",
  Cleaned_Data[[#This Row],[MonthlyIncome]] &lt;= Q3_Val, "Upper-Mid (Q3)",
  TRUE, "High (Q4)"
)</f>
        <v>Low (Q1)</v>
      </c>
      <c r="AK246" t="str">
        <f>_xlfn.XLOOKUP(Cleaned_Data[[#This Row],[JobSatisfaction]], SatisfactionLookup[Code], SatisfactionLookup[Label], "Unknown")</f>
        <v>Medium</v>
      </c>
      <c r="AL246" t="str">
        <f>_xlfn.XLOOKUP(Cleaned_Data[[#This Row],[WorkLifeBalance]], SatisfactionLookup[Code], SatisfactionLookup[Label], "Unknown")</f>
        <v>High</v>
      </c>
      <c r="AM24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246" t="str" cm="1">
        <f t="array" ref="AN246">_xlfn.IFS(Cleaned_Data[[#This Row],[Risk Score]]&gt;=5, "3 - High Risk", Cleaned_Data[[#This Row],[Risk Score]]&gt;=3, "2 - Medium Risk", TRUE, "1 - Low Risk")</f>
        <v>2 - Medium Risk</v>
      </c>
    </row>
    <row r="247" spans="1:40">
      <c r="A247">
        <v>34</v>
      </c>
      <c r="B247" t="s">
        <v>35</v>
      </c>
      <c r="C247" t="s">
        <v>44</v>
      </c>
      <c r="D247">
        <v>234</v>
      </c>
      <c r="E247" t="s">
        <v>45</v>
      </c>
      <c r="F247">
        <v>9</v>
      </c>
      <c r="G247">
        <v>4</v>
      </c>
      <c r="H247" t="s">
        <v>38</v>
      </c>
      <c r="I247">
        <v>1807</v>
      </c>
      <c r="J247">
        <v>4</v>
      </c>
      <c r="K247" t="s">
        <v>46</v>
      </c>
      <c r="L247">
        <v>93</v>
      </c>
      <c r="M247">
        <v>3</v>
      </c>
      <c r="N247">
        <v>2</v>
      </c>
      <c r="O247" t="s">
        <v>50</v>
      </c>
      <c r="P247">
        <v>1</v>
      </c>
      <c r="Q247" t="s">
        <v>48</v>
      </c>
      <c r="R247">
        <v>5346</v>
      </c>
      <c r="S247">
        <v>6208</v>
      </c>
      <c r="T247">
        <v>4</v>
      </c>
      <c r="U247" t="s">
        <v>43</v>
      </c>
      <c r="V247">
        <v>17</v>
      </c>
      <c r="W247">
        <v>3</v>
      </c>
      <c r="X247">
        <v>3</v>
      </c>
      <c r="Y247">
        <v>1</v>
      </c>
      <c r="Z247">
        <v>11</v>
      </c>
      <c r="AA247">
        <v>3</v>
      </c>
      <c r="AB247">
        <v>2</v>
      </c>
      <c r="AC247">
        <v>7</v>
      </c>
      <c r="AD247">
        <v>1</v>
      </c>
      <c r="AE247">
        <v>0</v>
      </c>
      <c r="AF247">
        <v>7</v>
      </c>
      <c r="AG247">
        <v>1</v>
      </c>
      <c r="AH247" t="s">
        <v>67</v>
      </c>
      <c r="AI247" t="s">
        <v>72</v>
      </c>
      <c r="AJ247" t="str" cm="1">
        <f t="array" ref="AJ247">_xlfn.IFS(
  Cleaned_Data[[#This Row],[MonthlyIncome]] &lt;= Q1_Val, "Low (Q1)",
  Cleaned_Data[[#This Row],[MonthlyIncome]] &lt;= Q2_Val, "Lower-Mid (Q2)",
  Cleaned_Data[[#This Row],[MonthlyIncome]] &lt;= Q3_Val, "Upper-Mid (Q3)",
  TRUE, "High (Q4)"
)</f>
        <v>Upper-Mid (Q3)</v>
      </c>
      <c r="AK247" t="str">
        <f>_xlfn.XLOOKUP(Cleaned_Data[[#This Row],[JobSatisfaction]], SatisfactionLookup[Code], SatisfactionLookup[Label], "Unknown")</f>
        <v>Low</v>
      </c>
      <c r="AL247" t="str">
        <f>_xlfn.XLOOKUP(Cleaned_Data[[#This Row],[WorkLifeBalance]], SatisfactionLookup[Code], SatisfactionLookup[Label], "Unknown")</f>
        <v>Medium</v>
      </c>
      <c r="AM24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247" t="str" cm="1">
        <f t="array" ref="AN247">_xlfn.IFS(Cleaned_Data[[#This Row],[Risk Score]]&gt;=5, "3 - High Risk", Cleaned_Data[[#This Row],[Risk Score]]&gt;=3, "2 - Medium Risk", TRUE, "1 - Low Risk")</f>
        <v>1 - Low Risk</v>
      </c>
    </row>
    <row r="248" spans="1:40">
      <c r="A248">
        <v>27</v>
      </c>
      <c r="B248" t="s">
        <v>43</v>
      </c>
      <c r="C248" t="s">
        <v>44</v>
      </c>
      <c r="D248">
        <v>1297</v>
      </c>
      <c r="E248" t="s">
        <v>45</v>
      </c>
      <c r="F248">
        <v>5</v>
      </c>
      <c r="G248">
        <v>2</v>
      </c>
      <c r="H248" t="s">
        <v>38</v>
      </c>
      <c r="I248">
        <v>1850</v>
      </c>
      <c r="J248">
        <v>4</v>
      </c>
      <c r="K248" t="s">
        <v>39</v>
      </c>
      <c r="L248">
        <v>53</v>
      </c>
      <c r="M248">
        <v>3</v>
      </c>
      <c r="N248">
        <v>1</v>
      </c>
      <c r="O248" t="s">
        <v>50</v>
      </c>
      <c r="P248">
        <v>4</v>
      </c>
      <c r="Q248" t="s">
        <v>41</v>
      </c>
      <c r="R248">
        <v>2379</v>
      </c>
      <c r="S248">
        <v>19826</v>
      </c>
      <c r="T248">
        <v>0</v>
      </c>
      <c r="U248" t="s">
        <v>35</v>
      </c>
      <c r="V248">
        <v>14</v>
      </c>
      <c r="W248">
        <v>3</v>
      </c>
      <c r="X248">
        <v>3</v>
      </c>
      <c r="Y248">
        <v>0</v>
      </c>
      <c r="Z248">
        <v>6</v>
      </c>
      <c r="AA248">
        <v>3</v>
      </c>
      <c r="AB248">
        <v>2</v>
      </c>
      <c r="AC248">
        <v>5</v>
      </c>
      <c r="AD248">
        <v>4</v>
      </c>
      <c r="AE248">
        <v>0</v>
      </c>
      <c r="AF248">
        <v>2</v>
      </c>
      <c r="AG248">
        <v>0</v>
      </c>
      <c r="AH248" t="s">
        <v>67</v>
      </c>
      <c r="AI248" t="s">
        <v>71</v>
      </c>
      <c r="AJ248" t="str" cm="1">
        <f t="array" ref="AJ248">_xlfn.IFS(
  Cleaned_Data[[#This Row],[MonthlyIncome]] &lt;= Q1_Val, "Low (Q1)",
  Cleaned_Data[[#This Row],[MonthlyIncome]] &lt;= Q2_Val, "Lower-Mid (Q2)",
  Cleaned_Data[[#This Row],[MonthlyIncome]] &lt;= Q3_Val, "Upper-Mid (Q3)",
  TRUE, "High (Q4)"
)</f>
        <v>Low (Q1)</v>
      </c>
      <c r="AK248" t="str">
        <f>_xlfn.XLOOKUP(Cleaned_Data[[#This Row],[JobSatisfaction]], SatisfactionLookup[Code], SatisfactionLookup[Label], "Unknown")</f>
        <v>Very High</v>
      </c>
      <c r="AL248" t="str">
        <f>_xlfn.XLOOKUP(Cleaned_Data[[#This Row],[WorkLifeBalance]], SatisfactionLookup[Code], SatisfactionLookup[Label], "Unknown")</f>
        <v>Medium</v>
      </c>
      <c r="AM24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248" t="str" cm="1">
        <f t="array" ref="AN248">_xlfn.IFS(Cleaned_Data[[#This Row],[Risk Score]]&gt;=5, "3 - High Risk", Cleaned_Data[[#This Row],[Risk Score]]&gt;=3, "2 - Medium Risk", TRUE, "1 - Low Risk")</f>
        <v>3 - High Risk</v>
      </c>
    </row>
    <row r="249" spans="1:40">
      <c r="A249">
        <v>32</v>
      </c>
      <c r="B249" t="s">
        <v>35</v>
      </c>
      <c r="C249" t="s">
        <v>44</v>
      </c>
      <c r="D249">
        <v>238</v>
      </c>
      <c r="E249" t="s">
        <v>45</v>
      </c>
      <c r="F249">
        <v>5</v>
      </c>
      <c r="G249">
        <v>2</v>
      </c>
      <c r="H249" t="s">
        <v>38</v>
      </c>
      <c r="I249">
        <v>1939</v>
      </c>
      <c r="J249">
        <v>1</v>
      </c>
      <c r="K249" t="s">
        <v>39</v>
      </c>
      <c r="L249">
        <v>47</v>
      </c>
      <c r="M249">
        <v>4</v>
      </c>
      <c r="N249">
        <v>1</v>
      </c>
      <c r="O249" t="s">
        <v>47</v>
      </c>
      <c r="P249">
        <v>3</v>
      </c>
      <c r="Q249" t="s">
        <v>41</v>
      </c>
      <c r="R249">
        <v>2432</v>
      </c>
      <c r="S249">
        <v>15318</v>
      </c>
      <c r="T249">
        <v>3</v>
      </c>
      <c r="U249" t="s">
        <v>35</v>
      </c>
      <c r="V249">
        <v>14</v>
      </c>
      <c r="W249">
        <v>3</v>
      </c>
      <c r="X249">
        <v>1</v>
      </c>
      <c r="Y249">
        <v>0</v>
      </c>
      <c r="Z249">
        <v>8</v>
      </c>
      <c r="AA249">
        <v>2</v>
      </c>
      <c r="AB249">
        <v>3</v>
      </c>
      <c r="AC249">
        <v>4</v>
      </c>
      <c r="AD249">
        <v>1</v>
      </c>
      <c r="AE249">
        <v>0</v>
      </c>
      <c r="AF249">
        <v>3</v>
      </c>
      <c r="AG249">
        <v>1</v>
      </c>
      <c r="AH249" t="s">
        <v>67</v>
      </c>
      <c r="AI249" t="s">
        <v>71</v>
      </c>
      <c r="AJ249" t="str" cm="1">
        <f t="array" ref="AJ249">_xlfn.IFS(
  Cleaned_Data[[#This Row],[MonthlyIncome]] &lt;= Q1_Val, "Low (Q1)",
  Cleaned_Data[[#This Row],[MonthlyIncome]] &lt;= Q2_Val, "Lower-Mid (Q2)",
  Cleaned_Data[[#This Row],[MonthlyIncome]] &lt;= Q3_Val, "Upper-Mid (Q3)",
  TRUE, "High (Q4)"
)</f>
        <v>Low (Q1)</v>
      </c>
      <c r="AK249" t="str">
        <f>_xlfn.XLOOKUP(Cleaned_Data[[#This Row],[JobSatisfaction]], SatisfactionLookup[Code], SatisfactionLookup[Label], "Unknown")</f>
        <v>High</v>
      </c>
      <c r="AL249" t="str">
        <f>_xlfn.XLOOKUP(Cleaned_Data[[#This Row],[WorkLifeBalance]], SatisfactionLookup[Code], SatisfactionLookup[Label], "Unknown")</f>
        <v>High</v>
      </c>
      <c r="AM24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249" t="str" cm="1">
        <f t="array" ref="AN249">_xlfn.IFS(Cleaned_Data[[#This Row],[Risk Score]]&gt;=5, "3 - High Risk", Cleaned_Data[[#This Row],[Risk Score]]&gt;=3, "2 - Medium Risk", TRUE, "1 - Low Risk")</f>
        <v>3 - High Risk</v>
      </c>
    </row>
    <row r="250" spans="1:40">
      <c r="A250">
        <v>50</v>
      </c>
      <c r="B250" t="s">
        <v>35</v>
      </c>
      <c r="C250" t="s">
        <v>44</v>
      </c>
      <c r="D250">
        <v>878</v>
      </c>
      <c r="E250" t="s">
        <v>37</v>
      </c>
      <c r="F250">
        <v>1</v>
      </c>
      <c r="G250">
        <v>4</v>
      </c>
      <c r="H250" t="s">
        <v>38</v>
      </c>
      <c r="I250">
        <v>2044</v>
      </c>
      <c r="J250">
        <v>2</v>
      </c>
      <c r="K250" t="s">
        <v>46</v>
      </c>
      <c r="L250">
        <v>94</v>
      </c>
      <c r="M250">
        <v>3</v>
      </c>
      <c r="N250">
        <v>2</v>
      </c>
      <c r="O250" t="s">
        <v>40</v>
      </c>
      <c r="P250">
        <v>3</v>
      </c>
      <c r="Q250" t="s">
        <v>52</v>
      </c>
      <c r="R250">
        <v>6728</v>
      </c>
      <c r="S250">
        <v>14255</v>
      </c>
      <c r="T250">
        <v>7</v>
      </c>
      <c r="U250" t="s">
        <v>43</v>
      </c>
      <c r="V250">
        <v>12</v>
      </c>
      <c r="W250">
        <v>3</v>
      </c>
      <c r="X250">
        <v>4</v>
      </c>
      <c r="Y250">
        <v>2</v>
      </c>
      <c r="Z250">
        <v>12</v>
      </c>
      <c r="AA250">
        <v>3</v>
      </c>
      <c r="AB250">
        <v>3</v>
      </c>
      <c r="AC250">
        <v>6</v>
      </c>
      <c r="AD250">
        <v>3</v>
      </c>
      <c r="AE250">
        <v>0</v>
      </c>
      <c r="AF250">
        <v>1</v>
      </c>
      <c r="AG250">
        <v>1</v>
      </c>
      <c r="AH250" t="s">
        <v>70</v>
      </c>
      <c r="AI250" t="s">
        <v>72</v>
      </c>
      <c r="AJ250" t="str" cm="1">
        <f t="array" ref="AJ250">_xlfn.IFS(
  Cleaned_Data[[#This Row],[MonthlyIncome]] &lt;= Q1_Val, "Low (Q1)",
  Cleaned_Data[[#This Row],[MonthlyIncome]] &lt;= Q2_Val, "Lower-Mid (Q2)",
  Cleaned_Data[[#This Row],[MonthlyIncome]] &lt;= Q3_Val, "Upper-Mid (Q3)",
  TRUE, "High (Q4)"
)</f>
        <v>Upper-Mid (Q3)</v>
      </c>
      <c r="AK250" t="str">
        <f>_xlfn.XLOOKUP(Cleaned_Data[[#This Row],[JobSatisfaction]], SatisfactionLookup[Code], SatisfactionLookup[Label], "Unknown")</f>
        <v>High</v>
      </c>
      <c r="AL250" t="str">
        <f>_xlfn.XLOOKUP(Cleaned_Data[[#This Row],[WorkLifeBalance]], SatisfactionLookup[Code], SatisfactionLookup[Label], "Unknown")</f>
        <v>High</v>
      </c>
      <c r="AM25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50" t="str" cm="1">
        <f t="array" ref="AN250">_xlfn.IFS(Cleaned_Data[[#This Row],[Risk Score]]&gt;=5, "3 - High Risk", Cleaned_Data[[#This Row],[Risk Score]]&gt;=3, "2 - Medium Risk", TRUE, "1 - Low Risk")</f>
        <v>1 - Low Risk</v>
      </c>
    </row>
    <row r="251" spans="1:40">
      <c r="A251">
        <v>49</v>
      </c>
      <c r="B251" t="s">
        <v>43</v>
      </c>
      <c r="C251" t="s">
        <v>44</v>
      </c>
      <c r="D251">
        <v>1023</v>
      </c>
      <c r="E251" t="s">
        <v>37</v>
      </c>
      <c r="F251">
        <v>2</v>
      </c>
      <c r="G251">
        <v>3</v>
      </c>
      <c r="H251" t="s">
        <v>51</v>
      </c>
      <c r="I251">
        <v>2065</v>
      </c>
      <c r="J251">
        <v>4</v>
      </c>
      <c r="K251" t="s">
        <v>46</v>
      </c>
      <c r="L251">
        <v>63</v>
      </c>
      <c r="M251">
        <v>2</v>
      </c>
      <c r="N251">
        <v>2</v>
      </c>
      <c r="O251" t="s">
        <v>40</v>
      </c>
      <c r="P251">
        <v>2</v>
      </c>
      <c r="Q251" t="s">
        <v>48</v>
      </c>
      <c r="R251">
        <v>5390</v>
      </c>
      <c r="S251">
        <v>13243</v>
      </c>
      <c r="T251">
        <v>2</v>
      </c>
      <c r="U251" t="s">
        <v>43</v>
      </c>
      <c r="V251">
        <v>14</v>
      </c>
      <c r="W251">
        <v>3</v>
      </c>
      <c r="X251">
        <v>4</v>
      </c>
      <c r="Y251">
        <v>0</v>
      </c>
      <c r="Z251">
        <v>17</v>
      </c>
      <c r="AA251">
        <v>3</v>
      </c>
      <c r="AB251">
        <v>2</v>
      </c>
      <c r="AC251">
        <v>9</v>
      </c>
      <c r="AD251">
        <v>6</v>
      </c>
      <c r="AE251">
        <v>0</v>
      </c>
      <c r="AF251">
        <v>8</v>
      </c>
      <c r="AG251">
        <v>0</v>
      </c>
      <c r="AH251" t="s">
        <v>70</v>
      </c>
      <c r="AI251" t="s">
        <v>72</v>
      </c>
      <c r="AJ251" t="str" cm="1">
        <f t="array" ref="AJ251">_xlfn.IFS(
  Cleaned_Data[[#This Row],[MonthlyIncome]] &lt;= Q1_Val, "Low (Q1)",
  Cleaned_Data[[#This Row],[MonthlyIncome]] &lt;= Q2_Val, "Lower-Mid (Q2)",
  Cleaned_Data[[#This Row],[MonthlyIncome]] &lt;= Q3_Val, "Upper-Mid (Q3)",
  TRUE, "High (Q4)"
)</f>
        <v>Upper-Mid (Q3)</v>
      </c>
      <c r="AK251" t="str">
        <f>_xlfn.XLOOKUP(Cleaned_Data[[#This Row],[JobSatisfaction]], SatisfactionLookup[Code], SatisfactionLookup[Label], "Unknown")</f>
        <v>Medium</v>
      </c>
      <c r="AL251" t="str">
        <f>_xlfn.XLOOKUP(Cleaned_Data[[#This Row],[WorkLifeBalance]], SatisfactionLookup[Code], SatisfactionLookup[Label], "Unknown")</f>
        <v>Medium</v>
      </c>
      <c r="AM25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251" t="str" cm="1">
        <f t="array" ref="AN251">_xlfn.IFS(Cleaned_Data[[#This Row],[Risk Score]]&gt;=5, "3 - High Risk", Cleaned_Data[[#This Row],[Risk Score]]&gt;=3, "2 - Medium Risk", TRUE, "1 - Low Risk")</f>
        <v>1 - Low Risk</v>
      </c>
    </row>
    <row r="252" spans="1:40">
      <c r="A252">
        <v>41</v>
      </c>
      <c r="B252" t="s">
        <v>35</v>
      </c>
      <c r="C252" t="s">
        <v>36</v>
      </c>
      <c r="D252">
        <v>1102</v>
      </c>
      <c r="E252" t="s">
        <v>37</v>
      </c>
      <c r="F252">
        <v>1</v>
      </c>
      <c r="G252">
        <v>2</v>
      </c>
      <c r="H252" t="s">
        <v>38</v>
      </c>
      <c r="I252">
        <v>1</v>
      </c>
      <c r="J252">
        <v>2</v>
      </c>
      <c r="K252" t="s">
        <v>39</v>
      </c>
      <c r="L252">
        <v>94</v>
      </c>
      <c r="M252">
        <v>3</v>
      </c>
      <c r="N252">
        <v>2</v>
      </c>
      <c r="O252" t="s">
        <v>40</v>
      </c>
      <c r="P252">
        <v>4</v>
      </c>
      <c r="Q252" t="s">
        <v>41</v>
      </c>
      <c r="R252">
        <v>5993</v>
      </c>
      <c r="S252">
        <v>19479</v>
      </c>
      <c r="T252">
        <v>8</v>
      </c>
      <c r="U252" t="s">
        <v>35</v>
      </c>
      <c r="V252">
        <v>11</v>
      </c>
      <c r="W252">
        <v>3</v>
      </c>
      <c r="X252">
        <v>1</v>
      </c>
      <c r="Y252">
        <v>0</v>
      </c>
      <c r="Z252">
        <v>8</v>
      </c>
      <c r="AA252">
        <v>0</v>
      </c>
      <c r="AB252">
        <v>1</v>
      </c>
      <c r="AC252">
        <v>6</v>
      </c>
      <c r="AD252">
        <v>4</v>
      </c>
      <c r="AE252">
        <v>0</v>
      </c>
      <c r="AF252">
        <v>5</v>
      </c>
      <c r="AG252">
        <v>1</v>
      </c>
      <c r="AH252" t="s">
        <v>69</v>
      </c>
      <c r="AI252" t="s">
        <v>72</v>
      </c>
      <c r="AJ252" t="str" cm="1">
        <f t="array" ref="AJ252">_xlfn.IFS(
  Cleaned_Data[[#This Row],[MonthlyIncome]] &lt;= Q1_Val, "Low (Q1)",
  Cleaned_Data[[#This Row],[MonthlyIncome]] &lt;= Q2_Val, "Lower-Mid (Q2)",
  Cleaned_Data[[#This Row],[MonthlyIncome]] &lt;= Q3_Val, "Upper-Mid (Q3)",
  TRUE, "High (Q4)"
)</f>
        <v>Upper-Mid (Q3)</v>
      </c>
      <c r="AK252" t="str">
        <f>_xlfn.XLOOKUP(Cleaned_Data[[#This Row],[JobSatisfaction]], SatisfactionLookup[Code], SatisfactionLookup[Label], "Unknown")</f>
        <v>Very High</v>
      </c>
      <c r="AL252" t="str">
        <f>_xlfn.XLOOKUP(Cleaned_Data[[#This Row],[WorkLifeBalance]], SatisfactionLookup[Code], SatisfactionLookup[Label], "Unknown")</f>
        <v>Low</v>
      </c>
      <c r="AM25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252" t="str" cm="1">
        <f t="array" ref="AN252">_xlfn.IFS(Cleaned_Data[[#This Row],[Risk Score]]&gt;=5, "3 - High Risk", Cleaned_Data[[#This Row],[Risk Score]]&gt;=3, "2 - Medium Risk", TRUE, "1 - Low Risk")</f>
        <v>2 - Medium Risk</v>
      </c>
    </row>
    <row r="253" spans="1:40">
      <c r="A253">
        <v>36</v>
      </c>
      <c r="B253" t="s">
        <v>35</v>
      </c>
      <c r="C253" t="s">
        <v>36</v>
      </c>
      <c r="D253">
        <v>1218</v>
      </c>
      <c r="E253" t="s">
        <v>37</v>
      </c>
      <c r="F253">
        <v>9</v>
      </c>
      <c r="G253">
        <v>4</v>
      </c>
      <c r="H253" t="s">
        <v>38</v>
      </c>
      <c r="I253">
        <v>27</v>
      </c>
      <c r="J253">
        <v>3</v>
      </c>
      <c r="K253" t="s">
        <v>46</v>
      </c>
      <c r="L253">
        <v>82</v>
      </c>
      <c r="M253">
        <v>2</v>
      </c>
      <c r="N253">
        <v>1</v>
      </c>
      <c r="O253" t="s">
        <v>57</v>
      </c>
      <c r="P253">
        <v>1</v>
      </c>
      <c r="Q253" t="s">
        <v>41</v>
      </c>
      <c r="R253">
        <v>3407</v>
      </c>
      <c r="S253">
        <v>6986</v>
      </c>
      <c r="T253">
        <v>7</v>
      </c>
      <c r="U253" t="s">
        <v>43</v>
      </c>
      <c r="V253">
        <v>23</v>
      </c>
      <c r="W253">
        <v>4</v>
      </c>
      <c r="X253">
        <v>2</v>
      </c>
      <c r="Y253">
        <v>0</v>
      </c>
      <c r="Z253">
        <v>10</v>
      </c>
      <c r="AA253">
        <v>4</v>
      </c>
      <c r="AB253">
        <v>3</v>
      </c>
      <c r="AC253">
        <v>5</v>
      </c>
      <c r="AD253">
        <v>3</v>
      </c>
      <c r="AE253">
        <v>0</v>
      </c>
      <c r="AF253">
        <v>3</v>
      </c>
      <c r="AG253">
        <v>1</v>
      </c>
      <c r="AH253" t="s">
        <v>69</v>
      </c>
      <c r="AI253" t="s">
        <v>71</v>
      </c>
      <c r="AJ253" t="str" cm="1">
        <f t="array" ref="AJ253">_xlfn.IFS(
  Cleaned_Data[[#This Row],[MonthlyIncome]] &lt;= Q1_Val, "Low (Q1)",
  Cleaned_Data[[#This Row],[MonthlyIncome]] &lt;= Q2_Val, "Lower-Mid (Q2)",
  Cleaned_Data[[#This Row],[MonthlyIncome]] &lt;= Q3_Val, "Upper-Mid (Q3)",
  TRUE, "High (Q4)"
)</f>
        <v>Lower-Mid (Q2)</v>
      </c>
      <c r="AK253" t="str">
        <f>_xlfn.XLOOKUP(Cleaned_Data[[#This Row],[JobSatisfaction]], SatisfactionLookup[Code], SatisfactionLookup[Label], "Unknown")</f>
        <v>Low</v>
      </c>
      <c r="AL253" t="str">
        <f>_xlfn.XLOOKUP(Cleaned_Data[[#This Row],[WorkLifeBalance]], SatisfactionLookup[Code], SatisfactionLookup[Label], "Unknown")</f>
        <v>High</v>
      </c>
      <c r="AM25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253" t="str" cm="1">
        <f t="array" ref="AN253">_xlfn.IFS(Cleaned_Data[[#This Row],[Risk Score]]&gt;=5, "3 - High Risk", Cleaned_Data[[#This Row],[Risk Score]]&gt;=3, "2 - Medium Risk", TRUE, "1 - Low Risk")</f>
        <v>2 - Medium Risk</v>
      </c>
    </row>
    <row r="254" spans="1:40">
      <c r="A254">
        <v>32</v>
      </c>
      <c r="B254" t="s">
        <v>35</v>
      </c>
      <c r="C254" t="s">
        <v>36</v>
      </c>
      <c r="D254">
        <v>1033</v>
      </c>
      <c r="E254" t="s">
        <v>45</v>
      </c>
      <c r="F254">
        <v>9</v>
      </c>
      <c r="G254">
        <v>3</v>
      </c>
      <c r="H254" t="s">
        <v>51</v>
      </c>
      <c r="I254">
        <v>190</v>
      </c>
      <c r="J254">
        <v>1</v>
      </c>
      <c r="K254" t="s">
        <v>39</v>
      </c>
      <c r="L254">
        <v>41</v>
      </c>
      <c r="M254">
        <v>3</v>
      </c>
      <c r="N254">
        <v>1</v>
      </c>
      <c r="O254" t="s">
        <v>50</v>
      </c>
      <c r="P254">
        <v>1</v>
      </c>
      <c r="Q254" t="s">
        <v>41</v>
      </c>
      <c r="R254">
        <v>4200</v>
      </c>
      <c r="S254">
        <v>10224</v>
      </c>
      <c r="T254">
        <v>7</v>
      </c>
      <c r="U254" t="s">
        <v>43</v>
      </c>
      <c r="V254">
        <v>22</v>
      </c>
      <c r="W254">
        <v>4</v>
      </c>
      <c r="X254">
        <v>1</v>
      </c>
      <c r="Y254">
        <v>0</v>
      </c>
      <c r="Z254">
        <v>10</v>
      </c>
      <c r="AA254">
        <v>2</v>
      </c>
      <c r="AB254">
        <v>4</v>
      </c>
      <c r="AC254">
        <v>5</v>
      </c>
      <c r="AD254">
        <v>4</v>
      </c>
      <c r="AE254">
        <v>0</v>
      </c>
      <c r="AF254">
        <v>4</v>
      </c>
      <c r="AG254">
        <v>1</v>
      </c>
      <c r="AH254" t="s">
        <v>67</v>
      </c>
      <c r="AI254" t="s">
        <v>71</v>
      </c>
      <c r="AJ254" t="str" cm="1">
        <f t="array" ref="AJ254">_xlfn.IFS(
  Cleaned_Data[[#This Row],[MonthlyIncome]] &lt;= Q1_Val, "Low (Q1)",
  Cleaned_Data[[#This Row],[MonthlyIncome]] &lt;= Q2_Val, "Lower-Mid (Q2)",
  Cleaned_Data[[#This Row],[MonthlyIncome]] &lt;= Q3_Val, "Upper-Mid (Q3)",
  TRUE, "High (Q4)"
)</f>
        <v>Lower-Mid (Q2)</v>
      </c>
      <c r="AK254" t="str">
        <f>_xlfn.XLOOKUP(Cleaned_Data[[#This Row],[JobSatisfaction]], SatisfactionLookup[Code], SatisfactionLookup[Label], "Unknown")</f>
        <v>Low</v>
      </c>
      <c r="AL254" t="str">
        <f>_xlfn.XLOOKUP(Cleaned_Data[[#This Row],[WorkLifeBalance]], SatisfactionLookup[Code], SatisfactionLookup[Label], "Unknown")</f>
        <v>Very High</v>
      </c>
      <c r="AM25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254" t="str" cm="1">
        <f t="array" ref="AN254">_xlfn.IFS(Cleaned_Data[[#This Row],[Risk Score]]&gt;=5, "3 - High Risk", Cleaned_Data[[#This Row],[Risk Score]]&gt;=3, "2 - Medium Risk", TRUE, "1 - Low Risk")</f>
        <v>1 - Low Risk</v>
      </c>
    </row>
    <row r="255" spans="1:40">
      <c r="A255">
        <v>35</v>
      </c>
      <c r="B255" t="s">
        <v>35</v>
      </c>
      <c r="C255" t="s">
        <v>36</v>
      </c>
      <c r="D255">
        <v>556</v>
      </c>
      <c r="E255" t="s">
        <v>45</v>
      </c>
      <c r="F255">
        <v>23</v>
      </c>
      <c r="G255">
        <v>2</v>
      </c>
      <c r="H255" t="s">
        <v>38</v>
      </c>
      <c r="I255">
        <v>261</v>
      </c>
      <c r="J255">
        <v>2</v>
      </c>
      <c r="K255" t="s">
        <v>46</v>
      </c>
      <c r="L255">
        <v>50</v>
      </c>
      <c r="M255">
        <v>2</v>
      </c>
      <c r="N255">
        <v>2</v>
      </c>
      <c r="O255" t="s">
        <v>53</v>
      </c>
      <c r="P255">
        <v>3</v>
      </c>
      <c r="Q255" t="s">
        <v>48</v>
      </c>
      <c r="R255">
        <v>5916</v>
      </c>
      <c r="S255">
        <v>15497</v>
      </c>
      <c r="T255">
        <v>3</v>
      </c>
      <c r="U255" t="s">
        <v>35</v>
      </c>
      <c r="V255">
        <v>13</v>
      </c>
      <c r="W255">
        <v>3</v>
      </c>
      <c r="X255">
        <v>1</v>
      </c>
      <c r="Y255">
        <v>0</v>
      </c>
      <c r="Z255">
        <v>8</v>
      </c>
      <c r="AA255">
        <v>1</v>
      </c>
      <c r="AB255">
        <v>3</v>
      </c>
      <c r="AC255">
        <v>1</v>
      </c>
      <c r="AD255">
        <v>0</v>
      </c>
      <c r="AE255">
        <v>0</v>
      </c>
      <c r="AF255">
        <v>1</v>
      </c>
      <c r="AG255">
        <v>1</v>
      </c>
      <c r="AH255" t="s">
        <v>69</v>
      </c>
      <c r="AI255" t="s">
        <v>66</v>
      </c>
      <c r="AJ255" t="str" cm="1">
        <f t="array" ref="AJ255">_xlfn.IFS(
  Cleaned_Data[[#This Row],[MonthlyIncome]] &lt;= Q1_Val, "Low (Q1)",
  Cleaned_Data[[#This Row],[MonthlyIncome]] &lt;= Q2_Val, "Lower-Mid (Q2)",
  Cleaned_Data[[#This Row],[MonthlyIncome]] &lt;= Q3_Val, "Upper-Mid (Q3)",
  TRUE, "High (Q4)"
)</f>
        <v>Upper-Mid (Q3)</v>
      </c>
      <c r="AK255" t="str">
        <f>_xlfn.XLOOKUP(Cleaned_Data[[#This Row],[JobSatisfaction]], SatisfactionLookup[Code], SatisfactionLookup[Label], "Unknown")</f>
        <v>High</v>
      </c>
      <c r="AL255" t="str">
        <f>_xlfn.XLOOKUP(Cleaned_Data[[#This Row],[WorkLifeBalance]], SatisfactionLookup[Code], SatisfactionLookup[Label], "Unknown")</f>
        <v>High</v>
      </c>
      <c r="AM25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255" t="str" cm="1">
        <f t="array" ref="AN255">_xlfn.IFS(Cleaned_Data[[#This Row],[Risk Score]]&gt;=5, "3 - High Risk", Cleaned_Data[[#This Row],[Risk Score]]&gt;=3, "2 - Medium Risk", TRUE, "1 - Low Risk")</f>
        <v>2 - Medium Risk</v>
      </c>
    </row>
    <row r="256" spans="1:40">
      <c r="A256">
        <v>33</v>
      </c>
      <c r="B256" t="s">
        <v>35</v>
      </c>
      <c r="C256" t="s">
        <v>36</v>
      </c>
      <c r="D256">
        <v>813</v>
      </c>
      <c r="E256" t="s">
        <v>45</v>
      </c>
      <c r="F256">
        <v>14</v>
      </c>
      <c r="G256">
        <v>3</v>
      </c>
      <c r="H256" t="s">
        <v>51</v>
      </c>
      <c r="I256">
        <v>325</v>
      </c>
      <c r="J256">
        <v>3</v>
      </c>
      <c r="K256" t="s">
        <v>46</v>
      </c>
      <c r="L256">
        <v>58</v>
      </c>
      <c r="M256">
        <v>3</v>
      </c>
      <c r="N256">
        <v>1</v>
      </c>
      <c r="O256" t="s">
        <v>50</v>
      </c>
      <c r="P256">
        <v>4</v>
      </c>
      <c r="Q256" t="s">
        <v>48</v>
      </c>
      <c r="R256">
        <v>2436</v>
      </c>
      <c r="S256">
        <v>22149</v>
      </c>
      <c r="T256">
        <v>5</v>
      </c>
      <c r="U256" t="s">
        <v>35</v>
      </c>
      <c r="V256">
        <v>13</v>
      </c>
      <c r="W256">
        <v>3</v>
      </c>
      <c r="X256">
        <v>3</v>
      </c>
      <c r="Y256">
        <v>1</v>
      </c>
      <c r="Z256">
        <v>8</v>
      </c>
      <c r="AA256">
        <v>2</v>
      </c>
      <c r="AB256">
        <v>1</v>
      </c>
      <c r="AC256">
        <v>5</v>
      </c>
      <c r="AD256">
        <v>4</v>
      </c>
      <c r="AE256">
        <v>0</v>
      </c>
      <c r="AF256">
        <v>4</v>
      </c>
      <c r="AG256">
        <v>1</v>
      </c>
      <c r="AH256" t="s">
        <v>67</v>
      </c>
      <c r="AI256" t="s">
        <v>71</v>
      </c>
      <c r="AJ256" t="str" cm="1">
        <f t="array" ref="AJ256">_xlfn.IFS(
  Cleaned_Data[[#This Row],[MonthlyIncome]] &lt;= Q1_Val, "Low (Q1)",
  Cleaned_Data[[#This Row],[MonthlyIncome]] &lt;= Q2_Val, "Lower-Mid (Q2)",
  Cleaned_Data[[#This Row],[MonthlyIncome]] &lt;= Q3_Val, "Upper-Mid (Q3)",
  TRUE, "High (Q4)"
)</f>
        <v>Low (Q1)</v>
      </c>
      <c r="AK256" t="str">
        <f>_xlfn.XLOOKUP(Cleaned_Data[[#This Row],[JobSatisfaction]], SatisfactionLookup[Code], SatisfactionLookup[Label], "Unknown")</f>
        <v>Very High</v>
      </c>
      <c r="AL256" t="str">
        <f>_xlfn.XLOOKUP(Cleaned_Data[[#This Row],[WorkLifeBalance]], SatisfactionLookup[Code], SatisfactionLookup[Label], "Unknown")</f>
        <v>Low</v>
      </c>
      <c r="AM25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256" t="str" cm="1">
        <f t="array" ref="AN256">_xlfn.IFS(Cleaned_Data[[#This Row],[Risk Score]]&gt;=5, "3 - High Risk", Cleaned_Data[[#This Row],[Risk Score]]&gt;=3, "2 - Medium Risk", TRUE, "1 - Low Risk")</f>
        <v>3 - High Risk</v>
      </c>
    </row>
    <row r="257" spans="1:40">
      <c r="A257">
        <v>27</v>
      </c>
      <c r="B257" t="s">
        <v>35</v>
      </c>
      <c r="C257" t="s">
        <v>36</v>
      </c>
      <c r="D257">
        <v>1420</v>
      </c>
      <c r="E257" t="s">
        <v>37</v>
      </c>
      <c r="F257">
        <v>2</v>
      </c>
      <c r="G257">
        <v>1</v>
      </c>
      <c r="H257" t="s">
        <v>59</v>
      </c>
      <c r="I257">
        <v>667</v>
      </c>
      <c r="J257">
        <v>3</v>
      </c>
      <c r="K257" t="s">
        <v>46</v>
      </c>
      <c r="L257">
        <v>85</v>
      </c>
      <c r="M257">
        <v>3</v>
      </c>
      <c r="N257">
        <v>1</v>
      </c>
      <c r="O257" t="s">
        <v>57</v>
      </c>
      <c r="P257">
        <v>1</v>
      </c>
      <c r="Q257" t="s">
        <v>52</v>
      </c>
      <c r="R257">
        <v>3041</v>
      </c>
      <c r="S257">
        <v>16346</v>
      </c>
      <c r="T257">
        <v>0</v>
      </c>
      <c r="U257" t="s">
        <v>43</v>
      </c>
      <c r="V257">
        <v>11</v>
      </c>
      <c r="W257">
        <v>3</v>
      </c>
      <c r="X257">
        <v>2</v>
      </c>
      <c r="Y257">
        <v>1</v>
      </c>
      <c r="Z257">
        <v>5</v>
      </c>
      <c r="AA257">
        <v>3</v>
      </c>
      <c r="AB257">
        <v>3</v>
      </c>
      <c r="AC257">
        <v>4</v>
      </c>
      <c r="AD257">
        <v>3</v>
      </c>
      <c r="AE257">
        <v>0</v>
      </c>
      <c r="AF257">
        <v>2</v>
      </c>
      <c r="AG257">
        <v>1</v>
      </c>
      <c r="AH257" t="s">
        <v>67</v>
      </c>
      <c r="AI257" t="s">
        <v>71</v>
      </c>
      <c r="AJ257" t="str" cm="1">
        <f t="array" ref="AJ257">_xlfn.IFS(
  Cleaned_Data[[#This Row],[MonthlyIncome]] &lt;= Q1_Val, "Low (Q1)",
  Cleaned_Data[[#This Row],[MonthlyIncome]] &lt;= Q2_Val, "Lower-Mid (Q2)",
  Cleaned_Data[[#This Row],[MonthlyIncome]] &lt;= Q3_Val, "Upper-Mid (Q3)",
  TRUE, "High (Q4)"
)</f>
        <v>Lower-Mid (Q2)</v>
      </c>
      <c r="AK257" t="str">
        <f>_xlfn.XLOOKUP(Cleaned_Data[[#This Row],[JobSatisfaction]], SatisfactionLookup[Code], SatisfactionLookup[Label], "Unknown")</f>
        <v>Low</v>
      </c>
      <c r="AL257" t="str">
        <f>_xlfn.XLOOKUP(Cleaned_Data[[#This Row],[WorkLifeBalance]], SatisfactionLookup[Code], SatisfactionLookup[Label], "Unknown")</f>
        <v>High</v>
      </c>
      <c r="AM25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257" t="str" cm="1">
        <f t="array" ref="AN257">_xlfn.IFS(Cleaned_Data[[#This Row],[Risk Score]]&gt;=5, "3 - High Risk", Cleaned_Data[[#This Row],[Risk Score]]&gt;=3, "2 - Medium Risk", TRUE, "1 - Low Risk")</f>
        <v>2 - Medium Risk</v>
      </c>
    </row>
    <row r="258" spans="1:40">
      <c r="A258">
        <v>29</v>
      </c>
      <c r="B258" t="s">
        <v>35</v>
      </c>
      <c r="C258" t="s">
        <v>36</v>
      </c>
      <c r="D258">
        <v>224</v>
      </c>
      <c r="E258" t="s">
        <v>45</v>
      </c>
      <c r="F258">
        <v>1</v>
      </c>
      <c r="G258">
        <v>4</v>
      </c>
      <c r="H258" t="s">
        <v>60</v>
      </c>
      <c r="I258">
        <v>1522</v>
      </c>
      <c r="J258">
        <v>1</v>
      </c>
      <c r="K258" t="s">
        <v>46</v>
      </c>
      <c r="L258">
        <v>100</v>
      </c>
      <c r="M258">
        <v>2</v>
      </c>
      <c r="N258">
        <v>1</v>
      </c>
      <c r="O258" t="s">
        <v>47</v>
      </c>
      <c r="P258">
        <v>1</v>
      </c>
      <c r="Q258" t="s">
        <v>41</v>
      </c>
      <c r="R258">
        <v>2362</v>
      </c>
      <c r="S258">
        <v>7568</v>
      </c>
      <c r="T258">
        <v>6</v>
      </c>
      <c r="U258" t="s">
        <v>43</v>
      </c>
      <c r="V258">
        <v>13</v>
      </c>
      <c r="W258">
        <v>3</v>
      </c>
      <c r="X258">
        <v>3</v>
      </c>
      <c r="Y258">
        <v>0</v>
      </c>
      <c r="Z258">
        <v>11</v>
      </c>
      <c r="AA258">
        <v>2</v>
      </c>
      <c r="AB258">
        <v>1</v>
      </c>
      <c r="AC258">
        <v>9</v>
      </c>
      <c r="AD258">
        <v>7</v>
      </c>
      <c r="AE258">
        <v>0</v>
      </c>
      <c r="AF258">
        <v>7</v>
      </c>
      <c r="AG258">
        <v>1</v>
      </c>
      <c r="AH258" t="s">
        <v>67</v>
      </c>
      <c r="AI258" t="s">
        <v>72</v>
      </c>
      <c r="AJ258" t="str" cm="1">
        <f t="array" ref="AJ258">_xlfn.IFS(
  Cleaned_Data[[#This Row],[MonthlyIncome]] &lt;= Q1_Val, "Low (Q1)",
  Cleaned_Data[[#This Row],[MonthlyIncome]] &lt;= Q2_Val, "Lower-Mid (Q2)",
  Cleaned_Data[[#This Row],[MonthlyIncome]] &lt;= Q3_Val, "Upper-Mid (Q3)",
  TRUE, "High (Q4)"
)</f>
        <v>Low (Q1)</v>
      </c>
      <c r="AK258" t="str">
        <f>_xlfn.XLOOKUP(Cleaned_Data[[#This Row],[JobSatisfaction]], SatisfactionLookup[Code], SatisfactionLookup[Label], "Unknown")</f>
        <v>Low</v>
      </c>
      <c r="AL258" t="str">
        <f>_xlfn.XLOOKUP(Cleaned_Data[[#This Row],[WorkLifeBalance]], SatisfactionLookup[Code], SatisfactionLookup[Label], "Unknown")</f>
        <v>Low</v>
      </c>
      <c r="AM25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258" t="str" cm="1">
        <f t="array" ref="AN258">_xlfn.IFS(Cleaned_Data[[#This Row],[Risk Score]]&gt;=5, "3 - High Risk", Cleaned_Data[[#This Row],[Risk Score]]&gt;=3, "2 - Medium Risk", TRUE, "1 - Low Risk")</f>
        <v>3 - High Risk</v>
      </c>
    </row>
    <row r="259" spans="1:40">
      <c r="A259">
        <v>46</v>
      </c>
      <c r="B259" t="s">
        <v>35</v>
      </c>
      <c r="C259" t="s">
        <v>36</v>
      </c>
      <c r="D259">
        <v>1254</v>
      </c>
      <c r="E259" t="s">
        <v>37</v>
      </c>
      <c r="F259">
        <v>10</v>
      </c>
      <c r="G259">
        <v>3</v>
      </c>
      <c r="H259" t="s">
        <v>38</v>
      </c>
      <c r="I259">
        <v>1869</v>
      </c>
      <c r="J259">
        <v>3</v>
      </c>
      <c r="K259" t="s">
        <v>39</v>
      </c>
      <c r="L259">
        <v>64</v>
      </c>
      <c r="M259">
        <v>3</v>
      </c>
      <c r="N259">
        <v>3</v>
      </c>
      <c r="O259" t="s">
        <v>40</v>
      </c>
      <c r="P259">
        <v>2</v>
      </c>
      <c r="Q259" t="s">
        <v>48</v>
      </c>
      <c r="R259">
        <v>7314</v>
      </c>
      <c r="S259">
        <v>14011</v>
      </c>
      <c r="T259">
        <v>5</v>
      </c>
      <c r="U259" t="s">
        <v>43</v>
      </c>
      <c r="V259">
        <v>21</v>
      </c>
      <c r="W259">
        <v>4</v>
      </c>
      <c r="X259">
        <v>3</v>
      </c>
      <c r="Y259">
        <v>3</v>
      </c>
      <c r="Z259">
        <v>14</v>
      </c>
      <c r="AA259">
        <v>2</v>
      </c>
      <c r="AB259">
        <v>3</v>
      </c>
      <c r="AC259">
        <v>8</v>
      </c>
      <c r="AD259">
        <v>7</v>
      </c>
      <c r="AE259">
        <v>0</v>
      </c>
      <c r="AF259">
        <v>7</v>
      </c>
      <c r="AG259">
        <v>1</v>
      </c>
      <c r="AH259" t="s">
        <v>70</v>
      </c>
      <c r="AI259" t="s">
        <v>72</v>
      </c>
      <c r="AJ259" t="str" cm="1">
        <f t="array" ref="AJ259">_xlfn.IFS(
  Cleaned_Data[[#This Row],[MonthlyIncome]] &lt;= Q1_Val, "Low (Q1)",
  Cleaned_Data[[#This Row],[MonthlyIncome]] &lt;= Q2_Val, "Lower-Mid (Q2)",
  Cleaned_Data[[#This Row],[MonthlyIncome]] &lt;= Q3_Val, "Upper-Mid (Q3)",
  TRUE, "High (Q4)"
)</f>
        <v>Upper-Mid (Q3)</v>
      </c>
      <c r="AK259" t="str">
        <f>_xlfn.XLOOKUP(Cleaned_Data[[#This Row],[JobSatisfaction]], SatisfactionLookup[Code], SatisfactionLookup[Label], "Unknown")</f>
        <v>Medium</v>
      </c>
      <c r="AL259" t="str">
        <f>_xlfn.XLOOKUP(Cleaned_Data[[#This Row],[WorkLifeBalance]], SatisfactionLookup[Code], SatisfactionLookup[Label], "Unknown")</f>
        <v>High</v>
      </c>
      <c r="AM25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259" t="str" cm="1">
        <f t="array" ref="AN259">_xlfn.IFS(Cleaned_Data[[#This Row],[Risk Score]]&gt;=5, "3 - High Risk", Cleaned_Data[[#This Row],[Risk Score]]&gt;=3, "2 - Medium Risk", TRUE, "1 - Low Risk")</f>
        <v>1 - Low Risk</v>
      </c>
    </row>
    <row r="260" spans="1:40">
      <c r="A260">
        <v>28</v>
      </c>
      <c r="B260" t="s">
        <v>35</v>
      </c>
      <c r="C260" t="s">
        <v>36</v>
      </c>
      <c r="D260">
        <v>1404</v>
      </c>
      <c r="E260" t="s">
        <v>45</v>
      </c>
      <c r="F260">
        <v>17</v>
      </c>
      <c r="G260">
        <v>3</v>
      </c>
      <c r="H260" t="s">
        <v>60</v>
      </c>
      <c r="I260">
        <v>1960</v>
      </c>
      <c r="J260">
        <v>3</v>
      </c>
      <c r="K260" t="s">
        <v>46</v>
      </c>
      <c r="L260">
        <v>32</v>
      </c>
      <c r="M260">
        <v>2</v>
      </c>
      <c r="N260">
        <v>1</v>
      </c>
      <c r="O260" t="s">
        <v>50</v>
      </c>
      <c r="P260">
        <v>4</v>
      </c>
      <c r="Q260" t="s">
        <v>52</v>
      </c>
      <c r="R260">
        <v>2367</v>
      </c>
      <c r="S260">
        <v>18779</v>
      </c>
      <c r="T260">
        <v>5</v>
      </c>
      <c r="U260" t="s">
        <v>43</v>
      </c>
      <c r="V260">
        <v>12</v>
      </c>
      <c r="W260">
        <v>3</v>
      </c>
      <c r="X260">
        <v>1</v>
      </c>
      <c r="Y260">
        <v>1</v>
      </c>
      <c r="Z260">
        <v>6</v>
      </c>
      <c r="AA260">
        <v>2</v>
      </c>
      <c r="AB260">
        <v>2</v>
      </c>
      <c r="AC260">
        <v>4</v>
      </c>
      <c r="AD260">
        <v>1</v>
      </c>
      <c r="AE260">
        <v>0</v>
      </c>
      <c r="AF260">
        <v>3</v>
      </c>
      <c r="AG260">
        <v>1</v>
      </c>
      <c r="AH260" t="s">
        <v>67</v>
      </c>
      <c r="AI260" t="s">
        <v>71</v>
      </c>
      <c r="AJ260" t="str" cm="1">
        <f t="array" ref="AJ260">_xlfn.IFS(
  Cleaned_Data[[#This Row],[MonthlyIncome]] &lt;= Q1_Val, "Low (Q1)",
  Cleaned_Data[[#This Row],[MonthlyIncome]] &lt;= Q2_Val, "Lower-Mid (Q2)",
  Cleaned_Data[[#This Row],[MonthlyIncome]] &lt;= Q3_Val, "Upper-Mid (Q3)",
  TRUE, "High (Q4)"
)</f>
        <v>Low (Q1)</v>
      </c>
      <c r="AK260" t="str">
        <f>_xlfn.XLOOKUP(Cleaned_Data[[#This Row],[JobSatisfaction]], SatisfactionLookup[Code], SatisfactionLookup[Label], "Unknown")</f>
        <v>Very High</v>
      </c>
      <c r="AL260" t="str">
        <f>_xlfn.XLOOKUP(Cleaned_Data[[#This Row],[WorkLifeBalance]], SatisfactionLookup[Code], SatisfactionLookup[Label], "Unknown")</f>
        <v>Medium</v>
      </c>
      <c r="AM26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60" t="str" cm="1">
        <f t="array" ref="AN260">_xlfn.IFS(Cleaned_Data[[#This Row],[Risk Score]]&gt;=5, "3 - High Risk", Cleaned_Data[[#This Row],[Risk Score]]&gt;=3, "2 - Medium Risk", TRUE, "1 - Low Risk")</f>
        <v>2 - Medium Risk</v>
      </c>
    </row>
    <row r="261" spans="1:40">
      <c r="A261">
        <v>35</v>
      </c>
      <c r="B261" t="s">
        <v>43</v>
      </c>
      <c r="C261" t="s">
        <v>36</v>
      </c>
      <c r="D261">
        <v>809</v>
      </c>
      <c r="E261" t="s">
        <v>45</v>
      </c>
      <c r="F261">
        <v>16</v>
      </c>
      <c r="G261">
        <v>3</v>
      </c>
      <c r="H261" t="s">
        <v>51</v>
      </c>
      <c r="I261">
        <v>14</v>
      </c>
      <c r="J261">
        <v>1</v>
      </c>
      <c r="K261" t="s">
        <v>46</v>
      </c>
      <c r="L261">
        <v>84</v>
      </c>
      <c r="M261">
        <v>4</v>
      </c>
      <c r="N261">
        <v>1</v>
      </c>
      <c r="O261" t="s">
        <v>50</v>
      </c>
      <c r="P261">
        <v>2</v>
      </c>
      <c r="Q261" t="s">
        <v>48</v>
      </c>
      <c r="R261">
        <v>2426</v>
      </c>
      <c r="S261">
        <v>16479</v>
      </c>
      <c r="T261">
        <v>0</v>
      </c>
      <c r="U261" t="s">
        <v>43</v>
      </c>
      <c r="V261">
        <v>13</v>
      </c>
      <c r="W261">
        <v>3</v>
      </c>
      <c r="X261">
        <v>3</v>
      </c>
      <c r="Y261">
        <v>1</v>
      </c>
      <c r="Z261">
        <v>6</v>
      </c>
      <c r="AA261">
        <v>5</v>
      </c>
      <c r="AB261">
        <v>3</v>
      </c>
      <c r="AC261">
        <v>5</v>
      </c>
      <c r="AD261">
        <v>4</v>
      </c>
      <c r="AE261">
        <v>0</v>
      </c>
      <c r="AF261">
        <v>3</v>
      </c>
      <c r="AG261">
        <v>0</v>
      </c>
      <c r="AH261" t="s">
        <v>69</v>
      </c>
      <c r="AI261" t="s">
        <v>71</v>
      </c>
      <c r="AJ261" t="str" cm="1">
        <f t="array" ref="AJ261">_xlfn.IFS(
  Cleaned_Data[[#This Row],[MonthlyIncome]] &lt;= Q1_Val, "Low (Q1)",
  Cleaned_Data[[#This Row],[MonthlyIncome]] &lt;= Q2_Val, "Lower-Mid (Q2)",
  Cleaned_Data[[#This Row],[MonthlyIncome]] &lt;= Q3_Val, "Upper-Mid (Q3)",
  TRUE, "High (Q4)"
)</f>
        <v>Low (Q1)</v>
      </c>
      <c r="AK261" t="str">
        <f>_xlfn.XLOOKUP(Cleaned_Data[[#This Row],[JobSatisfaction]], SatisfactionLookup[Code], SatisfactionLookup[Label], "Unknown")</f>
        <v>Medium</v>
      </c>
      <c r="AL261" t="str">
        <f>_xlfn.XLOOKUP(Cleaned_Data[[#This Row],[WorkLifeBalance]], SatisfactionLookup[Code], SatisfactionLookup[Label], "Unknown")</f>
        <v>High</v>
      </c>
      <c r="AM26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261" t="str" cm="1">
        <f t="array" ref="AN261">_xlfn.IFS(Cleaned_Data[[#This Row],[Risk Score]]&gt;=5, "3 - High Risk", Cleaned_Data[[#This Row],[Risk Score]]&gt;=3, "2 - Medium Risk", TRUE, "1 - Low Risk")</f>
        <v>3 - High Risk</v>
      </c>
    </row>
    <row r="262" spans="1:40">
      <c r="A262">
        <v>29</v>
      </c>
      <c r="B262" t="s">
        <v>43</v>
      </c>
      <c r="C262" t="s">
        <v>36</v>
      </c>
      <c r="D262">
        <v>153</v>
      </c>
      <c r="E262" t="s">
        <v>45</v>
      </c>
      <c r="F262">
        <v>15</v>
      </c>
      <c r="G262">
        <v>2</v>
      </c>
      <c r="H262" t="s">
        <v>38</v>
      </c>
      <c r="I262">
        <v>15</v>
      </c>
      <c r="J262">
        <v>4</v>
      </c>
      <c r="K262" t="s">
        <v>39</v>
      </c>
      <c r="L262">
        <v>49</v>
      </c>
      <c r="M262">
        <v>2</v>
      </c>
      <c r="N262">
        <v>2</v>
      </c>
      <c r="O262" t="s">
        <v>50</v>
      </c>
      <c r="P262">
        <v>3</v>
      </c>
      <c r="Q262" t="s">
        <v>41</v>
      </c>
      <c r="R262">
        <v>4193</v>
      </c>
      <c r="S262">
        <v>12682</v>
      </c>
      <c r="T262">
        <v>0</v>
      </c>
      <c r="U262" t="s">
        <v>35</v>
      </c>
      <c r="V262">
        <v>12</v>
      </c>
      <c r="W262">
        <v>3</v>
      </c>
      <c r="X262">
        <v>4</v>
      </c>
      <c r="Y262">
        <v>0</v>
      </c>
      <c r="Z262">
        <v>10</v>
      </c>
      <c r="AA262">
        <v>3</v>
      </c>
      <c r="AB262">
        <v>3</v>
      </c>
      <c r="AC262">
        <v>9</v>
      </c>
      <c r="AD262">
        <v>5</v>
      </c>
      <c r="AE262">
        <v>0</v>
      </c>
      <c r="AF262">
        <v>8</v>
      </c>
      <c r="AG262">
        <v>0</v>
      </c>
      <c r="AH262" t="s">
        <v>67</v>
      </c>
      <c r="AI262" t="s">
        <v>72</v>
      </c>
      <c r="AJ262" t="str" cm="1">
        <f t="array" ref="AJ262">_xlfn.IFS(
  Cleaned_Data[[#This Row],[MonthlyIncome]] &lt;= Q1_Val, "Low (Q1)",
  Cleaned_Data[[#This Row],[MonthlyIncome]] &lt;= Q2_Val, "Lower-Mid (Q2)",
  Cleaned_Data[[#This Row],[MonthlyIncome]] &lt;= Q3_Val, "Upper-Mid (Q3)",
  TRUE, "High (Q4)"
)</f>
        <v>Lower-Mid (Q2)</v>
      </c>
      <c r="AK262" t="str">
        <f>_xlfn.XLOOKUP(Cleaned_Data[[#This Row],[JobSatisfaction]], SatisfactionLookup[Code], SatisfactionLookup[Label], "Unknown")</f>
        <v>High</v>
      </c>
      <c r="AL262" t="str">
        <f>_xlfn.XLOOKUP(Cleaned_Data[[#This Row],[WorkLifeBalance]], SatisfactionLookup[Code], SatisfactionLookup[Label], "Unknown")</f>
        <v>High</v>
      </c>
      <c r="AM26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262" t="str" cm="1">
        <f t="array" ref="AN262">_xlfn.IFS(Cleaned_Data[[#This Row],[Risk Score]]&gt;=5, "3 - High Risk", Cleaned_Data[[#This Row],[Risk Score]]&gt;=3, "2 - Medium Risk", TRUE, "1 - Low Risk")</f>
        <v>2 - Medium Risk</v>
      </c>
    </row>
    <row r="263" spans="1:40">
      <c r="A263">
        <v>55</v>
      </c>
      <c r="B263" t="s">
        <v>43</v>
      </c>
      <c r="C263" t="s">
        <v>36</v>
      </c>
      <c r="D263">
        <v>836</v>
      </c>
      <c r="E263" t="s">
        <v>45</v>
      </c>
      <c r="F263">
        <v>8</v>
      </c>
      <c r="G263">
        <v>3</v>
      </c>
      <c r="H263" t="s">
        <v>51</v>
      </c>
      <c r="I263">
        <v>84</v>
      </c>
      <c r="J263">
        <v>4</v>
      </c>
      <c r="K263" t="s">
        <v>39</v>
      </c>
      <c r="L263">
        <v>33</v>
      </c>
      <c r="M263">
        <v>3</v>
      </c>
      <c r="N263">
        <v>4</v>
      </c>
      <c r="O263" t="s">
        <v>56</v>
      </c>
      <c r="P263">
        <v>3</v>
      </c>
      <c r="Q263" t="s">
        <v>52</v>
      </c>
      <c r="R263">
        <v>14756</v>
      </c>
      <c r="S263">
        <v>19730</v>
      </c>
      <c r="T263">
        <v>2</v>
      </c>
      <c r="U263" t="s">
        <v>35</v>
      </c>
      <c r="V263">
        <v>14</v>
      </c>
      <c r="W263">
        <v>3</v>
      </c>
      <c r="X263">
        <v>3</v>
      </c>
      <c r="Y263">
        <v>3</v>
      </c>
      <c r="Z263">
        <v>21</v>
      </c>
      <c r="AA263">
        <v>2</v>
      </c>
      <c r="AB263">
        <v>3</v>
      </c>
      <c r="AC263">
        <v>5</v>
      </c>
      <c r="AD263">
        <v>0</v>
      </c>
      <c r="AE263">
        <v>0</v>
      </c>
      <c r="AF263">
        <v>2</v>
      </c>
      <c r="AG263">
        <v>0</v>
      </c>
      <c r="AH263" t="s">
        <v>65</v>
      </c>
      <c r="AI263" t="s">
        <v>71</v>
      </c>
      <c r="AJ263" t="str" cm="1">
        <f t="array" ref="AJ263">_xlfn.IFS(
  Cleaned_Data[[#This Row],[MonthlyIncome]] &lt;= Q1_Val, "Low (Q1)",
  Cleaned_Data[[#This Row],[MonthlyIncome]] &lt;= Q2_Val, "Lower-Mid (Q2)",
  Cleaned_Data[[#This Row],[MonthlyIncome]] &lt;= Q3_Val, "Upper-Mid (Q3)",
  TRUE, "High (Q4)"
)</f>
        <v>High (Q4)</v>
      </c>
      <c r="AK263" t="str">
        <f>_xlfn.XLOOKUP(Cleaned_Data[[#This Row],[JobSatisfaction]], SatisfactionLookup[Code], SatisfactionLookup[Label], "Unknown")</f>
        <v>High</v>
      </c>
      <c r="AL263" t="str">
        <f>_xlfn.XLOOKUP(Cleaned_Data[[#This Row],[WorkLifeBalance]], SatisfactionLookup[Code], SatisfactionLookup[Label], "Unknown")</f>
        <v>High</v>
      </c>
      <c r="AM26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63" t="str" cm="1">
        <f t="array" ref="AN263">_xlfn.IFS(Cleaned_Data[[#This Row],[Risk Score]]&gt;=5, "3 - High Risk", Cleaned_Data[[#This Row],[Risk Score]]&gt;=3, "2 - Medium Risk", TRUE, "1 - Low Risk")</f>
        <v>2 - Medium Risk</v>
      </c>
    </row>
    <row r="264" spans="1:40">
      <c r="A264">
        <v>29</v>
      </c>
      <c r="B264" t="s">
        <v>43</v>
      </c>
      <c r="C264" t="s">
        <v>36</v>
      </c>
      <c r="D264">
        <v>1328</v>
      </c>
      <c r="E264" t="s">
        <v>45</v>
      </c>
      <c r="F264">
        <v>2</v>
      </c>
      <c r="G264">
        <v>3</v>
      </c>
      <c r="H264" t="s">
        <v>38</v>
      </c>
      <c r="I264">
        <v>94</v>
      </c>
      <c r="J264">
        <v>3</v>
      </c>
      <c r="K264" t="s">
        <v>46</v>
      </c>
      <c r="L264">
        <v>76</v>
      </c>
      <c r="M264">
        <v>3</v>
      </c>
      <c r="N264">
        <v>1</v>
      </c>
      <c r="O264" t="s">
        <v>47</v>
      </c>
      <c r="P264">
        <v>2</v>
      </c>
      <c r="Q264" t="s">
        <v>48</v>
      </c>
      <c r="R264">
        <v>2703</v>
      </c>
      <c r="S264">
        <v>4956</v>
      </c>
      <c r="T264">
        <v>0</v>
      </c>
      <c r="U264" t="s">
        <v>43</v>
      </c>
      <c r="V264">
        <v>23</v>
      </c>
      <c r="W264">
        <v>4</v>
      </c>
      <c r="X264">
        <v>4</v>
      </c>
      <c r="Y264">
        <v>1</v>
      </c>
      <c r="Z264">
        <v>6</v>
      </c>
      <c r="AA264">
        <v>3</v>
      </c>
      <c r="AB264">
        <v>3</v>
      </c>
      <c r="AC264">
        <v>5</v>
      </c>
      <c r="AD264">
        <v>4</v>
      </c>
      <c r="AE264">
        <v>0</v>
      </c>
      <c r="AF264">
        <v>4</v>
      </c>
      <c r="AG264">
        <v>0</v>
      </c>
      <c r="AH264" t="s">
        <v>67</v>
      </c>
      <c r="AI264" t="s">
        <v>71</v>
      </c>
      <c r="AJ264" t="str" cm="1">
        <f t="array" ref="AJ264">_xlfn.IFS(
  Cleaned_Data[[#This Row],[MonthlyIncome]] &lt;= Q1_Val, "Low (Q1)",
  Cleaned_Data[[#This Row],[MonthlyIncome]] &lt;= Q2_Val, "Lower-Mid (Q2)",
  Cleaned_Data[[#This Row],[MonthlyIncome]] &lt;= Q3_Val, "Upper-Mid (Q3)",
  TRUE, "High (Q4)"
)</f>
        <v>Low (Q1)</v>
      </c>
      <c r="AK264" t="str">
        <f>_xlfn.XLOOKUP(Cleaned_Data[[#This Row],[JobSatisfaction]], SatisfactionLookup[Code], SatisfactionLookup[Label], "Unknown")</f>
        <v>Medium</v>
      </c>
      <c r="AL264" t="str">
        <f>_xlfn.XLOOKUP(Cleaned_Data[[#This Row],[WorkLifeBalance]], SatisfactionLookup[Code], SatisfactionLookup[Label], "Unknown")</f>
        <v>High</v>
      </c>
      <c r="AM26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264" t="str" cm="1">
        <f t="array" ref="AN264">_xlfn.IFS(Cleaned_Data[[#This Row],[Risk Score]]&gt;=5, "3 - High Risk", Cleaned_Data[[#This Row],[Risk Score]]&gt;=3, "2 - Medium Risk", TRUE, "1 - Low Risk")</f>
        <v>2 - Medium Risk</v>
      </c>
    </row>
    <row r="265" spans="1:40">
      <c r="A265">
        <v>56</v>
      </c>
      <c r="B265" t="s">
        <v>43</v>
      </c>
      <c r="C265" t="s">
        <v>36</v>
      </c>
      <c r="D265">
        <v>1400</v>
      </c>
      <c r="E265" t="s">
        <v>45</v>
      </c>
      <c r="F265">
        <v>7</v>
      </c>
      <c r="G265">
        <v>3</v>
      </c>
      <c r="H265" t="s">
        <v>38</v>
      </c>
      <c r="I265">
        <v>112</v>
      </c>
      <c r="J265">
        <v>4</v>
      </c>
      <c r="K265" t="s">
        <v>46</v>
      </c>
      <c r="L265">
        <v>49</v>
      </c>
      <c r="M265">
        <v>1</v>
      </c>
      <c r="N265">
        <v>3</v>
      </c>
      <c r="O265" t="s">
        <v>53</v>
      </c>
      <c r="P265">
        <v>4</v>
      </c>
      <c r="Q265" t="s">
        <v>41</v>
      </c>
      <c r="R265">
        <v>7260</v>
      </c>
      <c r="S265">
        <v>21698</v>
      </c>
      <c r="T265">
        <v>4</v>
      </c>
      <c r="U265" t="s">
        <v>43</v>
      </c>
      <c r="V265">
        <v>11</v>
      </c>
      <c r="W265">
        <v>3</v>
      </c>
      <c r="X265">
        <v>1</v>
      </c>
      <c r="Y265">
        <v>0</v>
      </c>
      <c r="Z265">
        <v>37</v>
      </c>
      <c r="AA265">
        <v>3</v>
      </c>
      <c r="AB265">
        <v>2</v>
      </c>
      <c r="AC265">
        <v>6</v>
      </c>
      <c r="AD265">
        <v>4</v>
      </c>
      <c r="AE265">
        <v>0</v>
      </c>
      <c r="AF265">
        <v>2</v>
      </c>
      <c r="AG265">
        <v>0</v>
      </c>
      <c r="AH265" t="s">
        <v>65</v>
      </c>
      <c r="AI265" t="s">
        <v>72</v>
      </c>
      <c r="AJ265" t="str" cm="1">
        <f t="array" ref="AJ265">_xlfn.IFS(
  Cleaned_Data[[#This Row],[MonthlyIncome]] &lt;= Q1_Val, "Low (Q1)",
  Cleaned_Data[[#This Row],[MonthlyIncome]] &lt;= Q2_Val, "Lower-Mid (Q2)",
  Cleaned_Data[[#This Row],[MonthlyIncome]] &lt;= Q3_Val, "Upper-Mid (Q3)",
  TRUE, "High (Q4)"
)</f>
        <v>Upper-Mid (Q3)</v>
      </c>
      <c r="AK265" t="str">
        <f>_xlfn.XLOOKUP(Cleaned_Data[[#This Row],[JobSatisfaction]], SatisfactionLookup[Code], SatisfactionLookup[Label], "Unknown")</f>
        <v>Very High</v>
      </c>
      <c r="AL265" t="str">
        <f>_xlfn.XLOOKUP(Cleaned_Data[[#This Row],[WorkLifeBalance]], SatisfactionLookup[Code], SatisfactionLookup[Label], "Unknown")</f>
        <v>Medium</v>
      </c>
      <c r="AM26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65" t="str" cm="1">
        <f t="array" ref="AN265">_xlfn.IFS(Cleaned_Data[[#This Row],[Risk Score]]&gt;=5, "3 - High Risk", Cleaned_Data[[#This Row],[Risk Score]]&gt;=3, "2 - Medium Risk", TRUE, "1 - Low Risk")</f>
        <v>1 - Low Risk</v>
      </c>
    </row>
    <row r="266" spans="1:40">
      <c r="A266">
        <v>54</v>
      </c>
      <c r="B266" t="s">
        <v>43</v>
      </c>
      <c r="C266" t="s">
        <v>36</v>
      </c>
      <c r="D266">
        <v>1217</v>
      </c>
      <c r="E266" t="s">
        <v>45</v>
      </c>
      <c r="F266">
        <v>2</v>
      </c>
      <c r="G266">
        <v>4</v>
      </c>
      <c r="H266" t="s">
        <v>60</v>
      </c>
      <c r="I266">
        <v>126</v>
      </c>
      <c r="J266">
        <v>1</v>
      </c>
      <c r="K266" t="s">
        <v>39</v>
      </c>
      <c r="L266">
        <v>60</v>
      </c>
      <c r="M266">
        <v>3</v>
      </c>
      <c r="N266">
        <v>3</v>
      </c>
      <c r="O266" t="s">
        <v>58</v>
      </c>
      <c r="P266">
        <v>3</v>
      </c>
      <c r="Q266" t="s">
        <v>48</v>
      </c>
      <c r="R266">
        <v>13549</v>
      </c>
      <c r="S266">
        <v>24001</v>
      </c>
      <c r="T266">
        <v>9</v>
      </c>
      <c r="U266" t="s">
        <v>43</v>
      </c>
      <c r="V266">
        <v>12</v>
      </c>
      <c r="W266">
        <v>3</v>
      </c>
      <c r="X266">
        <v>1</v>
      </c>
      <c r="Y266">
        <v>1</v>
      </c>
      <c r="Z266">
        <v>16</v>
      </c>
      <c r="AA266">
        <v>5</v>
      </c>
      <c r="AB266">
        <v>1</v>
      </c>
      <c r="AC266">
        <v>4</v>
      </c>
      <c r="AD266">
        <v>3</v>
      </c>
      <c r="AE266">
        <v>0</v>
      </c>
      <c r="AF266">
        <v>3</v>
      </c>
      <c r="AG266">
        <v>0</v>
      </c>
      <c r="AH266" t="s">
        <v>70</v>
      </c>
      <c r="AI266" t="s">
        <v>71</v>
      </c>
      <c r="AJ266" t="str" cm="1">
        <f t="array" ref="AJ266">_xlfn.IFS(
  Cleaned_Data[[#This Row],[MonthlyIncome]] &lt;= Q1_Val, "Low (Q1)",
  Cleaned_Data[[#This Row],[MonthlyIncome]] &lt;= Q2_Val, "Lower-Mid (Q2)",
  Cleaned_Data[[#This Row],[MonthlyIncome]] &lt;= Q3_Val, "Upper-Mid (Q3)",
  TRUE, "High (Q4)"
)</f>
        <v>High (Q4)</v>
      </c>
      <c r="AK266" t="str">
        <f>_xlfn.XLOOKUP(Cleaned_Data[[#This Row],[JobSatisfaction]], SatisfactionLookup[Code], SatisfactionLookup[Label], "Unknown")</f>
        <v>High</v>
      </c>
      <c r="AL266" t="str">
        <f>_xlfn.XLOOKUP(Cleaned_Data[[#This Row],[WorkLifeBalance]], SatisfactionLookup[Code], SatisfactionLookup[Label], "Unknown")</f>
        <v>Low</v>
      </c>
      <c r="AM26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266" t="str" cm="1">
        <f t="array" ref="AN266">_xlfn.IFS(Cleaned_Data[[#This Row],[Risk Score]]&gt;=5, "3 - High Risk", Cleaned_Data[[#This Row],[Risk Score]]&gt;=3, "2 - Medium Risk", TRUE, "1 - Low Risk")</f>
        <v>1 - Low Risk</v>
      </c>
    </row>
    <row r="267" spans="1:40">
      <c r="A267">
        <v>41</v>
      </c>
      <c r="B267" t="s">
        <v>43</v>
      </c>
      <c r="C267" t="s">
        <v>36</v>
      </c>
      <c r="D267">
        <v>802</v>
      </c>
      <c r="E267" t="s">
        <v>37</v>
      </c>
      <c r="F267">
        <v>9</v>
      </c>
      <c r="G267">
        <v>1</v>
      </c>
      <c r="H267" t="s">
        <v>38</v>
      </c>
      <c r="I267">
        <v>176</v>
      </c>
      <c r="J267">
        <v>3</v>
      </c>
      <c r="K267" t="s">
        <v>46</v>
      </c>
      <c r="L267">
        <v>96</v>
      </c>
      <c r="M267">
        <v>3</v>
      </c>
      <c r="N267">
        <v>3</v>
      </c>
      <c r="O267" t="s">
        <v>40</v>
      </c>
      <c r="P267">
        <v>3</v>
      </c>
      <c r="Q267" t="s">
        <v>52</v>
      </c>
      <c r="R267">
        <v>8189</v>
      </c>
      <c r="S267">
        <v>21196</v>
      </c>
      <c r="T267">
        <v>3</v>
      </c>
      <c r="U267" t="s">
        <v>35</v>
      </c>
      <c r="V267">
        <v>13</v>
      </c>
      <c r="W267">
        <v>3</v>
      </c>
      <c r="X267">
        <v>3</v>
      </c>
      <c r="Y267">
        <v>1</v>
      </c>
      <c r="Z267">
        <v>12</v>
      </c>
      <c r="AA267">
        <v>2</v>
      </c>
      <c r="AB267">
        <v>3</v>
      </c>
      <c r="AC267">
        <v>9</v>
      </c>
      <c r="AD267">
        <v>7</v>
      </c>
      <c r="AE267">
        <v>0</v>
      </c>
      <c r="AF267">
        <v>7</v>
      </c>
      <c r="AG267">
        <v>0</v>
      </c>
      <c r="AH267" t="s">
        <v>69</v>
      </c>
      <c r="AI267" t="s">
        <v>72</v>
      </c>
      <c r="AJ267" t="str" cm="1">
        <f t="array" ref="AJ267">_xlfn.IFS(
  Cleaned_Data[[#This Row],[MonthlyIncome]] &lt;= Q1_Val, "Low (Q1)",
  Cleaned_Data[[#This Row],[MonthlyIncome]] &lt;= Q2_Val, "Lower-Mid (Q2)",
  Cleaned_Data[[#This Row],[MonthlyIncome]] &lt;= Q3_Val, "Upper-Mid (Q3)",
  TRUE, "High (Q4)"
)</f>
        <v>Upper-Mid (Q3)</v>
      </c>
      <c r="AK267" t="str">
        <f>_xlfn.XLOOKUP(Cleaned_Data[[#This Row],[JobSatisfaction]], SatisfactionLookup[Code], SatisfactionLookup[Label], "Unknown")</f>
        <v>High</v>
      </c>
      <c r="AL267" t="str">
        <f>_xlfn.XLOOKUP(Cleaned_Data[[#This Row],[WorkLifeBalance]], SatisfactionLookup[Code], SatisfactionLookup[Label], "Unknown")</f>
        <v>High</v>
      </c>
      <c r="AM26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67" t="str" cm="1">
        <f t="array" ref="AN267">_xlfn.IFS(Cleaned_Data[[#This Row],[Risk Score]]&gt;=5, "3 - High Risk", Cleaned_Data[[#This Row],[Risk Score]]&gt;=3, "2 - Medium Risk", TRUE, "1 - Low Risk")</f>
        <v>2 - Medium Risk</v>
      </c>
    </row>
    <row r="268" spans="1:40">
      <c r="A268">
        <v>45</v>
      </c>
      <c r="B268" t="s">
        <v>43</v>
      </c>
      <c r="C268" t="s">
        <v>36</v>
      </c>
      <c r="D268">
        <v>1316</v>
      </c>
      <c r="E268" t="s">
        <v>45</v>
      </c>
      <c r="F268">
        <v>29</v>
      </c>
      <c r="G268">
        <v>3</v>
      </c>
      <c r="H268" t="s">
        <v>51</v>
      </c>
      <c r="I268">
        <v>192</v>
      </c>
      <c r="J268">
        <v>3</v>
      </c>
      <c r="K268" t="s">
        <v>46</v>
      </c>
      <c r="L268">
        <v>83</v>
      </c>
      <c r="M268">
        <v>3</v>
      </c>
      <c r="N268">
        <v>1</v>
      </c>
      <c r="O268" t="s">
        <v>47</v>
      </c>
      <c r="P268">
        <v>4</v>
      </c>
      <c r="Q268" t="s">
        <v>41</v>
      </c>
      <c r="R268">
        <v>3452</v>
      </c>
      <c r="S268">
        <v>9752</v>
      </c>
      <c r="T268">
        <v>5</v>
      </c>
      <c r="U268" t="s">
        <v>43</v>
      </c>
      <c r="V268">
        <v>13</v>
      </c>
      <c r="W268">
        <v>3</v>
      </c>
      <c r="X268">
        <v>2</v>
      </c>
      <c r="Y268">
        <v>0</v>
      </c>
      <c r="Z268">
        <v>9</v>
      </c>
      <c r="AA268">
        <v>2</v>
      </c>
      <c r="AB268">
        <v>2</v>
      </c>
      <c r="AC268">
        <v>6</v>
      </c>
      <c r="AD268">
        <v>5</v>
      </c>
      <c r="AE268">
        <v>0</v>
      </c>
      <c r="AF268">
        <v>3</v>
      </c>
      <c r="AG268">
        <v>0</v>
      </c>
      <c r="AH268" t="s">
        <v>70</v>
      </c>
      <c r="AI268" t="s">
        <v>72</v>
      </c>
      <c r="AJ268" t="str" cm="1">
        <f t="array" ref="AJ268">_xlfn.IFS(
  Cleaned_Data[[#This Row],[MonthlyIncome]] &lt;= Q1_Val, "Low (Q1)",
  Cleaned_Data[[#This Row],[MonthlyIncome]] &lt;= Q2_Val, "Lower-Mid (Q2)",
  Cleaned_Data[[#This Row],[MonthlyIncome]] &lt;= Q3_Val, "Upper-Mid (Q3)",
  TRUE, "High (Q4)"
)</f>
        <v>Lower-Mid (Q2)</v>
      </c>
      <c r="AK268" t="str">
        <f>_xlfn.XLOOKUP(Cleaned_Data[[#This Row],[JobSatisfaction]], SatisfactionLookup[Code], SatisfactionLookup[Label], "Unknown")</f>
        <v>Very High</v>
      </c>
      <c r="AL268" t="str">
        <f>_xlfn.XLOOKUP(Cleaned_Data[[#This Row],[WorkLifeBalance]], SatisfactionLookup[Code], SatisfactionLookup[Label], "Unknown")</f>
        <v>Medium</v>
      </c>
      <c r="AM26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68" t="str" cm="1">
        <f t="array" ref="AN268">_xlfn.IFS(Cleaned_Data[[#This Row],[Risk Score]]&gt;=5, "3 - High Risk", Cleaned_Data[[#This Row],[Risk Score]]&gt;=3, "2 - Medium Risk", TRUE, "1 - Low Risk")</f>
        <v>2 - Medium Risk</v>
      </c>
    </row>
    <row r="269" spans="1:40">
      <c r="A269">
        <v>45</v>
      </c>
      <c r="B269" t="s">
        <v>43</v>
      </c>
      <c r="C269" t="s">
        <v>36</v>
      </c>
      <c r="D269">
        <v>194</v>
      </c>
      <c r="E269" t="s">
        <v>45</v>
      </c>
      <c r="F269">
        <v>9</v>
      </c>
      <c r="G269">
        <v>3</v>
      </c>
      <c r="H269" t="s">
        <v>38</v>
      </c>
      <c r="I269">
        <v>206</v>
      </c>
      <c r="J269">
        <v>2</v>
      </c>
      <c r="K269" t="s">
        <v>46</v>
      </c>
      <c r="L269">
        <v>60</v>
      </c>
      <c r="M269">
        <v>3</v>
      </c>
      <c r="N269">
        <v>2</v>
      </c>
      <c r="O269" t="s">
        <v>50</v>
      </c>
      <c r="P269">
        <v>2</v>
      </c>
      <c r="Q269" t="s">
        <v>52</v>
      </c>
      <c r="R269">
        <v>2348</v>
      </c>
      <c r="S269">
        <v>10901</v>
      </c>
      <c r="T269">
        <v>8</v>
      </c>
      <c r="U269" t="s">
        <v>43</v>
      </c>
      <c r="V269">
        <v>18</v>
      </c>
      <c r="W269">
        <v>3</v>
      </c>
      <c r="X269">
        <v>3</v>
      </c>
      <c r="Y269">
        <v>1</v>
      </c>
      <c r="Z269">
        <v>20</v>
      </c>
      <c r="AA269">
        <v>2</v>
      </c>
      <c r="AB269">
        <v>1</v>
      </c>
      <c r="AC269">
        <v>17</v>
      </c>
      <c r="AD269">
        <v>9</v>
      </c>
      <c r="AE269">
        <v>0</v>
      </c>
      <c r="AF269">
        <v>15</v>
      </c>
      <c r="AG269">
        <v>0</v>
      </c>
      <c r="AH269" t="s">
        <v>70</v>
      </c>
      <c r="AI269" t="s">
        <v>73</v>
      </c>
      <c r="AJ269" t="str" cm="1">
        <f t="array" ref="AJ269">_xlfn.IFS(
  Cleaned_Data[[#This Row],[MonthlyIncome]] &lt;= Q1_Val, "Low (Q1)",
  Cleaned_Data[[#This Row],[MonthlyIncome]] &lt;= Q2_Val, "Lower-Mid (Q2)",
  Cleaned_Data[[#This Row],[MonthlyIncome]] &lt;= Q3_Val, "Upper-Mid (Q3)",
  TRUE, "High (Q4)"
)</f>
        <v>Low (Q1)</v>
      </c>
      <c r="AK269" t="str">
        <f>_xlfn.XLOOKUP(Cleaned_Data[[#This Row],[JobSatisfaction]], SatisfactionLookup[Code], SatisfactionLookup[Label], "Unknown")</f>
        <v>Medium</v>
      </c>
      <c r="AL269" t="str">
        <f>_xlfn.XLOOKUP(Cleaned_Data[[#This Row],[WorkLifeBalance]], SatisfactionLookup[Code], SatisfactionLookup[Label], "Unknown")</f>
        <v>Low</v>
      </c>
      <c r="AM26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69" t="str" cm="1">
        <f t="array" ref="AN269">_xlfn.IFS(Cleaned_Data[[#This Row],[Risk Score]]&gt;=5, "3 - High Risk", Cleaned_Data[[#This Row],[Risk Score]]&gt;=3, "2 - Medium Risk", TRUE, "1 - Low Risk")</f>
        <v>2 - Medium Risk</v>
      </c>
    </row>
    <row r="270" spans="1:40">
      <c r="A270">
        <v>38</v>
      </c>
      <c r="B270" t="s">
        <v>43</v>
      </c>
      <c r="C270" t="s">
        <v>36</v>
      </c>
      <c r="D270">
        <v>702</v>
      </c>
      <c r="E270" t="s">
        <v>37</v>
      </c>
      <c r="F270">
        <v>1</v>
      </c>
      <c r="G270">
        <v>4</v>
      </c>
      <c r="H270" t="s">
        <v>38</v>
      </c>
      <c r="I270">
        <v>230</v>
      </c>
      <c r="J270">
        <v>1</v>
      </c>
      <c r="K270" t="s">
        <v>39</v>
      </c>
      <c r="L270">
        <v>59</v>
      </c>
      <c r="M270">
        <v>2</v>
      </c>
      <c r="N270">
        <v>2</v>
      </c>
      <c r="O270" t="s">
        <v>40</v>
      </c>
      <c r="P270">
        <v>4</v>
      </c>
      <c r="Q270" t="s">
        <v>41</v>
      </c>
      <c r="R270">
        <v>8686</v>
      </c>
      <c r="S270">
        <v>12930</v>
      </c>
      <c r="T270">
        <v>4</v>
      </c>
      <c r="U270" t="s">
        <v>43</v>
      </c>
      <c r="V270">
        <v>22</v>
      </c>
      <c r="W270">
        <v>4</v>
      </c>
      <c r="X270">
        <v>3</v>
      </c>
      <c r="Y270">
        <v>0</v>
      </c>
      <c r="Z270">
        <v>12</v>
      </c>
      <c r="AA270">
        <v>2</v>
      </c>
      <c r="AB270">
        <v>4</v>
      </c>
      <c r="AC270">
        <v>8</v>
      </c>
      <c r="AD270">
        <v>3</v>
      </c>
      <c r="AE270">
        <v>0</v>
      </c>
      <c r="AF270">
        <v>7</v>
      </c>
      <c r="AG270">
        <v>0</v>
      </c>
      <c r="AH270" t="s">
        <v>69</v>
      </c>
      <c r="AI270" t="s">
        <v>72</v>
      </c>
      <c r="AJ270" t="str" cm="1">
        <f t="array" ref="AJ270">_xlfn.IFS(
  Cleaned_Data[[#This Row],[MonthlyIncome]] &lt;= Q1_Val, "Low (Q1)",
  Cleaned_Data[[#This Row],[MonthlyIncome]] &lt;= Q2_Val, "Lower-Mid (Q2)",
  Cleaned_Data[[#This Row],[MonthlyIncome]] &lt;= Q3_Val, "Upper-Mid (Q3)",
  TRUE, "High (Q4)"
)</f>
        <v>High (Q4)</v>
      </c>
      <c r="AK270" t="str">
        <f>_xlfn.XLOOKUP(Cleaned_Data[[#This Row],[JobSatisfaction]], SatisfactionLookup[Code], SatisfactionLookup[Label], "Unknown")</f>
        <v>Very High</v>
      </c>
      <c r="AL270" t="str">
        <f>_xlfn.XLOOKUP(Cleaned_Data[[#This Row],[WorkLifeBalance]], SatisfactionLookup[Code], SatisfactionLookup[Label], "Unknown")</f>
        <v>Very High</v>
      </c>
      <c r="AM27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70" t="str" cm="1">
        <f t="array" ref="AN270">_xlfn.IFS(Cleaned_Data[[#This Row],[Risk Score]]&gt;=5, "3 - High Risk", Cleaned_Data[[#This Row],[Risk Score]]&gt;=3, "2 - Medium Risk", TRUE, "1 - Low Risk")</f>
        <v>1 - Low Risk</v>
      </c>
    </row>
    <row r="271" spans="1:40">
      <c r="A271">
        <v>45</v>
      </c>
      <c r="B271" t="s">
        <v>43</v>
      </c>
      <c r="C271" t="s">
        <v>36</v>
      </c>
      <c r="D271">
        <v>1268</v>
      </c>
      <c r="E271" t="s">
        <v>37</v>
      </c>
      <c r="F271">
        <v>4</v>
      </c>
      <c r="G271">
        <v>2</v>
      </c>
      <c r="H271" t="s">
        <v>38</v>
      </c>
      <c r="I271">
        <v>240</v>
      </c>
      <c r="J271">
        <v>3</v>
      </c>
      <c r="K271" t="s">
        <v>39</v>
      </c>
      <c r="L271">
        <v>30</v>
      </c>
      <c r="M271">
        <v>3</v>
      </c>
      <c r="N271">
        <v>2</v>
      </c>
      <c r="O271" t="s">
        <v>40</v>
      </c>
      <c r="P271">
        <v>1</v>
      </c>
      <c r="Q271" t="s">
        <v>52</v>
      </c>
      <c r="R271">
        <v>5006</v>
      </c>
      <c r="S271">
        <v>6319</v>
      </c>
      <c r="T271">
        <v>4</v>
      </c>
      <c r="U271" t="s">
        <v>35</v>
      </c>
      <c r="V271">
        <v>11</v>
      </c>
      <c r="W271">
        <v>3</v>
      </c>
      <c r="X271">
        <v>1</v>
      </c>
      <c r="Y271">
        <v>1</v>
      </c>
      <c r="Z271">
        <v>9</v>
      </c>
      <c r="AA271">
        <v>3</v>
      </c>
      <c r="AB271">
        <v>4</v>
      </c>
      <c r="AC271">
        <v>5</v>
      </c>
      <c r="AD271">
        <v>4</v>
      </c>
      <c r="AE271">
        <v>0</v>
      </c>
      <c r="AF271">
        <v>3</v>
      </c>
      <c r="AG271">
        <v>0</v>
      </c>
      <c r="AH271" t="s">
        <v>70</v>
      </c>
      <c r="AI271" t="s">
        <v>71</v>
      </c>
      <c r="AJ271" t="str" cm="1">
        <f t="array" ref="AJ271">_xlfn.IFS(
  Cleaned_Data[[#This Row],[MonthlyIncome]] &lt;= Q1_Val, "Low (Q1)",
  Cleaned_Data[[#This Row],[MonthlyIncome]] &lt;= Q2_Val, "Lower-Mid (Q2)",
  Cleaned_Data[[#This Row],[MonthlyIncome]] &lt;= Q3_Val, "Upper-Mid (Q3)",
  TRUE, "High (Q4)"
)</f>
        <v>Upper-Mid (Q3)</v>
      </c>
      <c r="AK271" t="str">
        <f>_xlfn.XLOOKUP(Cleaned_Data[[#This Row],[JobSatisfaction]], SatisfactionLookup[Code], SatisfactionLookup[Label], "Unknown")</f>
        <v>Low</v>
      </c>
      <c r="AL271" t="str">
        <f>_xlfn.XLOOKUP(Cleaned_Data[[#This Row],[WorkLifeBalance]], SatisfactionLookup[Code], SatisfactionLookup[Label], "Unknown")</f>
        <v>Very High</v>
      </c>
      <c r="AM27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271" t="str" cm="1">
        <f t="array" ref="AN271">_xlfn.IFS(Cleaned_Data[[#This Row],[Risk Score]]&gt;=5, "3 - High Risk", Cleaned_Data[[#This Row],[Risk Score]]&gt;=3, "2 - Medium Risk", TRUE, "1 - Low Risk")</f>
        <v>3 - High Risk</v>
      </c>
    </row>
    <row r="272" spans="1:40">
      <c r="A272">
        <v>33</v>
      </c>
      <c r="B272" t="s">
        <v>43</v>
      </c>
      <c r="C272" t="s">
        <v>36</v>
      </c>
      <c r="D272">
        <v>134</v>
      </c>
      <c r="E272" t="s">
        <v>45</v>
      </c>
      <c r="F272">
        <v>2</v>
      </c>
      <c r="G272">
        <v>3</v>
      </c>
      <c r="H272" t="s">
        <v>38</v>
      </c>
      <c r="I272">
        <v>242</v>
      </c>
      <c r="J272">
        <v>3</v>
      </c>
      <c r="K272" t="s">
        <v>46</v>
      </c>
      <c r="L272">
        <v>90</v>
      </c>
      <c r="M272">
        <v>3</v>
      </c>
      <c r="N272">
        <v>1</v>
      </c>
      <c r="O272" t="s">
        <v>47</v>
      </c>
      <c r="P272">
        <v>4</v>
      </c>
      <c r="Q272" t="s">
        <v>41</v>
      </c>
      <c r="R272">
        <v>2500</v>
      </c>
      <c r="S272">
        <v>10515</v>
      </c>
      <c r="T272">
        <v>0</v>
      </c>
      <c r="U272" t="s">
        <v>43</v>
      </c>
      <c r="V272">
        <v>14</v>
      </c>
      <c r="W272">
        <v>3</v>
      </c>
      <c r="X272">
        <v>1</v>
      </c>
      <c r="Y272">
        <v>0</v>
      </c>
      <c r="Z272">
        <v>4</v>
      </c>
      <c r="AA272">
        <v>2</v>
      </c>
      <c r="AB272">
        <v>4</v>
      </c>
      <c r="AC272">
        <v>3</v>
      </c>
      <c r="AD272">
        <v>1</v>
      </c>
      <c r="AE272">
        <v>0</v>
      </c>
      <c r="AF272">
        <v>2</v>
      </c>
      <c r="AG272">
        <v>0</v>
      </c>
      <c r="AH272" t="s">
        <v>67</v>
      </c>
      <c r="AI272" t="s">
        <v>71</v>
      </c>
      <c r="AJ272" t="str" cm="1">
        <f t="array" ref="AJ272">_xlfn.IFS(
  Cleaned_Data[[#This Row],[MonthlyIncome]] &lt;= Q1_Val, "Low (Q1)",
  Cleaned_Data[[#This Row],[MonthlyIncome]] &lt;= Q2_Val, "Lower-Mid (Q2)",
  Cleaned_Data[[#This Row],[MonthlyIncome]] &lt;= Q3_Val, "Upper-Mid (Q3)",
  TRUE, "High (Q4)"
)</f>
        <v>Low (Q1)</v>
      </c>
      <c r="AK272" t="str">
        <f>_xlfn.XLOOKUP(Cleaned_Data[[#This Row],[JobSatisfaction]], SatisfactionLookup[Code], SatisfactionLookup[Label], "Unknown")</f>
        <v>Very High</v>
      </c>
      <c r="AL272" t="str">
        <f>_xlfn.XLOOKUP(Cleaned_Data[[#This Row],[WorkLifeBalance]], SatisfactionLookup[Code], SatisfactionLookup[Label], "Unknown")</f>
        <v>Very High</v>
      </c>
      <c r="AM27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272" t="str" cm="1">
        <f t="array" ref="AN272">_xlfn.IFS(Cleaned_Data[[#This Row],[Risk Score]]&gt;=5, "3 - High Risk", Cleaned_Data[[#This Row],[Risk Score]]&gt;=3, "2 - Medium Risk", TRUE, "1 - Low Risk")</f>
        <v>1 - Low Risk</v>
      </c>
    </row>
    <row r="273" spans="1:40">
      <c r="A273">
        <v>50</v>
      </c>
      <c r="B273" t="s">
        <v>43</v>
      </c>
      <c r="C273" t="s">
        <v>36</v>
      </c>
      <c r="D273">
        <v>854</v>
      </c>
      <c r="E273" t="s">
        <v>37</v>
      </c>
      <c r="F273">
        <v>1</v>
      </c>
      <c r="G273">
        <v>4</v>
      </c>
      <c r="H273" t="s">
        <v>51</v>
      </c>
      <c r="I273">
        <v>323</v>
      </c>
      <c r="J273">
        <v>4</v>
      </c>
      <c r="K273" t="s">
        <v>39</v>
      </c>
      <c r="L273">
        <v>68</v>
      </c>
      <c r="M273">
        <v>3</v>
      </c>
      <c r="N273">
        <v>5</v>
      </c>
      <c r="O273" t="s">
        <v>56</v>
      </c>
      <c r="P273">
        <v>4</v>
      </c>
      <c r="Q273" t="s">
        <v>52</v>
      </c>
      <c r="R273">
        <v>19517</v>
      </c>
      <c r="S273">
        <v>24118</v>
      </c>
      <c r="T273">
        <v>3</v>
      </c>
      <c r="U273" t="s">
        <v>43</v>
      </c>
      <c r="V273">
        <v>11</v>
      </c>
      <c r="W273">
        <v>3</v>
      </c>
      <c r="X273">
        <v>3</v>
      </c>
      <c r="Y273">
        <v>1</v>
      </c>
      <c r="Z273">
        <v>32</v>
      </c>
      <c r="AA273">
        <v>3</v>
      </c>
      <c r="AB273">
        <v>2</v>
      </c>
      <c r="AC273">
        <v>7</v>
      </c>
      <c r="AD273">
        <v>0</v>
      </c>
      <c r="AE273">
        <v>0</v>
      </c>
      <c r="AF273">
        <v>6</v>
      </c>
      <c r="AG273">
        <v>0</v>
      </c>
      <c r="AH273" t="s">
        <v>70</v>
      </c>
      <c r="AI273" t="s">
        <v>72</v>
      </c>
      <c r="AJ273" t="str" cm="1">
        <f t="array" ref="AJ273">_xlfn.IFS(
  Cleaned_Data[[#This Row],[MonthlyIncome]] &lt;= Q1_Val, "Low (Q1)",
  Cleaned_Data[[#This Row],[MonthlyIncome]] &lt;= Q2_Val, "Lower-Mid (Q2)",
  Cleaned_Data[[#This Row],[MonthlyIncome]] &lt;= Q3_Val, "Upper-Mid (Q3)",
  TRUE, "High (Q4)"
)</f>
        <v>High (Q4)</v>
      </c>
      <c r="AK273" t="str">
        <f>_xlfn.XLOOKUP(Cleaned_Data[[#This Row],[JobSatisfaction]], SatisfactionLookup[Code], SatisfactionLookup[Label], "Unknown")</f>
        <v>Very High</v>
      </c>
      <c r="AL273" t="str">
        <f>_xlfn.XLOOKUP(Cleaned_Data[[#This Row],[WorkLifeBalance]], SatisfactionLookup[Code], SatisfactionLookup[Label], "Unknown")</f>
        <v>Medium</v>
      </c>
      <c r="AM27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73" t="str" cm="1">
        <f t="array" ref="AN273">_xlfn.IFS(Cleaned_Data[[#This Row],[Risk Score]]&gt;=5, "3 - High Risk", Cleaned_Data[[#This Row],[Risk Score]]&gt;=3, "2 - Medium Risk", TRUE, "1 - Low Risk")</f>
        <v>1 - Low Risk</v>
      </c>
    </row>
    <row r="274" spans="1:40">
      <c r="A274">
        <v>37</v>
      </c>
      <c r="B274" t="s">
        <v>43</v>
      </c>
      <c r="C274" t="s">
        <v>36</v>
      </c>
      <c r="D274">
        <v>1017</v>
      </c>
      <c r="E274" t="s">
        <v>45</v>
      </c>
      <c r="F274">
        <v>1</v>
      </c>
      <c r="G274">
        <v>2</v>
      </c>
      <c r="H274" t="s">
        <v>51</v>
      </c>
      <c r="I274">
        <v>340</v>
      </c>
      <c r="J274">
        <v>3</v>
      </c>
      <c r="K274" t="s">
        <v>39</v>
      </c>
      <c r="L274">
        <v>83</v>
      </c>
      <c r="M274">
        <v>2</v>
      </c>
      <c r="N274">
        <v>1</v>
      </c>
      <c r="O274" t="s">
        <v>47</v>
      </c>
      <c r="P274">
        <v>1</v>
      </c>
      <c r="Q274" t="s">
        <v>48</v>
      </c>
      <c r="R274">
        <v>3920</v>
      </c>
      <c r="S274">
        <v>18697</v>
      </c>
      <c r="T274">
        <v>2</v>
      </c>
      <c r="U274" t="s">
        <v>43</v>
      </c>
      <c r="V274">
        <v>14</v>
      </c>
      <c r="W274">
        <v>3</v>
      </c>
      <c r="X274">
        <v>1</v>
      </c>
      <c r="Y274">
        <v>1</v>
      </c>
      <c r="Z274">
        <v>17</v>
      </c>
      <c r="AA274">
        <v>2</v>
      </c>
      <c r="AB274">
        <v>2</v>
      </c>
      <c r="AC274">
        <v>3</v>
      </c>
      <c r="AD274">
        <v>1</v>
      </c>
      <c r="AE274">
        <v>0</v>
      </c>
      <c r="AF274">
        <v>2</v>
      </c>
      <c r="AG274">
        <v>0</v>
      </c>
      <c r="AH274" t="s">
        <v>69</v>
      </c>
      <c r="AI274" t="s">
        <v>71</v>
      </c>
      <c r="AJ274" t="str" cm="1">
        <f t="array" ref="AJ274">_xlfn.IFS(
  Cleaned_Data[[#This Row],[MonthlyIncome]] &lt;= Q1_Val, "Low (Q1)",
  Cleaned_Data[[#This Row],[MonthlyIncome]] &lt;= Q2_Val, "Lower-Mid (Q2)",
  Cleaned_Data[[#This Row],[MonthlyIncome]] &lt;= Q3_Val, "Upper-Mid (Q3)",
  TRUE, "High (Q4)"
)</f>
        <v>Lower-Mid (Q2)</v>
      </c>
      <c r="AK274" t="str">
        <f>_xlfn.XLOOKUP(Cleaned_Data[[#This Row],[JobSatisfaction]], SatisfactionLookup[Code], SatisfactionLookup[Label], "Unknown")</f>
        <v>Low</v>
      </c>
      <c r="AL274" t="str">
        <f>_xlfn.XLOOKUP(Cleaned_Data[[#This Row],[WorkLifeBalance]], SatisfactionLookup[Code], SatisfactionLookup[Label], "Unknown")</f>
        <v>Medium</v>
      </c>
      <c r="AM27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274" t="str" cm="1">
        <f t="array" ref="AN274">_xlfn.IFS(Cleaned_Data[[#This Row],[Risk Score]]&gt;=5, "3 - High Risk", Cleaned_Data[[#This Row],[Risk Score]]&gt;=3, "2 - Medium Risk", TRUE, "1 - Low Risk")</f>
        <v>1 - Low Risk</v>
      </c>
    </row>
    <row r="275" spans="1:40">
      <c r="A275">
        <v>37</v>
      </c>
      <c r="B275" t="s">
        <v>43</v>
      </c>
      <c r="C275" t="s">
        <v>36</v>
      </c>
      <c r="D275">
        <v>228</v>
      </c>
      <c r="E275" t="s">
        <v>37</v>
      </c>
      <c r="F275">
        <v>6</v>
      </c>
      <c r="G275">
        <v>4</v>
      </c>
      <c r="H275" t="s">
        <v>51</v>
      </c>
      <c r="I275">
        <v>378</v>
      </c>
      <c r="J275">
        <v>3</v>
      </c>
      <c r="K275" t="s">
        <v>46</v>
      </c>
      <c r="L275">
        <v>98</v>
      </c>
      <c r="M275">
        <v>3</v>
      </c>
      <c r="N275">
        <v>2</v>
      </c>
      <c r="O275" t="s">
        <v>40</v>
      </c>
      <c r="P275">
        <v>4</v>
      </c>
      <c r="Q275" t="s">
        <v>48</v>
      </c>
      <c r="R275">
        <v>6502</v>
      </c>
      <c r="S275">
        <v>22825</v>
      </c>
      <c r="T275">
        <v>4</v>
      </c>
      <c r="U275" t="s">
        <v>43</v>
      </c>
      <c r="V275">
        <v>14</v>
      </c>
      <c r="W275">
        <v>3</v>
      </c>
      <c r="X275">
        <v>2</v>
      </c>
      <c r="Y275">
        <v>1</v>
      </c>
      <c r="Z275">
        <v>7</v>
      </c>
      <c r="AA275">
        <v>5</v>
      </c>
      <c r="AB275">
        <v>4</v>
      </c>
      <c r="AC275">
        <v>5</v>
      </c>
      <c r="AD275">
        <v>4</v>
      </c>
      <c r="AE275">
        <v>0</v>
      </c>
      <c r="AF275">
        <v>1</v>
      </c>
      <c r="AG275">
        <v>0</v>
      </c>
      <c r="AH275" t="s">
        <v>69</v>
      </c>
      <c r="AI275" t="s">
        <v>71</v>
      </c>
      <c r="AJ275" t="str" cm="1">
        <f t="array" ref="AJ275">_xlfn.IFS(
  Cleaned_Data[[#This Row],[MonthlyIncome]] &lt;= Q1_Val, "Low (Q1)",
  Cleaned_Data[[#This Row],[MonthlyIncome]] &lt;= Q2_Val, "Lower-Mid (Q2)",
  Cleaned_Data[[#This Row],[MonthlyIncome]] &lt;= Q3_Val, "Upper-Mid (Q3)",
  TRUE, "High (Q4)"
)</f>
        <v>Upper-Mid (Q3)</v>
      </c>
      <c r="AK275" t="str">
        <f>_xlfn.XLOOKUP(Cleaned_Data[[#This Row],[JobSatisfaction]], SatisfactionLookup[Code], SatisfactionLookup[Label], "Unknown")</f>
        <v>Very High</v>
      </c>
      <c r="AL275" t="str">
        <f>_xlfn.XLOOKUP(Cleaned_Data[[#This Row],[WorkLifeBalance]], SatisfactionLookup[Code], SatisfactionLookup[Label], "Unknown")</f>
        <v>Very High</v>
      </c>
      <c r="AM27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75" t="str" cm="1">
        <f t="array" ref="AN275">_xlfn.IFS(Cleaned_Data[[#This Row],[Risk Score]]&gt;=5, "3 - High Risk", Cleaned_Data[[#This Row],[Risk Score]]&gt;=3, "2 - Medium Risk", TRUE, "1 - Low Risk")</f>
        <v>1 - Low Risk</v>
      </c>
    </row>
    <row r="276" spans="1:40">
      <c r="A276">
        <v>55</v>
      </c>
      <c r="B276" t="s">
        <v>43</v>
      </c>
      <c r="C276" t="s">
        <v>36</v>
      </c>
      <c r="D276">
        <v>147</v>
      </c>
      <c r="E276" t="s">
        <v>45</v>
      </c>
      <c r="F276">
        <v>20</v>
      </c>
      <c r="G276">
        <v>2</v>
      </c>
      <c r="H276" t="s">
        <v>60</v>
      </c>
      <c r="I276">
        <v>389</v>
      </c>
      <c r="J276">
        <v>2</v>
      </c>
      <c r="K276" t="s">
        <v>46</v>
      </c>
      <c r="L276">
        <v>37</v>
      </c>
      <c r="M276">
        <v>3</v>
      </c>
      <c r="N276">
        <v>2</v>
      </c>
      <c r="O276" t="s">
        <v>50</v>
      </c>
      <c r="P276">
        <v>4</v>
      </c>
      <c r="Q276" t="s">
        <v>48</v>
      </c>
      <c r="R276">
        <v>5415</v>
      </c>
      <c r="S276">
        <v>15972</v>
      </c>
      <c r="T276">
        <v>3</v>
      </c>
      <c r="U276" t="s">
        <v>35</v>
      </c>
      <c r="V276">
        <v>19</v>
      </c>
      <c r="W276">
        <v>3</v>
      </c>
      <c r="X276">
        <v>4</v>
      </c>
      <c r="Y276">
        <v>1</v>
      </c>
      <c r="Z276">
        <v>12</v>
      </c>
      <c r="AA276">
        <v>4</v>
      </c>
      <c r="AB276">
        <v>3</v>
      </c>
      <c r="AC276">
        <v>10</v>
      </c>
      <c r="AD276">
        <v>7</v>
      </c>
      <c r="AE276">
        <v>0</v>
      </c>
      <c r="AF276">
        <v>8</v>
      </c>
      <c r="AG276">
        <v>0</v>
      </c>
      <c r="AH276" t="s">
        <v>65</v>
      </c>
      <c r="AI276" t="s">
        <v>72</v>
      </c>
      <c r="AJ276" t="str" cm="1">
        <f t="array" ref="AJ276">_xlfn.IFS(
  Cleaned_Data[[#This Row],[MonthlyIncome]] &lt;= Q1_Val, "Low (Q1)",
  Cleaned_Data[[#This Row],[MonthlyIncome]] &lt;= Q2_Val, "Lower-Mid (Q2)",
  Cleaned_Data[[#This Row],[MonthlyIncome]] &lt;= Q3_Val, "Upper-Mid (Q3)",
  TRUE, "High (Q4)"
)</f>
        <v>Upper-Mid (Q3)</v>
      </c>
      <c r="AK276" t="str">
        <f>_xlfn.XLOOKUP(Cleaned_Data[[#This Row],[JobSatisfaction]], SatisfactionLookup[Code], SatisfactionLookup[Label], "Unknown")</f>
        <v>Very High</v>
      </c>
      <c r="AL276" t="str">
        <f>_xlfn.XLOOKUP(Cleaned_Data[[#This Row],[WorkLifeBalance]], SatisfactionLookup[Code], SatisfactionLookup[Label], "Unknown")</f>
        <v>High</v>
      </c>
      <c r="AM27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276" t="str" cm="1">
        <f t="array" ref="AN276">_xlfn.IFS(Cleaned_Data[[#This Row],[Risk Score]]&gt;=5, "3 - High Risk", Cleaned_Data[[#This Row],[Risk Score]]&gt;=3, "2 - Medium Risk", TRUE, "1 - Low Risk")</f>
        <v>2 - Medium Risk</v>
      </c>
    </row>
    <row r="277" spans="1:40">
      <c r="A277">
        <v>28</v>
      </c>
      <c r="B277" t="s">
        <v>43</v>
      </c>
      <c r="C277" t="s">
        <v>36</v>
      </c>
      <c r="D277">
        <v>1476</v>
      </c>
      <c r="E277" t="s">
        <v>45</v>
      </c>
      <c r="F277">
        <v>16</v>
      </c>
      <c r="G277">
        <v>2</v>
      </c>
      <c r="H277" t="s">
        <v>51</v>
      </c>
      <c r="I277">
        <v>412</v>
      </c>
      <c r="J277">
        <v>2</v>
      </c>
      <c r="K277" t="s">
        <v>46</v>
      </c>
      <c r="L277">
        <v>68</v>
      </c>
      <c r="M277">
        <v>4</v>
      </c>
      <c r="N277">
        <v>2</v>
      </c>
      <c r="O277" t="s">
        <v>54</v>
      </c>
      <c r="P277">
        <v>1</v>
      </c>
      <c r="Q277" t="s">
        <v>41</v>
      </c>
      <c r="R277">
        <v>5661</v>
      </c>
      <c r="S277">
        <v>4824</v>
      </c>
      <c r="T277">
        <v>0</v>
      </c>
      <c r="U277" t="s">
        <v>43</v>
      </c>
      <c r="V277">
        <v>19</v>
      </c>
      <c r="W277">
        <v>3</v>
      </c>
      <c r="X277">
        <v>3</v>
      </c>
      <c r="Y277">
        <v>0</v>
      </c>
      <c r="Z277">
        <v>9</v>
      </c>
      <c r="AA277">
        <v>2</v>
      </c>
      <c r="AB277">
        <v>3</v>
      </c>
      <c r="AC277">
        <v>8</v>
      </c>
      <c r="AD277">
        <v>3</v>
      </c>
      <c r="AE277">
        <v>0</v>
      </c>
      <c r="AF277">
        <v>7</v>
      </c>
      <c r="AG277">
        <v>0</v>
      </c>
      <c r="AH277" t="s">
        <v>67</v>
      </c>
      <c r="AI277" t="s">
        <v>72</v>
      </c>
      <c r="AJ277" t="str" cm="1">
        <f t="array" ref="AJ277">_xlfn.IFS(
  Cleaned_Data[[#This Row],[MonthlyIncome]] &lt;= Q1_Val, "Low (Q1)",
  Cleaned_Data[[#This Row],[MonthlyIncome]] &lt;= Q2_Val, "Lower-Mid (Q2)",
  Cleaned_Data[[#This Row],[MonthlyIncome]] &lt;= Q3_Val, "Upper-Mid (Q3)",
  TRUE, "High (Q4)"
)</f>
        <v>Upper-Mid (Q3)</v>
      </c>
      <c r="AK277" t="str">
        <f>_xlfn.XLOOKUP(Cleaned_Data[[#This Row],[JobSatisfaction]], SatisfactionLookup[Code], SatisfactionLookup[Label], "Unknown")</f>
        <v>Low</v>
      </c>
      <c r="AL277" t="str">
        <f>_xlfn.XLOOKUP(Cleaned_Data[[#This Row],[WorkLifeBalance]], SatisfactionLookup[Code], SatisfactionLookup[Label], "Unknown")</f>
        <v>High</v>
      </c>
      <c r="AM27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77" t="str" cm="1">
        <f t="array" ref="AN277">_xlfn.IFS(Cleaned_Data[[#This Row],[Risk Score]]&gt;=5, "3 - High Risk", Cleaned_Data[[#This Row],[Risk Score]]&gt;=3, "2 - Medium Risk", TRUE, "1 - Low Risk")</f>
        <v>2 - Medium Risk</v>
      </c>
    </row>
    <row r="278" spans="1:40">
      <c r="A278">
        <v>38</v>
      </c>
      <c r="B278" t="s">
        <v>43</v>
      </c>
      <c r="C278" t="s">
        <v>36</v>
      </c>
      <c r="D278">
        <v>849</v>
      </c>
      <c r="E278" t="s">
        <v>45</v>
      </c>
      <c r="F278">
        <v>25</v>
      </c>
      <c r="G278">
        <v>2</v>
      </c>
      <c r="H278" t="s">
        <v>38</v>
      </c>
      <c r="I278">
        <v>421</v>
      </c>
      <c r="J278">
        <v>1</v>
      </c>
      <c r="K278" t="s">
        <v>39</v>
      </c>
      <c r="L278">
        <v>81</v>
      </c>
      <c r="M278">
        <v>2</v>
      </c>
      <c r="N278">
        <v>3</v>
      </c>
      <c r="O278" t="s">
        <v>58</v>
      </c>
      <c r="P278">
        <v>2</v>
      </c>
      <c r="Q278" t="s">
        <v>48</v>
      </c>
      <c r="R278">
        <v>12061</v>
      </c>
      <c r="S278">
        <v>26707</v>
      </c>
      <c r="T278">
        <v>3</v>
      </c>
      <c r="U278" t="s">
        <v>43</v>
      </c>
      <c r="V278">
        <v>17</v>
      </c>
      <c r="W278">
        <v>3</v>
      </c>
      <c r="X278">
        <v>3</v>
      </c>
      <c r="Y278">
        <v>1</v>
      </c>
      <c r="Z278">
        <v>19</v>
      </c>
      <c r="AA278">
        <v>2</v>
      </c>
      <c r="AB278">
        <v>3</v>
      </c>
      <c r="AC278">
        <v>10</v>
      </c>
      <c r="AD278">
        <v>8</v>
      </c>
      <c r="AE278">
        <v>0</v>
      </c>
      <c r="AF278">
        <v>1</v>
      </c>
      <c r="AG278">
        <v>0</v>
      </c>
      <c r="AH278" t="s">
        <v>69</v>
      </c>
      <c r="AI278" t="s">
        <v>72</v>
      </c>
      <c r="AJ278" t="str" cm="1">
        <f t="array" ref="AJ278">_xlfn.IFS(
  Cleaned_Data[[#This Row],[MonthlyIncome]] &lt;= Q1_Val, "Low (Q1)",
  Cleaned_Data[[#This Row],[MonthlyIncome]] &lt;= Q2_Val, "Lower-Mid (Q2)",
  Cleaned_Data[[#This Row],[MonthlyIncome]] &lt;= Q3_Val, "Upper-Mid (Q3)",
  TRUE, "High (Q4)"
)</f>
        <v>High (Q4)</v>
      </c>
      <c r="AK278" t="str">
        <f>_xlfn.XLOOKUP(Cleaned_Data[[#This Row],[JobSatisfaction]], SatisfactionLookup[Code], SatisfactionLookup[Label], "Unknown")</f>
        <v>Medium</v>
      </c>
      <c r="AL278" t="str">
        <f>_xlfn.XLOOKUP(Cleaned_Data[[#This Row],[WorkLifeBalance]], SatisfactionLookup[Code], SatisfactionLookup[Label], "Unknown")</f>
        <v>High</v>
      </c>
      <c r="AM27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78" t="str" cm="1">
        <f t="array" ref="AN278">_xlfn.IFS(Cleaned_Data[[#This Row],[Risk Score]]&gt;=5, "3 - High Risk", Cleaned_Data[[#This Row],[Risk Score]]&gt;=3, "2 - Medium Risk", TRUE, "1 - Low Risk")</f>
        <v>2 - Medium Risk</v>
      </c>
    </row>
    <row r="279" spans="1:40">
      <c r="A279">
        <v>49</v>
      </c>
      <c r="B279" t="s">
        <v>43</v>
      </c>
      <c r="C279" t="s">
        <v>36</v>
      </c>
      <c r="D279">
        <v>1091</v>
      </c>
      <c r="E279" t="s">
        <v>45</v>
      </c>
      <c r="F279">
        <v>1</v>
      </c>
      <c r="G279">
        <v>2</v>
      </c>
      <c r="H279" t="s">
        <v>60</v>
      </c>
      <c r="I279">
        <v>431</v>
      </c>
      <c r="J279">
        <v>3</v>
      </c>
      <c r="K279" t="s">
        <v>39</v>
      </c>
      <c r="L279">
        <v>90</v>
      </c>
      <c r="M279">
        <v>2</v>
      </c>
      <c r="N279">
        <v>4</v>
      </c>
      <c r="O279" t="s">
        <v>54</v>
      </c>
      <c r="P279">
        <v>3</v>
      </c>
      <c r="Q279" t="s">
        <v>41</v>
      </c>
      <c r="R279">
        <v>13964</v>
      </c>
      <c r="S279">
        <v>17810</v>
      </c>
      <c r="T279">
        <v>7</v>
      </c>
      <c r="U279" t="s">
        <v>35</v>
      </c>
      <c r="V279">
        <v>12</v>
      </c>
      <c r="W279">
        <v>3</v>
      </c>
      <c r="X279">
        <v>4</v>
      </c>
      <c r="Y279">
        <v>0</v>
      </c>
      <c r="Z279">
        <v>25</v>
      </c>
      <c r="AA279">
        <v>2</v>
      </c>
      <c r="AB279">
        <v>3</v>
      </c>
      <c r="AC279">
        <v>7</v>
      </c>
      <c r="AD279">
        <v>1</v>
      </c>
      <c r="AE279">
        <v>0</v>
      </c>
      <c r="AF279">
        <v>7</v>
      </c>
      <c r="AG279">
        <v>0</v>
      </c>
      <c r="AH279" t="s">
        <v>70</v>
      </c>
      <c r="AI279" t="s">
        <v>72</v>
      </c>
      <c r="AJ279" t="str" cm="1">
        <f t="array" ref="AJ279">_xlfn.IFS(
  Cleaned_Data[[#This Row],[MonthlyIncome]] &lt;= Q1_Val, "Low (Q1)",
  Cleaned_Data[[#This Row],[MonthlyIncome]] &lt;= Q2_Val, "Lower-Mid (Q2)",
  Cleaned_Data[[#This Row],[MonthlyIncome]] &lt;= Q3_Val, "Upper-Mid (Q3)",
  TRUE, "High (Q4)"
)</f>
        <v>High (Q4)</v>
      </c>
      <c r="AK279" t="str">
        <f>_xlfn.XLOOKUP(Cleaned_Data[[#This Row],[JobSatisfaction]], SatisfactionLookup[Code], SatisfactionLookup[Label], "Unknown")</f>
        <v>High</v>
      </c>
      <c r="AL279" t="str">
        <f>_xlfn.XLOOKUP(Cleaned_Data[[#This Row],[WorkLifeBalance]], SatisfactionLookup[Code], SatisfactionLookup[Label], "Unknown")</f>
        <v>High</v>
      </c>
      <c r="AM27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79" t="str" cm="1">
        <f t="array" ref="AN279">_xlfn.IFS(Cleaned_Data[[#This Row],[Risk Score]]&gt;=5, "3 - High Risk", Cleaned_Data[[#This Row],[Risk Score]]&gt;=3, "2 - Medium Risk", TRUE, "1 - Low Risk")</f>
        <v>2 - Medium Risk</v>
      </c>
    </row>
    <row r="280" spans="1:40">
      <c r="A280">
        <v>32</v>
      </c>
      <c r="B280" t="s">
        <v>43</v>
      </c>
      <c r="C280" t="s">
        <v>36</v>
      </c>
      <c r="D280">
        <v>1018</v>
      </c>
      <c r="E280" t="s">
        <v>45</v>
      </c>
      <c r="F280">
        <v>2</v>
      </c>
      <c r="G280">
        <v>4</v>
      </c>
      <c r="H280" t="s">
        <v>51</v>
      </c>
      <c r="I280">
        <v>439</v>
      </c>
      <c r="J280">
        <v>1</v>
      </c>
      <c r="K280" t="s">
        <v>39</v>
      </c>
      <c r="L280">
        <v>74</v>
      </c>
      <c r="M280">
        <v>4</v>
      </c>
      <c r="N280">
        <v>2</v>
      </c>
      <c r="O280" t="s">
        <v>47</v>
      </c>
      <c r="P280">
        <v>4</v>
      </c>
      <c r="Q280" t="s">
        <v>41</v>
      </c>
      <c r="R280">
        <v>5055</v>
      </c>
      <c r="S280">
        <v>10557</v>
      </c>
      <c r="T280">
        <v>7</v>
      </c>
      <c r="U280" t="s">
        <v>43</v>
      </c>
      <c r="V280">
        <v>16</v>
      </c>
      <c r="W280">
        <v>3</v>
      </c>
      <c r="X280">
        <v>3</v>
      </c>
      <c r="Y280">
        <v>0</v>
      </c>
      <c r="Z280">
        <v>10</v>
      </c>
      <c r="AA280">
        <v>0</v>
      </c>
      <c r="AB280">
        <v>2</v>
      </c>
      <c r="AC280">
        <v>7</v>
      </c>
      <c r="AD280">
        <v>7</v>
      </c>
      <c r="AE280">
        <v>0</v>
      </c>
      <c r="AF280">
        <v>7</v>
      </c>
      <c r="AG280">
        <v>0</v>
      </c>
      <c r="AH280" t="s">
        <v>67</v>
      </c>
      <c r="AI280" t="s">
        <v>72</v>
      </c>
      <c r="AJ280" t="str" cm="1">
        <f t="array" ref="AJ280">_xlfn.IFS(
  Cleaned_Data[[#This Row],[MonthlyIncome]] &lt;= Q1_Val, "Low (Q1)",
  Cleaned_Data[[#This Row],[MonthlyIncome]] &lt;= Q2_Val, "Lower-Mid (Q2)",
  Cleaned_Data[[#This Row],[MonthlyIncome]] &lt;= Q3_Val, "Upper-Mid (Q3)",
  TRUE, "High (Q4)"
)</f>
        <v>Upper-Mid (Q3)</v>
      </c>
      <c r="AK280" t="str">
        <f>_xlfn.XLOOKUP(Cleaned_Data[[#This Row],[JobSatisfaction]], SatisfactionLookup[Code], SatisfactionLookup[Label], "Unknown")</f>
        <v>Very High</v>
      </c>
      <c r="AL280" t="str">
        <f>_xlfn.XLOOKUP(Cleaned_Data[[#This Row],[WorkLifeBalance]], SatisfactionLookup[Code], SatisfactionLookup[Label], "Unknown")</f>
        <v>Medium</v>
      </c>
      <c r="AM28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80" t="str" cm="1">
        <f t="array" ref="AN280">_xlfn.IFS(Cleaned_Data[[#This Row],[Risk Score]]&gt;=5, "3 - High Risk", Cleaned_Data[[#This Row],[Risk Score]]&gt;=3, "2 - Medium Risk", TRUE, "1 - Low Risk")</f>
        <v>1 - Low Risk</v>
      </c>
    </row>
    <row r="281" spans="1:40">
      <c r="A281">
        <v>40</v>
      </c>
      <c r="B281" t="s">
        <v>43</v>
      </c>
      <c r="C281" t="s">
        <v>36</v>
      </c>
      <c r="D281">
        <v>1124</v>
      </c>
      <c r="E281" t="s">
        <v>37</v>
      </c>
      <c r="F281">
        <v>1</v>
      </c>
      <c r="G281">
        <v>2</v>
      </c>
      <c r="H281" t="s">
        <v>51</v>
      </c>
      <c r="I281">
        <v>453</v>
      </c>
      <c r="J281">
        <v>2</v>
      </c>
      <c r="K281" t="s">
        <v>46</v>
      </c>
      <c r="L281">
        <v>57</v>
      </c>
      <c r="M281">
        <v>1</v>
      </c>
      <c r="N281">
        <v>2</v>
      </c>
      <c r="O281" t="s">
        <v>40</v>
      </c>
      <c r="P281">
        <v>4</v>
      </c>
      <c r="Q281" t="s">
        <v>48</v>
      </c>
      <c r="R281">
        <v>7457</v>
      </c>
      <c r="S281">
        <v>13273</v>
      </c>
      <c r="T281">
        <v>2</v>
      </c>
      <c r="U281" t="s">
        <v>35</v>
      </c>
      <c r="V281">
        <v>22</v>
      </c>
      <c r="W281">
        <v>4</v>
      </c>
      <c r="X281">
        <v>3</v>
      </c>
      <c r="Y281">
        <v>3</v>
      </c>
      <c r="Z281">
        <v>6</v>
      </c>
      <c r="AA281">
        <v>2</v>
      </c>
      <c r="AB281">
        <v>2</v>
      </c>
      <c r="AC281">
        <v>4</v>
      </c>
      <c r="AD281">
        <v>3</v>
      </c>
      <c r="AE281">
        <v>0</v>
      </c>
      <c r="AF281">
        <v>2</v>
      </c>
      <c r="AG281">
        <v>0</v>
      </c>
      <c r="AH281" t="s">
        <v>69</v>
      </c>
      <c r="AI281" t="s">
        <v>71</v>
      </c>
      <c r="AJ281" t="str" cm="1">
        <f t="array" ref="AJ281">_xlfn.IFS(
  Cleaned_Data[[#This Row],[MonthlyIncome]] &lt;= Q1_Val, "Low (Q1)",
  Cleaned_Data[[#This Row],[MonthlyIncome]] &lt;= Q2_Val, "Lower-Mid (Q2)",
  Cleaned_Data[[#This Row],[MonthlyIncome]] &lt;= Q3_Val, "Upper-Mid (Q3)",
  TRUE, "High (Q4)"
)</f>
        <v>Upper-Mid (Q3)</v>
      </c>
      <c r="AK281" t="str">
        <f>_xlfn.XLOOKUP(Cleaned_Data[[#This Row],[JobSatisfaction]], SatisfactionLookup[Code], SatisfactionLookup[Label], "Unknown")</f>
        <v>Very High</v>
      </c>
      <c r="AL281" t="str">
        <f>_xlfn.XLOOKUP(Cleaned_Data[[#This Row],[WorkLifeBalance]], SatisfactionLookup[Code], SatisfactionLookup[Label], "Unknown")</f>
        <v>Medium</v>
      </c>
      <c r="AM28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81" t="str" cm="1">
        <f t="array" ref="AN281">_xlfn.IFS(Cleaned_Data[[#This Row],[Risk Score]]&gt;=5, "3 - High Risk", Cleaned_Data[[#This Row],[Risk Score]]&gt;=3, "2 - Medium Risk", TRUE, "1 - Low Risk")</f>
        <v>2 - Medium Risk</v>
      </c>
    </row>
    <row r="282" spans="1:40">
      <c r="A282">
        <v>35</v>
      </c>
      <c r="B282" t="s">
        <v>43</v>
      </c>
      <c r="C282" t="s">
        <v>36</v>
      </c>
      <c r="D282">
        <v>1296</v>
      </c>
      <c r="E282" t="s">
        <v>45</v>
      </c>
      <c r="F282">
        <v>5</v>
      </c>
      <c r="G282">
        <v>4</v>
      </c>
      <c r="H282" t="s">
        <v>60</v>
      </c>
      <c r="I282">
        <v>464</v>
      </c>
      <c r="J282">
        <v>3</v>
      </c>
      <c r="K282" t="s">
        <v>46</v>
      </c>
      <c r="L282">
        <v>62</v>
      </c>
      <c r="M282">
        <v>3</v>
      </c>
      <c r="N282">
        <v>3</v>
      </c>
      <c r="O282" t="s">
        <v>53</v>
      </c>
      <c r="P282">
        <v>2</v>
      </c>
      <c r="Q282" t="s">
        <v>41</v>
      </c>
      <c r="R282">
        <v>8095</v>
      </c>
      <c r="S282">
        <v>18264</v>
      </c>
      <c r="T282">
        <v>0</v>
      </c>
      <c r="U282" t="s">
        <v>43</v>
      </c>
      <c r="V282">
        <v>13</v>
      </c>
      <c r="W282">
        <v>3</v>
      </c>
      <c r="X282">
        <v>4</v>
      </c>
      <c r="Y282">
        <v>0</v>
      </c>
      <c r="Z282">
        <v>17</v>
      </c>
      <c r="AA282">
        <v>5</v>
      </c>
      <c r="AB282">
        <v>3</v>
      </c>
      <c r="AC282">
        <v>16</v>
      </c>
      <c r="AD282">
        <v>6</v>
      </c>
      <c r="AE282">
        <v>0</v>
      </c>
      <c r="AF282">
        <v>13</v>
      </c>
      <c r="AG282">
        <v>0</v>
      </c>
      <c r="AH282" t="s">
        <v>69</v>
      </c>
      <c r="AI282" t="s">
        <v>73</v>
      </c>
      <c r="AJ282" t="str" cm="1">
        <f t="array" ref="AJ282">_xlfn.IFS(
  Cleaned_Data[[#This Row],[MonthlyIncome]] &lt;= Q1_Val, "Low (Q1)",
  Cleaned_Data[[#This Row],[MonthlyIncome]] &lt;= Q2_Val, "Lower-Mid (Q2)",
  Cleaned_Data[[#This Row],[MonthlyIncome]] &lt;= Q3_Val, "Upper-Mid (Q3)",
  TRUE, "High (Q4)"
)</f>
        <v>Upper-Mid (Q3)</v>
      </c>
      <c r="AK282" t="str">
        <f>_xlfn.XLOOKUP(Cleaned_Data[[#This Row],[JobSatisfaction]], SatisfactionLookup[Code], SatisfactionLookup[Label], "Unknown")</f>
        <v>Medium</v>
      </c>
      <c r="AL282" t="str">
        <f>_xlfn.XLOOKUP(Cleaned_Data[[#This Row],[WorkLifeBalance]], SatisfactionLookup[Code], SatisfactionLookup[Label], "Unknown")</f>
        <v>High</v>
      </c>
      <c r="AM28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282" t="str" cm="1">
        <f t="array" ref="AN282">_xlfn.IFS(Cleaned_Data[[#This Row],[Risk Score]]&gt;=5, "3 - High Risk", Cleaned_Data[[#This Row],[Risk Score]]&gt;=3, "2 - Medium Risk", TRUE, "1 - Low Risk")</f>
        <v>1 - Low Risk</v>
      </c>
    </row>
    <row r="283" spans="1:40">
      <c r="A283">
        <v>37</v>
      </c>
      <c r="B283" t="s">
        <v>43</v>
      </c>
      <c r="C283" t="s">
        <v>36</v>
      </c>
      <c r="D283">
        <v>921</v>
      </c>
      <c r="E283" t="s">
        <v>45</v>
      </c>
      <c r="F283">
        <v>10</v>
      </c>
      <c r="G283">
        <v>3</v>
      </c>
      <c r="H283" t="s">
        <v>51</v>
      </c>
      <c r="I283">
        <v>486</v>
      </c>
      <c r="J283">
        <v>3</v>
      </c>
      <c r="K283" t="s">
        <v>39</v>
      </c>
      <c r="L283">
        <v>98</v>
      </c>
      <c r="M283">
        <v>3</v>
      </c>
      <c r="N283">
        <v>1</v>
      </c>
      <c r="O283" t="s">
        <v>50</v>
      </c>
      <c r="P283">
        <v>1</v>
      </c>
      <c r="Q283" t="s">
        <v>48</v>
      </c>
      <c r="R283">
        <v>3452</v>
      </c>
      <c r="S283">
        <v>17663</v>
      </c>
      <c r="T283">
        <v>6</v>
      </c>
      <c r="U283" t="s">
        <v>43</v>
      </c>
      <c r="V283">
        <v>20</v>
      </c>
      <c r="W283">
        <v>4</v>
      </c>
      <c r="X283">
        <v>2</v>
      </c>
      <c r="Y283">
        <v>1</v>
      </c>
      <c r="Z283">
        <v>17</v>
      </c>
      <c r="AA283">
        <v>3</v>
      </c>
      <c r="AB283">
        <v>3</v>
      </c>
      <c r="AC283">
        <v>5</v>
      </c>
      <c r="AD283">
        <v>4</v>
      </c>
      <c r="AE283">
        <v>0</v>
      </c>
      <c r="AF283">
        <v>3</v>
      </c>
      <c r="AG283">
        <v>0</v>
      </c>
      <c r="AH283" t="s">
        <v>69</v>
      </c>
      <c r="AI283" t="s">
        <v>71</v>
      </c>
      <c r="AJ283" t="str" cm="1">
        <f t="array" ref="AJ283">_xlfn.IFS(
  Cleaned_Data[[#This Row],[MonthlyIncome]] &lt;= Q1_Val, "Low (Q1)",
  Cleaned_Data[[#This Row],[MonthlyIncome]] &lt;= Q2_Val, "Lower-Mid (Q2)",
  Cleaned_Data[[#This Row],[MonthlyIncome]] &lt;= Q3_Val, "Upper-Mid (Q3)",
  TRUE, "High (Q4)"
)</f>
        <v>Lower-Mid (Q2)</v>
      </c>
      <c r="AK283" t="str">
        <f>_xlfn.XLOOKUP(Cleaned_Data[[#This Row],[JobSatisfaction]], SatisfactionLookup[Code], SatisfactionLookup[Label], "Unknown")</f>
        <v>Low</v>
      </c>
      <c r="AL283" t="str">
        <f>_xlfn.XLOOKUP(Cleaned_Data[[#This Row],[WorkLifeBalance]], SatisfactionLookup[Code], SatisfactionLookup[Label], "Unknown")</f>
        <v>High</v>
      </c>
      <c r="AM28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283" t="str" cm="1">
        <f t="array" ref="AN283">_xlfn.IFS(Cleaned_Data[[#This Row],[Risk Score]]&gt;=5, "3 - High Risk", Cleaned_Data[[#This Row],[Risk Score]]&gt;=3, "2 - Medium Risk", TRUE, "1 - Low Risk")</f>
        <v>2 - Medium Risk</v>
      </c>
    </row>
    <row r="284" spans="1:40">
      <c r="A284">
        <v>51</v>
      </c>
      <c r="B284" t="s">
        <v>43</v>
      </c>
      <c r="C284" t="s">
        <v>36</v>
      </c>
      <c r="D284">
        <v>1178</v>
      </c>
      <c r="E284" t="s">
        <v>37</v>
      </c>
      <c r="F284">
        <v>14</v>
      </c>
      <c r="G284">
        <v>2</v>
      </c>
      <c r="H284" t="s">
        <v>38</v>
      </c>
      <c r="I284">
        <v>500</v>
      </c>
      <c r="J284">
        <v>3</v>
      </c>
      <c r="K284" t="s">
        <v>39</v>
      </c>
      <c r="L284">
        <v>87</v>
      </c>
      <c r="M284">
        <v>3</v>
      </c>
      <c r="N284">
        <v>2</v>
      </c>
      <c r="O284" t="s">
        <v>40</v>
      </c>
      <c r="P284">
        <v>4</v>
      </c>
      <c r="Q284" t="s">
        <v>48</v>
      </c>
      <c r="R284">
        <v>4936</v>
      </c>
      <c r="S284">
        <v>14862</v>
      </c>
      <c r="T284">
        <v>4</v>
      </c>
      <c r="U284" t="s">
        <v>43</v>
      </c>
      <c r="V284">
        <v>11</v>
      </c>
      <c r="W284">
        <v>3</v>
      </c>
      <c r="X284">
        <v>3</v>
      </c>
      <c r="Y284">
        <v>1</v>
      </c>
      <c r="Z284">
        <v>18</v>
      </c>
      <c r="AA284">
        <v>2</v>
      </c>
      <c r="AB284">
        <v>2</v>
      </c>
      <c r="AC284">
        <v>7</v>
      </c>
      <c r="AD284">
        <v>7</v>
      </c>
      <c r="AE284">
        <v>0</v>
      </c>
      <c r="AF284">
        <v>7</v>
      </c>
      <c r="AG284">
        <v>0</v>
      </c>
      <c r="AH284" t="s">
        <v>70</v>
      </c>
      <c r="AI284" t="s">
        <v>72</v>
      </c>
      <c r="AJ284" t="str" cm="1">
        <f t="array" ref="AJ284">_xlfn.IFS(
  Cleaned_Data[[#This Row],[MonthlyIncome]] &lt;= Q1_Val, "Low (Q1)",
  Cleaned_Data[[#This Row],[MonthlyIncome]] &lt;= Q2_Val, "Lower-Mid (Q2)",
  Cleaned_Data[[#This Row],[MonthlyIncome]] &lt;= Q3_Val, "Upper-Mid (Q3)",
  TRUE, "High (Q4)"
)</f>
        <v>Upper-Mid (Q3)</v>
      </c>
      <c r="AK284" t="str">
        <f>_xlfn.XLOOKUP(Cleaned_Data[[#This Row],[JobSatisfaction]], SatisfactionLookup[Code], SatisfactionLookup[Label], "Unknown")</f>
        <v>Very High</v>
      </c>
      <c r="AL284" t="str">
        <f>_xlfn.XLOOKUP(Cleaned_Data[[#This Row],[WorkLifeBalance]], SatisfactionLookup[Code], SatisfactionLookup[Label], "Unknown")</f>
        <v>Medium</v>
      </c>
      <c r="AM28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84" t="str" cm="1">
        <f t="array" ref="AN284">_xlfn.IFS(Cleaned_Data[[#This Row],[Risk Score]]&gt;=5, "3 - High Risk", Cleaned_Data[[#This Row],[Risk Score]]&gt;=3, "2 - Medium Risk", TRUE, "1 - Low Risk")</f>
        <v>1 - Low Risk</v>
      </c>
    </row>
    <row r="285" spans="1:40">
      <c r="A285">
        <v>37</v>
      </c>
      <c r="B285" t="s">
        <v>43</v>
      </c>
      <c r="C285" t="s">
        <v>36</v>
      </c>
      <c r="D285">
        <v>1305</v>
      </c>
      <c r="E285" t="s">
        <v>45</v>
      </c>
      <c r="F285">
        <v>10</v>
      </c>
      <c r="G285">
        <v>4</v>
      </c>
      <c r="H285" t="s">
        <v>38</v>
      </c>
      <c r="I285">
        <v>518</v>
      </c>
      <c r="J285">
        <v>3</v>
      </c>
      <c r="K285" t="s">
        <v>46</v>
      </c>
      <c r="L285">
        <v>49</v>
      </c>
      <c r="M285">
        <v>3</v>
      </c>
      <c r="N285">
        <v>2</v>
      </c>
      <c r="O285" t="s">
        <v>53</v>
      </c>
      <c r="P285">
        <v>2</v>
      </c>
      <c r="Q285" t="s">
        <v>41</v>
      </c>
      <c r="R285">
        <v>4197</v>
      </c>
      <c r="S285">
        <v>21123</v>
      </c>
      <c r="T285">
        <v>2</v>
      </c>
      <c r="U285" t="s">
        <v>35</v>
      </c>
      <c r="V285">
        <v>12</v>
      </c>
      <c r="W285">
        <v>3</v>
      </c>
      <c r="X285">
        <v>4</v>
      </c>
      <c r="Y285">
        <v>0</v>
      </c>
      <c r="Z285">
        <v>18</v>
      </c>
      <c r="AA285">
        <v>2</v>
      </c>
      <c r="AB285">
        <v>2</v>
      </c>
      <c r="AC285">
        <v>1</v>
      </c>
      <c r="AD285">
        <v>0</v>
      </c>
      <c r="AE285">
        <v>0</v>
      </c>
      <c r="AF285">
        <v>1</v>
      </c>
      <c r="AG285">
        <v>0</v>
      </c>
      <c r="AH285" t="s">
        <v>69</v>
      </c>
      <c r="AI285" t="s">
        <v>66</v>
      </c>
      <c r="AJ285" t="str" cm="1">
        <f t="array" ref="AJ285">_xlfn.IFS(
  Cleaned_Data[[#This Row],[MonthlyIncome]] &lt;= Q1_Val, "Low (Q1)",
  Cleaned_Data[[#This Row],[MonthlyIncome]] &lt;= Q2_Val, "Lower-Mid (Q2)",
  Cleaned_Data[[#This Row],[MonthlyIncome]] &lt;= Q3_Val, "Upper-Mid (Q3)",
  TRUE, "High (Q4)"
)</f>
        <v>Lower-Mid (Q2)</v>
      </c>
      <c r="AK285" t="str">
        <f>_xlfn.XLOOKUP(Cleaned_Data[[#This Row],[JobSatisfaction]], SatisfactionLookup[Code], SatisfactionLookup[Label], "Unknown")</f>
        <v>Medium</v>
      </c>
      <c r="AL285" t="str">
        <f>_xlfn.XLOOKUP(Cleaned_Data[[#This Row],[WorkLifeBalance]], SatisfactionLookup[Code], SatisfactionLookup[Label], "Unknown")</f>
        <v>Medium</v>
      </c>
      <c r="AM28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285" t="str" cm="1">
        <f t="array" ref="AN285">_xlfn.IFS(Cleaned_Data[[#This Row],[Risk Score]]&gt;=5, "3 - High Risk", Cleaned_Data[[#This Row],[Risk Score]]&gt;=3, "2 - Medium Risk", TRUE, "1 - Low Risk")</f>
        <v>3 - High Risk</v>
      </c>
    </row>
    <row r="286" spans="1:40">
      <c r="A286">
        <v>52</v>
      </c>
      <c r="B286" t="s">
        <v>43</v>
      </c>
      <c r="C286" t="s">
        <v>36</v>
      </c>
      <c r="D286">
        <v>319</v>
      </c>
      <c r="E286" t="s">
        <v>45</v>
      </c>
      <c r="F286">
        <v>3</v>
      </c>
      <c r="G286">
        <v>3</v>
      </c>
      <c r="H286" t="s">
        <v>51</v>
      </c>
      <c r="I286">
        <v>543</v>
      </c>
      <c r="J286">
        <v>4</v>
      </c>
      <c r="K286" t="s">
        <v>46</v>
      </c>
      <c r="L286">
        <v>39</v>
      </c>
      <c r="M286">
        <v>2</v>
      </c>
      <c r="N286">
        <v>3</v>
      </c>
      <c r="O286" t="s">
        <v>53</v>
      </c>
      <c r="P286">
        <v>3</v>
      </c>
      <c r="Q286" t="s">
        <v>48</v>
      </c>
      <c r="R286">
        <v>7969</v>
      </c>
      <c r="S286">
        <v>19609</v>
      </c>
      <c r="T286">
        <v>2</v>
      </c>
      <c r="U286" t="s">
        <v>35</v>
      </c>
      <c r="V286">
        <v>14</v>
      </c>
      <c r="W286">
        <v>3</v>
      </c>
      <c r="X286">
        <v>3</v>
      </c>
      <c r="Y286">
        <v>0</v>
      </c>
      <c r="Z286">
        <v>28</v>
      </c>
      <c r="AA286">
        <v>4</v>
      </c>
      <c r="AB286">
        <v>3</v>
      </c>
      <c r="AC286">
        <v>5</v>
      </c>
      <c r="AD286">
        <v>4</v>
      </c>
      <c r="AE286">
        <v>0</v>
      </c>
      <c r="AF286">
        <v>4</v>
      </c>
      <c r="AG286">
        <v>0</v>
      </c>
      <c r="AH286" t="s">
        <v>70</v>
      </c>
      <c r="AI286" t="s">
        <v>71</v>
      </c>
      <c r="AJ286" t="str" cm="1">
        <f t="array" ref="AJ286">_xlfn.IFS(
  Cleaned_Data[[#This Row],[MonthlyIncome]] &lt;= Q1_Val, "Low (Q1)",
  Cleaned_Data[[#This Row],[MonthlyIncome]] &lt;= Q2_Val, "Lower-Mid (Q2)",
  Cleaned_Data[[#This Row],[MonthlyIncome]] &lt;= Q3_Val, "Upper-Mid (Q3)",
  TRUE, "High (Q4)"
)</f>
        <v>Upper-Mid (Q3)</v>
      </c>
      <c r="AK286" t="str">
        <f>_xlfn.XLOOKUP(Cleaned_Data[[#This Row],[JobSatisfaction]], SatisfactionLookup[Code], SatisfactionLookup[Label], "Unknown")</f>
        <v>High</v>
      </c>
      <c r="AL286" t="str">
        <f>_xlfn.XLOOKUP(Cleaned_Data[[#This Row],[WorkLifeBalance]], SatisfactionLookup[Code], SatisfactionLookup[Label], "Unknown")</f>
        <v>High</v>
      </c>
      <c r="AM28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86" t="str" cm="1">
        <f t="array" ref="AN286">_xlfn.IFS(Cleaned_Data[[#This Row],[Risk Score]]&gt;=5, "3 - High Risk", Cleaned_Data[[#This Row],[Risk Score]]&gt;=3, "2 - Medium Risk", TRUE, "1 - Low Risk")</f>
        <v>2 - Medium Risk</v>
      </c>
    </row>
    <row r="287" spans="1:40">
      <c r="A287">
        <v>30</v>
      </c>
      <c r="B287" t="s">
        <v>43</v>
      </c>
      <c r="C287" t="s">
        <v>36</v>
      </c>
      <c r="D287">
        <v>317</v>
      </c>
      <c r="E287" t="s">
        <v>45</v>
      </c>
      <c r="F287">
        <v>2</v>
      </c>
      <c r="G287">
        <v>3</v>
      </c>
      <c r="H287" t="s">
        <v>38</v>
      </c>
      <c r="I287">
        <v>548</v>
      </c>
      <c r="J287">
        <v>3</v>
      </c>
      <c r="K287" t="s">
        <v>39</v>
      </c>
      <c r="L287">
        <v>43</v>
      </c>
      <c r="M287">
        <v>1</v>
      </c>
      <c r="N287">
        <v>2</v>
      </c>
      <c r="O287" t="s">
        <v>53</v>
      </c>
      <c r="P287">
        <v>4</v>
      </c>
      <c r="Q287" t="s">
        <v>41</v>
      </c>
      <c r="R287">
        <v>6091</v>
      </c>
      <c r="S287">
        <v>24793</v>
      </c>
      <c r="T287">
        <v>2</v>
      </c>
      <c r="U287" t="s">
        <v>43</v>
      </c>
      <c r="V287">
        <v>20</v>
      </c>
      <c r="W287">
        <v>4</v>
      </c>
      <c r="X287">
        <v>3</v>
      </c>
      <c r="Y287">
        <v>0</v>
      </c>
      <c r="Z287">
        <v>11</v>
      </c>
      <c r="AA287">
        <v>2</v>
      </c>
      <c r="AB287">
        <v>3</v>
      </c>
      <c r="AC287">
        <v>5</v>
      </c>
      <c r="AD287">
        <v>4</v>
      </c>
      <c r="AE287">
        <v>0</v>
      </c>
      <c r="AF287">
        <v>2</v>
      </c>
      <c r="AG287">
        <v>0</v>
      </c>
      <c r="AH287" t="s">
        <v>67</v>
      </c>
      <c r="AI287" t="s">
        <v>71</v>
      </c>
      <c r="AJ287" t="str" cm="1">
        <f t="array" ref="AJ287">_xlfn.IFS(
  Cleaned_Data[[#This Row],[MonthlyIncome]] &lt;= Q1_Val, "Low (Q1)",
  Cleaned_Data[[#This Row],[MonthlyIncome]] &lt;= Q2_Val, "Lower-Mid (Q2)",
  Cleaned_Data[[#This Row],[MonthlyIncome]] &lt;= Q3_Val, "Upper-Mid (Q3)",
  TRUE, "High (Q4)"
)</f>
        <v>Upper-Mid (Q3)</v>
      </c>
      <c r="AK287" t="str">
        <f>_xlfn.XLOOKUP(Cleaned_Data[[#This Row],[JobSatisfaction]], SatisfactionLookup[Code], SatisfactionLookup[Label], "Unknown")</f>
        <v>Very High</v>
      </c>
      <c r="AL287" t="str">
        <f>_xlfn.XLOOKUP(Cleaned_Data[[#This Row],[WorkLifeBalance]], SatisfactionLookup[Code], SatisfactionLookup[Label], "Unknown")</f>
        <v>High</v>
      </c>
      <c r="AM28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87" t="str" cm="1">
        <f t="array" ref="AN287">_xlfn.IFS(Cleaned_Data[[#This Row],[Risk Score]]&gt;=5, "3 - High Risk", Cleaned_Data[[#This Row],[Risk Score]]&gt;=3, "2 - Medium Risk", TRUE, "1 - Low Risk")</f>
        <v>1 - Low Risk</v>
      </c>
    </row>
    <row r="288" spans="1:40">
      <c r="A288">
        <v>46</v>
      </c>
      <c r="B288" t="s">
        <v>43</v>
      </c>
      <c r="C288" t="s">
        <v>36</v>
      </c>
      <c r="D288">
        <v>1485</v>
      </c>
      <c r="E288" t="s">
        <v>45</v>
      </c>
      <c r="F288">
        <v>18</v>
      </c>
      <c r="G288">
        <v>3</v>
      </c>
      <c r="H288" t="s">
        <v>51</v>
      </c>
      <c r="I288">
        <v>550</v>
      </c>
      <c r="J288">
        <v>3</v>
      </c>
      <c r="K288" t="s">
        <v>39</v>
      </c>
      <c r="L288">
        <v>87</v>
      </c>
      <c r="M288">
        <v>3</v>
      </c>
      <c r="N288">
        <v>2</v>
      </c>
      <c r="O288" t="s">
        <v>53</v>
      </c>
      <c r="P288">
        <v>3</v>
      </c>
      <c r="Q288" t="s">
        <v>52</v>
      </c>
      <c r="R288">
        <v>4810</v>
      </c>
      <c r="S288">
        <v>26314</v>
      </c>
      <c r="T288">
        <v>2</v>
      </c>
      <c r="U288" t="s">
        <v>43</v>
      </c>
      <c r="V288">
        <v>14</v>
      </c>
      <c r="W288">
        <v>3</v>
      </c>
      <c r="X288">
        <v>3</v>
      </c>
      <c r="Y288">
        <v>1</v>
      </c>
      <c r="Z288">
        <v>19</v>
      </c>
      <c r="AA288">
        <v>5</v>
      </c>
      <c r="AB288">
        <v>2</v>
      </c>
      <c r="AC288">
        <v>10</v>
      </c>
      <c r="AD288">
        <v>7</v>
      </c>
      <c r="AE288">
        <v>0</v>
      </c>
      <c r="AF288">
        <v>8</v>
      </c>
      <c r="AG288">
        <v>0</v>
      </c>
      <c r="AH288" t="s">
        <v>70</v>
      </c>
      <c r="AI288" t="s">
        <v>72</v>
      </c>
      <c r="AJ288" t="str" cm="1">
        <f t="array" ref="AJ288">_xlfn.IFS(
  Cleaned_Data[[#This Row],[MonthlyIncome]] &lt;= Q1_Val, "Low (Q1)",
  Cleaned_Data[[#This Row],[MonthlyIncome]] &lt;= Q2_Val, "Lower-Mid (Q2)",
  Cleaned_Data[[#This Row],[MonthlyIncome]] &lt;= Q3_Val, "Upper-Mid (Q3)",
  TRUE, "High (Q4)"
)</f>
        <v>Lower-Mid (Q2)</v>
      </c>
      <c r="AK288" t="str">
        <f>_xlfn.XLOOKUP(Cleaned_Data[[#This Row],[JobSatisfaction]], SatisfactionLookup[Code], SatisfactionLookup[Label], "Unknown")</f>
        <v>High</v>
      </c>
      <c r="AL288" t="str">
        <f>_xlfn.XLOOKUP(Cleaned_Data[[#This Row],[WorkLifeBalance]], SatisfactionLookup[Code], SatisfactionLookup[Label], "Unknown")</f>
        <v>Medium</v>
      </c>
      <c r="AM28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288" t="str" cm="1">
        <f t="array" ref="AN288">_xlfn.IFS(Cleaned_Data[[#This Row],[Risk Score]]&gt;=5, "3 - High Risk", Cleaned_Data[[#This Row],[Risk Score]]&gt;=3, "2 - Medium Risk", TRUE, "1 - Low Risk")</f>
        <v>1 - Low Risk</v>
      </c>
    </row>
    <row r="289" spans="1:40">
      <c r="A289">
        <v>47</v>
      </c>
      <c r="B289" t="s">
        <v>43</v>
      </c>
      <c r="C289" t="s">
        <v>36</v>
      </c>
      <c r="D289">
        <v>983</v>
      </c>
      <c r="E289" t="s">
        <v>45</v>
      </c>
      <c r="F289">
        <v>2</v>
      </c>
      <c r="G289">
        <v>2</v>
      </c>
      <c r="H289" t="s">
        <v>51</v>
      </c>
      <c r="I289">
        <v>574</v>
      </c>
      <c r="J289">
        <v>1</v>
      </c>
      <c r="K289" t="s">
        <v>39</v>
      </c>
      <c r="L289">
        <v>65</v>
      </c>
      <c r="M289">
        <v>3</v>
      </c>
      <c r="N289">
        <v>2</v>
      </c>
      <c r="O289" t="s">
        <v>53</v>
      </c>
      <c r="P289">
        <v>4</v>
      </c>
      <c r="Q289" t="s">
        <v>52</v>
      </c>
      <c r="R289">
        <v>5070</v>
      </c>
      <c r="S289">
        <v>7389</v>
      </c>
      <c r="T289">
        <v>5</v>
      </c>
      <c r="U289" t="s">
        <v>43</v>
      </c>
      <c r="V289">
        <v>13</v>
      </c>
      <c r="W289">
        <v>3</v>
      </c>
      <c r="X289">
        <v>3</v>
      </c>
      <c r="Y289">
        <v>3</v>
      </c>
      <c r="Z289">
        <v>20</v>
      </c>
      <c r="AA289">
        <v>2</v>
      </c>
      <c r="AB289">
        <v>3</v>
      </c>
      <c r="AC289">
        <v>5</v>
      </c>
      <c r="AD289">
        <v>0</v>
      </c>
      <c r="AE289">
        <v>0</v>
      </c>
      <c r="AF289">
        <v>4</v>
      </c>
      <c r="AG289">
        <v>0</v>
      </c>
      <c r="AH289" t="s">
        <v>70</v>
      </c>
      <c r="AI289" t="s">
        <v>71</v>
      </c>
      <c r="AJ289" t="str" cm="1">
        <f t="array" ref="AJ289">_xlfn.IFS(
  Cleaned_Data[[#This Row],[MonthlyIncome]] &lt;= Q1_Val, "Low (Q1)",
  Cleaned_Data[[#This Row],[MonthlyIncome]] &lt;= Q2_Val, "Lower-Mid (Q2)",
  Cleaned_Data[[#This Row],[MonthlyIncome]] &lt;= Q3_Val, "Upper-Mid (Q3)",
  TRUE, "High (Q4)"
)</f>
        <v>Upper-Mid (Q3)</v>
      </c>
      <c r="AK289" t="str">
        <f>_xlfn.XLOOKUP(Cleaned_Data[[#This Row],[JobSatisfaction]], SatisfactionLookup[Code], SatisfactionLookup[Label], "Unknown")</f>
        <v>Very High</v>
      </c>
      <c r="AL289" t="str">
        <f>_xlfn.XLOOKUP(Cleaned_Data[[#This Row],[WorkLifeBalance]], SatisfactionLookup[Code], SatisfactionLookup[Label], "Unknown")</f>
        <v>High</v>
      </c>
      <c r="AM28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89" t="str" cm="1">
        <f t="array" ref="AN289">_xlfn.IFS(Cleaned_Data[[#This Row],[Risk Score]]&gt;=5, "3 - High Risk", Cleaned_Data[[#This Row],[Risk Score]]&gt;=3, "2 - Medium Risk", TRUE, "1 - Low Risk")</f>
        <v>1 - Low Risk</v>
      </c>
    </row>
    <row r="290" spans="1:40">
      <c r="A290">
        <v>31</v>
      </c>
      <c r="B290" t="s">
        <v>43</v>
      </c>
      <c r="C290" t="s">
        <v>36</v>
      </c>
      <c r="D290">
        <v>828</v>
      </c>
      <c r="E290" t="s">
        <v>37</v>
      </c>
      <c r="F290">
        <v>2</v>
      </c>
      <c r="G290">
        <v>1</v>
      </c>
      <c r="H290" t="s">
        <v>38</v>
      </c>
      <c r="I290">
        <v>604</v>
      </c>
      <c r="J290">
        <v>2</v>
      </c>
      <c r="K290" t="s">
        <v>46</v>
      </c>
      <c r="L290">
        <v>77</v>
      </c>
      <c r="M290">
        <v>3</v>
      </c>
      <c r="N290">
        <v>2</v>
      </c>
      <c r="O290" t="s">
        <v>40</v>
      </c>
      <c r="P290">
        <v>4</v>
      </c>
      <c r="Q290" t="s">
        <v>41</v>
      </c>
      <c r="R290">
        <v>6582</v>
      </c>
      <c r="S290">
        <v>8346</v>
      </c>
      <c r="T290">
        <v>4</v>
      </c>
      <c r="U290" t="s">
        <v>35</v>
      </c>
      <c r="V290">
        <v>13</v>
      </c>
      <c r="W290">
        <v>3</v>
      </c>
      <c r="X290">
        <v>3</v>
      </c>
      <c r="Y290">
        <v>0</v>
      </c>
      <c r="Z290">
        <v>10</v>
      </c>
      <c r="AA290">
        <v>2</v>
      </c>
      <c r="AB290">
        <v>4</v>
      </c>
      <c r="AC290">
        <v>6</v>
      </c>
      <c r="AD290">
        <v>5</v>
      </c>
      <c r="AE290">
        <v>0</v>
      </c>
      <c r="AF290">
        <v>5</v>
      </c>
      <c r="AG290">
        <v>0</v>
      </c>
      <c r="AH290" t="s">
        <v>67</v>
      </c>
      <c r="AI290" t="s">
        <v>72</v>
      </c>
      <c r="AJ290" t="str" cm="1">
        <f t="array" ref="AJ290">_xlfn.IFS(
  Cleaned_Data[[#This Row],[MonthlyIncome]] &lt;= Q1_Val, "Low (Q1)",
  Cleaned_Data[[#This Row],[MonthlyIncome]] &lt;= Q2_Val, "Lower-Mid (Q2)",
  Cleaned_Data[[#This Row],[MonthlyIncome]] &lt;= Q3_Val, "Upper-Mid (Q3)",
  TRUE, "High (Q4)"
)</f>
        <v>Upper-Mid (Q3)</v>
      </c>
      <c r="AK290" t="str">
        <f>_xlfn.XLOOKUP(Cleaned_Data[[#This Row],[JobSatisfaction]], SatisfactionLookup[Code], SatisfactionLookup[Label], "Unknown")</f>
        <v>Very High</v>
      </c>
      <c r="AL290" t="str">
        <f>_xlfn.XLOOKUP(Cleaned_Data[[#This Row],[WorkLifeBalance]], SatisfactionLookup[Code], SatisfactionLookup[Label], "Unknown")</f>
        <v>Very High</v>
      </c>
      <c r="AM29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90" t="str" cm="1">
        <f t="array" ref="AN290">_xlfn.IFS(Cleaned_Data[[#This Row],[Risk Score]]&gt;=5, "3 - High Risk", Cleaned_Data[[#This Row],[Risk Score]]&gt;=3, "2 - Medium Risk", TRUE, "1 - Low Risk")</f>
        <v>2 - Medium Risk</v>
      </c>
    </row>
    <row r="291" spans="1:40">
      <c r="A291">
        <v>33</v>
      </c>
      <c r="B291" t="s">
        <v>43</v>
      </c>
      <c r="C291" t="s">
        <v>36</v>
      </c>
      <c r="D291">
        <v>922</v>
      </c>
      <c r="E291" t="s">
        <v>45</v>
      </c>
      <c r="F291">
        <v>1</v>
      </c>
      <c r="G291">
        <v>5</v>
      </c>
      <c r="H291" t="s">
        <v>51</v>
      </c>
      <c r="I291">
        <v>612</v>
      </c>
      <c r="J291">
        <v>1</v>
      </c>
      <c r="K291" t="s">
        <v>39</v>
      </c>
      <c r="L291">
        <v>95</v>
      </c>
      <c r="M291">
        <v>4</v>
      </c>
      <c r="N291">
        <v>4</v>
      </c>
      <c r="O291" t="s">
        <v>58</v>
      </c>
      <c r="P291">
        <v>3</v>
      </c>
      <c r="Q291" t="s">
        <v>52</v>
      </c>
      <c r="R291">
        <v>16184</v>
      </c>
      <c r="S291">
        <v>22578</v>
      </c>
      <c r="T291">
        <v>4</v>
      </c>
      <c r="U291" t="s">
        <v>43</v>
      </c>
      <c r="V291">
        <v>19</v>
      </c>
      <c r="W291">
        <v>3</v>
      </c>
      <c r="X291">
        <v>3</v>
      </c>
      <c r="Y291">
        <v>1</v>
      </c>
      <c r="Z291">
        <v>10</v>
      </c>
      <c r="AA291">
        <v>2</v>
      </c>
      <c r="AB291">
        <v>3</v>
      </c>
      <c r="AC291">
        <v>6</v>
      </c>
      <c r="AD291">
        <v>1</v>
      </c>
      <c r="AE291">
        <v>0</v>
      </c>
      <c r="AF291">
        <v>5</v>
      </c>
      <c r="AG291">
        <v>0</v>
      </c>
      <c r="AH291" t="s">
        <v>67</v>
      </c>
      <c r="AI291" t="s">
        <v>72</v>
      </c>
      <c r="AJ291" t="str" cm="1">
        <f t="array" ref="AJ291">_xlfn.IFS(
  Cleaned_Data[[#This Row],[MonthlyIncome]] &lt;= Q1_Val, "Low (Q1)",
  Cleaned_Data[[#This Row],[MonthlyIncome]] &lt;= Q2_Val, "Lower-Mid (Q2)",
  Cleaned_Data[[#This Row],[MonthlyIncome]] &lt;= Q3_Val, "Upper-Mid (Q3)",
  TRUE, "High (Q4)"
)</f>
        <v>High (Q4)</v>
      </c>
      <c r="AK291" t="str">
        <f>_xlfn.XLOOKUP(Cleaned_Data[[#This Row],[JobSatisfaction]], SatisfactionLookup[Code], SatisfactionLookup[Label], "Unknown")</f>
        <v>High</v>
      </c>
      <c r="AL291" t="str">
        <f>_xlfn.XLOOKUP(Cleaned_Data[[#This Row],[WorkLifeBalance]], SatisfactionLookup[Code], SatisfactionLookup[Label], "Unknown")</f>
        <v>High</v>
      </c>
      <c r="AM29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91" t="str" cm="1">
        <f t="array" ref="AN291">_xlfn.IFS(Cleaned_Data[[#This Row],[Risk Score]]&gt;=5, "3 - High Risk", Cleaned_Data[[#This Row],[Risk Score]]&gt;=3, "2 - Medium Risk", TRUE, "1 - Low Risk")</f>
        <v>1 - Low Risk</v>
      </c>
    </row>
    <row r="292" spans="1:40">
      <c r="A292">
        <v>31</v>
      </c>
      <c r="B292" t="s">
        <v>43</v>
      </c>
      <c r="C292" t="s">
        <v>36</v>
      </c>
      <c r="D292">
        <v>688</v>
      </c>
      <c r="E292" t="s">
        <v>37</v>
      </c>
      <c r="F292">
        <v>7</v>
      </c>
      <c r="G292">
        <v>3</v>
      </c>
      <c r="H292" t="s">
        <v>38</v>
      </c>
      <c r="I292">
        <v>613</v>
      </c>
      <c r="J292">
        <v>3</v>
      </c>
      <c r="K292" t="s">
        <v>46</v>
      </c>
      <c r="L292">
        <v>44</v>
      </c>
      <c r="M292">
        <v>2</v>
      </c>
      <c r="N292">
        <v>3</v>
      </c>
      <c r="O292" t="s">
        <v>56</v>
      </c>
      <c r="P292">
        <v>4</v>
      </c>
      <c r="Q292" t="s">
        <v>52</v>
      </c>
      <c r="R292">
        <v>11557</v>
      </c>
      <c r="S292">
        <v>25291</v>
      </c>
      <c r="T292">
        <v>9</v>
      </c>
      <c r="U292" t="s">
        <v>43</v>
      </c>
      <c r="V292">
        <v>21</v>
      </c>
      <c r="W292">
        <v>4</v>
      </c>
      <c r="X292">
        <v>3</v>
      </c>
      <c r="Y292">
        <v>1</v>
      </c>
      <c r="Z292">
        <v>10</v>
      </c>
      <c r="AA292">
        <v>3</v>
      </c>
      <c r="AB292">
        <v>2</v>
      </c>
      <c r="AC292">
        <v>5</v>
      </c>
      <c r="AD292">
        <v>4</v>
      </c>
      <c r="AE292">
        <v>0</v>
      </c>
      <c r="AF292">
        <v>1</v>
      </c>
      <c r="AG292">
        <v>0</v>
      </c>
      <c r="AH292" t="s">
        <v>67</v>
      </c>
      <c r="AI292" t="s">
        <v>71</v>
      </c>
      <c r="AJ292" t="str" cm="1">
        <f t="array" ref="AJ292">_xlfn.IFS(
  Cleaned_Data[[#This Row],[MonthlyIncome]] &lt;= Q1_Val, "Low (Q1)",
  Cleaned_Data[[#This Row],[MonthlyIncome]] &lt;= Q2_Val, "Lower-Mid (Q2)",
  Cleaned_Data[[#This Row],[MonthlyIncome]] &lt;= Q3_Val, "Upper-Mid (Q3)",
  TRUE, "High (Q4)"
)</f>
        <v>High (Q4)</v>
      </c>
      <c r="AK292" t="str">
        <f>_xlfn.XLOOKUP(Cleaned_Data[[#This Row],[JobSatisfaction]], SatisfactionLookup[Code], SatisfactionLookup[Label], "Unknown")</f>
        <v>Very High</v>
      </c>
      <c r="AL292" t="str">
        <f>_xlfn.XLOOKUP(Cleaned_Data[[#This Row],[WorkLifeBalance]], SatisfactionLookup[Code], SatisfactionLookup[Label], "Unknown")</f>
        <v>Medium</v>
      </c>
      <c r="AM29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92" t="str" cm="1">
        <f t="array" ref="AN292">_xlfn.IFS(Cleaned_Data[[#This Row],[Risk Score]]&gt;=5, "3 - High Risk", Cleaned_Data[[#This Row],[Risk Score]]&gt;=3, "2 - Medium Risk", TRUE, "1 - Low Risk")</f>
        <v>1 - Low Risk</v>
      </c>
    </row>
    <row r="293" spans="1:40">
      <c r="A293">
        <v>27</v>
      </c>
      <c r="B293" t="s">
        <v>43</v>
      </c>
      <c r="C293" t="s">
        <v>36</v>
      </c>
      <c r="D293">
        <v>798</v>
      </c>
      <c r="E293" t="s">
        <v>45</v>
      </c>
      <c r="F293">
        <v>6</v>
      </c>
      <c r="G293">
        <v>4</v>
      </c>
      <c r="H293" t="s">
        <v>51</v>
      </c>
      <c r="I293">
        <v>655</v>
      </c>
      <c r="J293">
        <v>1</v>
      </c>
      <c r="K293" t="s">
        <v>39</v>
      </c>
      <c r="L293">
        <v>66</v>
      </c>
      <c r="M293">
        <v>2</v>
      </c>
      <c r="N293">
        <v>1</v>
      </c>
      <c r="O293" t="s">
        <v>47</v>
      </c>
      <c r="P293">
        <v>3</v>
      </c>
      <c r="Q293" t="s">
        <v>52</v>
      </c>
      <c r="R293">
        <v>2187</v>
      </c>
      <c r="S293">
        <v>5013</v>
      </c>
      <c r="T293">
        <v>0</v>
      </c>
      <c r="U293" t="s">
        <v>43</v>
      </c>
      <c r="V293">
        <v>12</v>
      </c>
      <c r="W293">
        <v>3</v>
      </c>
      <c r="X293">
        <v>3</v>
      </c>
      <c r="Y293">
        <v>2</v>
      </c>
      <c r="Z293">
        <v>6</v>
      </c>
      <c r="AA293">
        <v>5</v>
      </c>
      <c r="AB293">
        <v>2</v>
      </c>
      <c r="AC293">
        <v>5</v>
      </c>
      <c r="AD293">
        <v>3</v>
      </c>
      <c r="AE293">
        <v>0</v>
      </c>
      <c r="AF293">
        <v>3</v>
      </c>
      <c r="AG293">
        <v>0</v>
      </c>
      <c r="AH293" t="s">
        <v>67</v>
      </c>
      <c r="AI293" t="s">
        <v>71</v>
      </c>
      <c r="AJ293" t="str" cm="1">
        <f t="array" ref="AJ293">_xlfn.IFS(
  Cleaned_Data[[#This Row],[MonthlyIncome]] &lt;= Q1_Val, "Low (Q1)",
  Cleaned_Data[[#This Row],[MonthlyIncome]] &lt;= Q2_Val, "Lower-Mid (Q2)",
  Cleaned_Data[[#This Row],[MonthlyIncome]] &lt;= Q3_Val, "Upper-Mid (Q3)",
  TRUE, "High (Q4)"
)</f>
        <v>Low (Q1)</v>
      </c>
      <c r="AK293" t="str">
        <f>_xlfn.XLOOKUP(Cleaned_Data[[#This Row],[JobSatisfaction]], SatisfactionLookup[Code], SatisfactionLookup[Label], "Unknown")</f>
        <v>High</v>
      </c>
      <c r="AL293" t="str">
        <f>_xlfn.XLOOKUP(Cleaned_Data[[#This Row],[WorkLifeBalance]], SatisfactionLookup[Code], SatisfactionLookup[Label], "Unknown")</f>
        <v>Medium</v>
      </c>
      <c r="AM29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293" t="str" cm="1">
        <f t="array" ref="AN293">_xlfn.IFS(Cleaned_Data[[#This Row],[Risk Score]]&gt;=5, "3 - High Risk", Cleaned_Data[[#This Row],[Risk Score]]&gt;=3, "2 - Medium Risk", TRUE, "1 - Low Risk")</f>
        <v>1 - Low Risk</v>
      </c>
    </row>
    <row r="294" spans="1:40">
      <c r="A294">
        <v>38</v>
      </c>
      <c r="B294" t="s">
        <v>43</v>
      </c>
      <c r="C294" t="s">
        <v>36</v>
      </c>
      <c r="D294">
        <v>243</v>
      </c>
      <c r="E294" t="s">
        <v>37</v>
      </c>
      <c r="F294">
        <v>7</v>
      </c>
      <c r="G294">
        <v>4</v>
      </c>
      <c r="H294" t="s">
        <v>59</v>
      </c>
      <c r="I294">
        <v>709</v>
      </c>
      <c r="J294">
        <v>4</v>
      </c>
      <c r="K294" t="s">
        <v>39</v>
      </c>
      <c r="L294">
        <v>46</v>
      </c>
      <c r="M294">
        <v>2</v>
      </c>
      <c r="N294">
        <v>2</v>
      </c>
      <c r="O294" t="s">
        <v>40</v>
      </c>
      <c r="P294">
        <v>4</v>
      </c>
      <c r="Q294" t="s">
        <v>41</v>
      </c>
      <c r="R294">
        <v>4028</v>
      </c>
      <c r="S294">
        <v>7791</v>
      </c>
      <c r="T294">
        <v>0</v>
      </c>
      <c r="U294" t="s">
        <v>43</v>
      </c>
      <c r="V294">
        <v>20</v>
      </c>
      <c r="W294">
        <v>4</v>
      </c>
      <c r="X294">
        <v>1</v>
      </c>
      <c r="Y294">
        <v>0</v>
      </c>
      <c r="Z294">
        <v>8</v>
      </c>
      <c r="AA294">
        <v>2</v>
      </c>
      <c r="AB294">
        <v>3</v>
      </c>
      <c r="AC294">
        <v>7</v>
      </c>
      <c r="AD294">
        <v>7</v>
      </c>
      <c r="AE294">
        <v>0</v>
      </c>
      <c r="AF294">
        <v>5</v>
      </c>
      <c r="AG294">
        <v>0</v>
      </c>
      <c r="AH294" t="s">
        <v>69</v>
      </c>
      <c r="AI294" t="s">
        <v>72</v>
      </c>
      <c r="AJ294" t="str" cm="1">
        <f t="array" ref="AJ294">_xlfn.IFS(
  Cleaned_Data[[#This Row],[MonthlyIncome]] &lt;= Q1_Val, "Low (Q1)",
  Cleaned_Data[[#This Row],[MonthlyIncome]] &lt;= Q2_Val, "Lower-Mid (Q2)",
  Cleaned_Data[[#This Row],[MonthlyIncome]] &lt;= Q3_Val, "Upper-Mid (Q3)",
  TRUE, "High (Q4)"
)</f>
        <v>Lower-Mid (Q2)</v>
      </c>
      <c r="AK294" t="str">
        <f>_xlfn.XLOOKUP(Cleaned_Data[[#This Row],[JobSatisfaction]], SatisfactionLookup[Code], SatisfactionLookup[Label], "Unknown")</f>
        <v>Very High</v>
      </c>
      <c r="AL294" t="str">
        <f>_xlfn.XLOOKUP(Cleaned_Data[[#This Row],[WorkLifeBalance]], SatisfactionLookup[Code], SatisfactionLookup[Label], "Unknown")</f>
        <v>High</v>
      </c>
      <c r="AM29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94" t="str" cm="1">
        <f t="array" ref="AN294">_xlfn.IFS(Cleaned_Data[[#This Row],[Risk Score]]&gt;=5, "3 - High Risk", Cleaned_Data[[#This Row],[Risk Score]]&gt;=3, "2 - Medium Risk", TRUE, "1 - Low Risk")</f>
        <v>1 - Low Risk</v>
      </c>
    </row>
    <row r="295" spans="1:40">
      <c r="A295">
        <v>27</v>
      </c>
      <c r="B295" t="s">
        <v>43</v>
      </c>
      <c r="C295" t="s">
        <v>36</v>
      </c>
      <c r="D295">
        <v>975</v>
      </c>
      <c r="E295" t="s">
        <v>45</v>
      </c>
      <c r="F295">
        <v>7</v>
      </c>
      <c r="G295">
        <v>3</v>
      </c>
      <c r="H295" t="s">
        <v>51</v>
      </c>
      <c r="I295">
        <v>764</v>
      </c>
      <c r="J295">
        <v>4</v>
      </c>
      <c r="K295" t="s">
        <v>39</v>
      </c>
      <c r="L295">
        <v>55</v>
      </c>
      <c r="M295">
        <v>2</v>
      </c>
      <c r="N295">
        <v>2</v>
      </c>
      <c r="O295" t="s">
        <v>54</v>
      </c>
      <c r="P295">
        <v>1</v>
      </c>
      <c r="Q295" t="s">
        <v>41</v>
      </c>
      <c r="R295">
        <v>6811</v>
      </c>
      <c r="S295">
        <v>23398</v>
      </c>
      <c r="T295">
        <v>8</v>
      </c>
      <c r="U295" t="s">
        <v>43</v>
      </c>
      <c r="V295">
        <v>19</v>
      </c>
      <c r="W295">
        <v>3</v>
      </c>
      <c r="X295">
        <v>1</v>
      </c>
      <c r="Y295">
        <v>0</v>
      </c>
      <c r="Z295">
        <v>9</v>
      </c>
      <c r="AA295">
        <v>2</v>
      </c>
      <c r="AB295">
        <v>1</v>
      </c>
      <c r="AC295">
        <v>7</v>
      </c>
      <c r="AD295">
        <v>6</v>
      </c>
      <c r="AE295">
        <v>0</v>
      </c>
      <c r="AF295">
        <v>7</v>
      </c>
      <c r="AG295">
        <v>0</v>
      </c>
      <c r="AH295" t="s">
        <v>67</v>
      </c>
      <c r="AI295" t="s">
        <v>72</v>
      </c>
      <c r="AJ295" t="str" cm="1">
        <f t="array" ref="AJ295">_xlfn.IFS(
  Cleaned_Data[[#This Row],[MonthlyIncome]] &lt;= Q1_Val, "Low (Q1)",
  Cleaned_Data[[#This Row],[MonthlyIncome]] &lt;= Q2_Val, "Lower-Mid (Q2)",
  Cleaned_Data[[#This Row],[MonthlyIncome]] &lt;= Q3_Val, "Upper-Mid (Q3)",
  TRUE, "High (Q4)"
)</f>
        <v>Upper-Mid (Q3)</v>
      </c>
      <c r="AK295" t="str">
        <f>_xlfn.XLOOKUP(Cleaned_Data[[#This Row],[JobSatisfaction]], SatisfactionLookup[Code], SatisfactionLookup[Label], "Unknown")</f>
        <v>Low</v>
      </c>
      <c r="AL295" t="str">
        <f>_xlfn.XLOOKUP(Cleaned_Data[[#This Row],[WorkLifeBalance]], SatisfactionLookup[Code], SatisfactionLookup[Label], "Unknown")</f>
        <v>Low</v>
      </c>
      <c r="AM29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95" t="str" cm="1">
        <f t="array" ref="AN295">_xlfn.IFS(Cleaned_Data[[#This Row],[Risk Score]]&gt;=5, "3 - High Risk", Cleaned_Data[[#This Row],[Risk Score]]&gt;=3, "2 - Medium Risk", TRUE, "1 - Low Risk")</f>
        <v>2 - Medium Risk</v>
      </c>
    </row>
    <row r="296" spans="1:40">
      <c r="A296">
        <v>38</v>
      </c>
      <c r="B296" t="s">
        <v>43</v>
      </c>
      <c r="C296" t="s">
        <v>36</v>
      </c>
      <c r="D296">
        <v>268</v>
      </c>
      <c r="E296" t="s">
        <v>45</v>
      </c>
      <c r="F296">
        <v>2</v>
      </c>
      <c r="G296">
        <v>5</v>
      </c>
      <c r="H296" t="s">
        <v>51</v>
      </c>
      <c r="I296">
        <v>773</v>
      </c>
      <c r="J296">
        <v>4</v>
      </c>
      <c r="K296" t="s">
        <v>46</v>
      </c>
      <c r="L296">
        <v>92</v>
      </c>
      <c r="M296">
        <v>3</v>
      </c>
      <c r="N296">
        <v>1</v>
      </c>
      <c r="O296" t="s">
        <v>47</v>
      </c>
      <c r="P296">
        <v>3</v>
      </c>
      <c r="Q296" t="s">
        <v>48</v>
      </c>
      <c r="R296">
        <v>3057</v>
      </c>
      <c r="S296">
        <v>20471</v>
      </c>
      <c r="T296">
        <v>6</v>
      </c>
      <c r="U296" t="s">
        <v>35</v>
      </c>
      <c r="V296">
        <v>13</v>
      </c>
      <c r="W296">
        <v>3</v>
      </c>
      <c r="X296">
        <v>2</v>
      </c>
      <c r="Y296">
        <v>1</v>
      </c>
      <c r="Z296">
        <v>6</v>
      </c>
      <c r="AA296">
        <v>0</v>
      </c>
      <c r="AB296">
        <v>1</v>
      </c>
      <c r="AC296">
        <v>1</v>
      </c>
      <c r="AD296">
        <v>0</v>
      </c>
      <c r="AE296">
        <v>0</v>
      </c>
      <c r="AF296">
        <v>1</v>
      </c>
      <c r="AG296">
        <v>0</v>
      </c>
      <c r="AH296" t="s">
        <v>69</v>
      </c>
      <c r="AI296" t="s">
        <v>66</v>
      </c>
      <c r="AJ296" t="str" cm="1">
        <f t="array" ref="AJ296">_xlfn.IFS(
  Cleaned_Data[[#This Row],[MonthlyIncome]] &lt;= Q1_Val, "Low (Q1)",
  Cleaned_Data[[#This Row],[MonthlyIncome]] &lt;= Q2_Val, "Lower-Mid (Q2)",
  Cleaned_Data[[#This Row],[MonthlyIncome]] &lt;= Q3_Val, "Upper-Mid (Q3)",
  TRUE, "High (Q4)"
)</f>
        <v>Lower-Mid (Q2)</v>
      </c>
      <c r="AK296" t="str">
        <f>_xlfn.XLOOKUP(Cleaned_Data[[#This Row],[JobSatisfaction]], SatisfactionLookup[Code], SatisfactionLookup[Label], "Unknown")</f>
        <v>High</v>
      </c>
      <c r="AL296" t="str">
        <f>_xlfn.XLOOKUP(Cleaned_Data[[#This Row],[WorkLifeBalance]], SatisfactionLookup[Code], SatisfactionLookup[Label], "Unknown")</f>
        <v>Low</v>
      </c>
      <c r="AM29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296" t="str" cm="1">
        <f t="array" ref="AN296">_xlfn.IFS(Cleaned_Data[[#This Row],[Risk Score]]&gt;=5, "3 - High Risk", Cleaned_Data[[#This Row],[Risk Score]]&gt;=3, "2 - Medium Risk", TRUE, "1 - Low Risk")</f>
        <v>3 - High Risk</v>
      </c>
    </row>
    <row r="297" spans="1:40">
      <c r="A297">
        <v>50</v>
      </c>
      <c r="B297" t="s">
        <v>43</v>
      </c>
      <c r="C297" t="s">
        <v>36</v>
      </c>
      <c r="D297">
        <v>691</v>
      </c>
      <c r="E297" t="s">
        <v>45</v>
      </c>
      <c r="F297">
        <v>2</v>
      </c>
      <c r="G297">
        <v>3</v>
      </c>
      <c r="H297" t="s">
        <v>51</v>
      </c>
      <c r="I297">
        <v>815</v>
      </c>
      <c r="J297">
        <v>3</v>
      </c>
      <c r="K297" t="s">
        <v>46</v>
      </c>
      <c r="L297">
        <v>64</v>
      </c>
      <c r="M297">
        <v>3</v>
      </c>
      <c r="N297">
        <v>4</v>
      </c>
      <c r="O297" t="s">
        <v>58</v>
      </c>
      <c r="P297">
        <v>3</v>
      </c>
      <c r="Q297" t="s">
        <v>48</v>
      </c>
      <c r="R297">
        <v>17639</v>
      </c>
      <c r="S297">
        <v>6881</v>
      </c>
      <c r="T297">
        <v>5</v>
      </c>
      <c r="U297" t="s">
        <v>43</v>
      </c>
      <c r="V297">
        <v>16</v>
      </c>
      <c r="W297">
        <v>3</v>
      </c>
      <c r="X297">
        <v>4</v>
      </c>
      <c r="Y297">
        <v>0</v>
      </c>
      <c r="Z297">
        <v>30</v>
      </c>
      <c r="AA297">
        <v>3</v>
      </c>
      <c r="AB297">
        <v>3</v>
      </c>
      <c r="AC297">
        <v>4</v>
      </c>
      <c r="AD297">
        <v>3</v>
      </c>
      <c r="AE297">
        <v>0</v>
      </c>
      <c r="AF297">
        <v>3</v>
      </c>
      <c r="AG297">
        <v>0</v>
      </c>
      <c r="AH297" t="s">
        <v>70</v>
      </c>
      <c r="AI297" t="s">
        <v>71</v>
      </c>
      <c r="AJ297" t="str" cm="1">
        <f t="array" ref="AJ297">_xlfn.IFS(
  Cleaned_Data[[#This Row],[MonthlyIncome]] &lt;= Q1_Val, "Low (Q1)",
  Cleaned_Data[[#This Row],[MonthlyIncome]] &lt;= Q2_Val, "Lower-Mid (Q2)",
  Cleaned_Data[[#This Row],[MonthlyIncome]] &lt;= Q3_Val, "Upper-Mid (Q3)",
  TRUE, "High (Q4)"
)</f>
        <v>High (Q4)</v>
      </c>
      <c r="AK297" t="str">
        <f>_xlfn.XLOOKUP(Cleaned_Data[[#This Row],[JobSatisfaction]], SatisfactionLookup[Code], SatisfactionLookup[Label], "Unknown")</f>
        <v>High</v>
      </c>
      <c r="AL297" t="str">
        <f>_xlfn.XLOOKUP(Cleaned_Data[[#This Row],[WorkLifeBalance]], SatisfactionLookup[Code], SatisfactionLookup[Label], "Unknown")</f>
        <v>High</v>
      </c>
      <c r="AM29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297" t="str" cm="1">
        <f t="array" ref="AN297">_xlfn.IFS(Cleaned_Data[[#This Row],[Risk Score]]&gt;=5, "3 - High Risk", Cleaned_Data[[#This Row],[Risk Score]]&gt;=3, "2 - Medium Risk", TRUE, "1 - Low Risk")</f>
        <v>1 - Low Risk</v>
      </c>
    </row>
    <row r="298" spans="1:40">
      <c r="A298">
        <v>36</v>
      </c>
      <c r="B298" t="s">
        <v>43</v>
      </c>
      <c r="C298" t="s">
        <v>36</v>
      </c>
      <c r="D298">
        <v>676</v>
      </c>
      <c r="E298" t="s">
        <v>45</v>
      </c>
      <c r="F298">
        <v>1</v>
      </c>
      <c r="G298">
        <v>3</v>
      </c>
      <c r="H298" t="s">
        <v>49</v>
      </c>
      <c r="I298">
        <v>823</v>
      </c>
      <c r="J298">
        <v>3</v>
      </c>
      <c r="K298" t="s">
        <v>39</v>
      </c>
      <c r="L298">
        <v>35</v>
      </c>
      <c r="M298">
        <v>3</v>
      </c>
      <c r="N298">
        <v>2</v>
      </c>
      <c r="O298" t="s">
        <v>53</v>
      </c>
      <c r="P298">
        <v>2</v>
      </c>
      <c r="Q298" t="s">
        <v>48</v>
      </c>
      <c r="R298">
        <v>5228</v>
      </c>
      <c r="S298">
        <v>23361</v>
      </c>
      <c r="T298">
        <v>0</v>
      </c>
      <c r="U298" t="s">
        <v>43</v>
      </c>
      <c r="V298">
        <v>15</v>
      </c>
      <c r="W298">
        <v>3</v>
      </c>
      <c r="X298">
        <v>1</v>
      </c>
      <c r="Y298">
        <v>1</v>
      </c>
      <c r="Z298">
        <v>10</v>
      </c>
      <c r="AA298">
        <v>2</v>
      </c>
      <c r="AB298">
        <v>3</v>
      </c>
      <c r="AC298">
        <v>9</v>
      </c>
      <c r="AD298">
        <v>7</v>
      </c>
      <c r="AE298">
        <v>0</v>
      </c>
      <c r="AF298">
        <v>5</v>
      </c>
      <c r="AG298">
        <v>0</v>
      </c>
      <c r="AH298" t="s">
        <v>69</v>
      </c>
      <c r="AI298" t="s">
        <v>72</v>
      </c>
      <c r="AJ298" t="str" cm="1">
        <f t="array" ref="AJ298">_xlfn.IFS(
  Cleaned_Data[[#This Row],[MonthlyIncome]] &lt;= Q1_Val, "Low (Q1)",
  Cleaned_Data[[#This Row],[MonthlyIncome]] &lt;= Q2_Val, "Lower-Mid (Q2)",
  Cleaned_Data[[#This Row],[MonthlyIncome]] &lt;= Q3_Val, "Upper-Mid (Q3)",
  TRUE, "High (Q4)"
)</f>
        <v>Upper-Mid (Q3)</v>
      </c>
      <c r="AK298" t="str">
        <f>_xlfn.XLOOKUP(Cleaned_Data[[#This Row],[JobSatisfaction]], SatisfactionLookup[Code], SatisfactionLookup[Label], "Unknown")</f>
        <v>Medium</v>
      </c>
      <c r="AL298" t="str">
        <f>_xlfn.XLOOKUP(Cleaned_Data[[#This Row],[WorkLifeBalance]], SatisfactionLookup[Code], SatisfactionLookup[Label], "Unknown")</f>
        <v>High</v>
      </c>
      <c r="AM29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298" t="str" cm="1">
        <f t="array" ref="AN298">_xlfn.IFS(Cleaned_Data[[#This Row],[Risk Score]]&gt;=5, "3 - High Risk", Cleaned_Data[[#This Row],[Risk Score]]&gt;=3, "2 - Medium Risk", TRUE, "1 - Low Risk")</f>
        <v>1 - Low Risk</v>
      </c>
    </row>
    <row r="299" spans="1:40">
      <c r="A299">
        <v>42</v>
      </c>
      <c r="B299" t="s">
        <v>43</v>
      </c>
      <c r="C299" t="s">
        <v>36</v>
      </c>
      <c r="D299">
        <v>932</v>
      </c>
      <c r="E299" t="s">
        <v>45</v>
      </c>
      <c r="F299">
        <v>1</v>
      </c>
      <c r="G299">
        <v>2</v>
      </c>
      <c r="H299" t="s">
        <v>38</v>
      </c>
      <c r="I299">
        <v>827</v>
      </c>
      <c r="J299">
        <v>4</v>
      </c>
      <c r="K299" t="s">
        <v>39</v>
      </c>
      <c r="L299">
        <v>43</v>
      </c>
      <c r="M299">
        <v>2</v>
      </c>
      <c r="N299">
        <v>2</v>
      </c>
      <c r="O299" t="s">
        <v>53</v>
      </c>
      <c r="P299">
        <v>4</v>
      </c>
      <c r="Q299" t="s">
        <v>48</v>
      </c>
      <c r="R299">
        <v>6062</v>
      </c>
      <c r="S299">
        <v>4051</v>
      </c>
      <c r="T299">
        <v>9</v>
      </c>
      <c r="U299" t="s">
        <v>35</v>
      </c>
      <c r="V299">
        <v>13</v>
      </c>
      <c r="W299">
        <v>3</v>
      </c>
      <c r="X299">
        <v>4</v>
      </c>
      <c r="Y299">
        <v>1</v>
      </c>
      <c r="Z299">
        <v>8</v>
      </c>
      <c r="AA299">
        <v>4</v>
      </c>
      <c r="AB299">
        <v>3</v>
      </c>
      <c r="AC299">
        <v>4</v>
      </c>
      <c r="AD299">
        <v>3</v>
      </c>
      <c r="AE299">
        <v>0</v>
      </c>
      <c r="AF299">
        <v>2</v>
      </c>
      <c r="AG299">
        <v>0</v>
      </c>
      <c r="AH299" t="s">
        <v>69</v>
      </c>
      <c r="AI299" t="s">
        <v>71</v>
      </c>
      <c r="AJ299" t="str" cm="1">
        <f t="array" ref="AJ299">_xlfn.IFS(
  Cleaned_Data[[#This Row],[MonthlyIncome]] &lt;= Q1_Val, "Low (Q1)",
  Cleaned_Data[[#This Row],[MonthlyIncome]] &lt;= Q2_Val, "Lower-Mid (Q2)",
  Cleaned_Data[[#This Row],[MonthlyIncome]] &lt;= Q3_Val, "Upper-Mid (Q3)",
  TRUE, "High (Q4)"
)</f>
        <v>Upper-Mid (Q3)</v>
      </c>
      <c r="AK299" t="str">
        <f>_xlfn.XLOOKUP(Cleaned_Data[[#This Row],[JobSatisfaction]], SatisfactionLookup[Code], SatisfactionLookup[Label], "Unknown")</f>
        <v>Very High</v>
      </c>
      <c r="AL299" t="str">
        <f>_xlfn.XLOOKUP(Cleaned_Data[[#This Row],[WorkLifeBalance]], SatisfactionLookup[Code], SatisfactionLookup[Label], "Unknown")</f>
        <v>High</v>
      </c>
      <c r="AM29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299" t="str" cm="1">
        <f t="array" ref="AN299">_xlfn.IFS(Cleaned_Data[[#This Row],[Risk Score]]&gt;=5, "3 - High Risk", Cleaned_Data[[#This Row],[Risk Score]]&gt;=3, "2 - Medium Risk", TRUE, "1 - Low Risk")</f>
        <v>2 - Medium Risk</v>
      </c>
    </row>
    <row r="300" spans="1:40">
      <c r="A300">
        <v>25</v>
      </c>
      <c r="B300" t="s">
        <v>43</v>
      </c>
      <c r="C300" t="s">
        <v>36</v>
      </c>
      <c r="D300">
        <v>180</v>
      </c>
      <c r="E300" t="s">
        <v>45</v>
      </c>
      <c r="F300">
        <v>2</v>
      </c>
      <c r="G300">
        <v>1</v>
      </c>
      <c r="H300" t="s">
        <v>51</v>
      </c>
      <c r="I300">
        <v>854</v>
      </c>
      <c r="J300">
        <v>1</v>
      </c>
      <c r="K300" t="s">
        <v>46</v>
      </c>
      <c r="L300">
        <v>65</v>
      </c>
      <c r="M300">
        <v>4</v>
      </c>
      <c r="N300">
        <v>1</v>
      </c>
      <c r="O300" t="s">
        <v>47</v>
      </c>
      <c r="P300">
        <v>1</v>
      </c>
      <c r="Q300" t="s">
        <v>41</v>
      </c>
      <c r="R300">
        <v>3424</v>
      </c>
      <c r="S300">
        <v>21632</v>
      </c>
      <c r="T300">
        <v>7</v>
      </c>
      <c r="U300" t="s">
        <v>43</v>
      </c>
      <c r="V300">
        <v>13</v>
      </c>
      <c r="W300">
        <v>3</v>
      </c>
      <c r="X300">
        <v>3</v>
      </c>
      <c r="Y300">
        <v>0</v>
      </c>
      <c r="Z300">
        <v>6</v>
      </c>
      <c r="AA300">
        <v>3</v>
      </c>
      <c r="AB300">
        <v>2</v>
      </c>
      <c r="AC300">
        <v>4</v>
      </c>
      <c r="AD300">
        <v>3</v>
      </c>
      <c r="AE300">
        <v>0</v>
      </c>
      <c r="AF300">
        <v>1</v>
      </c>
      <c r="AG300">
        <v>0</v>
      </c>
      <c r="AH300" t="s">
        <v>67</v>
      </c>
      <c r="AI300" t="s">
        <v>71</v>
      </c>
      <c r="AJ300" t="str" cm="1">
        <f t="array" ref="AJ300">_xlfn.IFS(
  Cleaned_Data[[#This Row],[MonthlyIncome]] &lt;= Q1_Val, "Low (Q1)",
  Cleaned_Data[[#This Row],[MonthlyIncome]] &lt;= Q2_Val, "Lower-Mid (Q2)",
  Cleaned_Data[[#This Row],[MonthlyIncome]] &lt;= Q3_Val, "Upper-Mid (Q3)",
  TRUE, "High (Q4)"
)</f>
        <v>Lower-Mid (Q2)</v>
      </c>
      <c r="AK300" t="str">
        <f>_xlfn.XLOOKUP(Cleaned_Data[[#This Row],[JobSatisfaction]], SatisfactionLookup[Code], SatisfactionLookup[Label], "Unknown")</f>
        <v>Low</v>
      </c>
      <c r="AL300" t="str">
        <f>_xlfn.XLOOKUP(Cleaned_Data[[#This Row],[WorkLifeBalance]], SatisfactionLookup[Code], SatisfactionLookup[Label], "Unknown")</f>
        <v>Medium</v>
      </c>
      <c r="AM30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300" t="str" cm="1">
        <f t="array" ref="AN300">_xlfn.IFS(Cleaned_Data[[#This Row],[Risk Score]]&gt;=5, "3 - High Risk", Cleaned_Data[[#This Row],[Risk Score]]&gt;=3, "2 - Medium Risk", TRUE, "1 - Low Risk")</f>
        <v>2 - Medium Risk</v>
      </c>
    </row>
    <row r="301" spans="1:40">
      <c r="A301">
        <v>45</v>
      </c>
      <c r="B301" t="s">
        <v>43</v>
      </c>
      <c r="C301" t="s">
        <v>36</v>
      </c>
      <c r="D301">
        <v>930</v>
      </c>
      <c r="E301" t="s">
        <v>37</v>
      </c>
      <c r="F301">
        <v>9</v>
      </c>
      <c r="G301">
        <v>3</v>
      </c>
      <c r="H301" t="s">
        <v>59</v>
      </c>
      <c r="I301">
        <v>864</v>
      </c>
      <c r="J301">
        <v>4</v>
      </c>
      <c r="K301" t="s">
        <v>46</v>
      </c>
      <c r="L301">
        <v>74</v>
      </c>
      <c r="M301">
        <v>3</v>
      </c>
      <c r="N301">
        <v>3</v>
      </c>
      <c r="O301" t="s">
        <v>40</v>
      </c>
      <c r="P301">
        <v>1</v>
      </c>
      <c r="Q301" t="s">
        <v>52</v>
      </c>
      <c r="R301">
        <v>10761</v>
      </c>
      <c r="S301">
        <v>19239</v>
      </c>
      <c r="T301">
        <v>4</v>
      </c>
      <c r="U301" t="s">
        <v>35</v>
      </c>
      <c r="V301">
        <v>12</v>
      </c>
      <c r="W301">
        <v>3</v>
      </c>
      <c r="X301">
        <v>3</v>
      </c>
      <c r="Y301">
        <v>1</v>
      </c>
      <c r="Z301">
        <v>18</v>
      </c>
      <c r="AA301">
        <v>2</v>
      </c>
      <c r="AB301">
        <v>3</v>
      </c>
      <c r="AC301">
        <v>5</v>
      </c>
      <c r="AD301">
        <v>4</v>
      </c>
      <c r="AE301">
        <v>0</v>
      </c>
      <c r="AF301">
        <v>2</v>
      </c>
      <c r="AG301">
        <v>0</v>
      </c>
      <c r="AH301" t="s">
        <v>70</v>
      </c>
      <c r="AI301" t="s">
        <v>71</v>
      </c>
      <c r="AJ301" t="str" cm="1">
        <f t="array" ref="AJ301">_xlfn.IFS(
  Cleaned_Data[[#This Row],[MonthlyIncome]] &lt;= Q1_Val, "Low (Q1)",
  Cleaned_Data[[#This Row],[MonthlyIncome]] &lt;= Q2_Val, "Lower-Mid (Q2)",
  Cleaned_Data[[#This Row],[MonthlyIncome]] &lt;= Q3_Val, "Upper-Mid (Q3)",
  TRUE, "High (Q4)"
)</f>
        <v>High (Q4)</v>
      </c>
      <c r="AK301" t="str">
        <f>_xlfn.XLOOKUP(Cleaned_Data[[#This Row],[JobSatisfaction]], SatisfactionLookup[Code], SatisfactionLookup[Label], "Unknown")</f>
        <v>Low</v>
      </c>
      <c r="AL301" t="str">
        <f>_xlfn.XLOOKUP(Cleaned_Data[[#This Row],[WorkLifeBalance]], SatisfactionLookup[Code], SatisfactionLookup[Label], "Unknown")</f>
        <v>High</v>
      </c>
      <c r="AM30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301" t="str" cm="1">
        <f t="array" ref="AN301">_xlfn.IFS(Cleaned_Data[[#This Row],[Risk Score]]&gt;=5, "3 - High Risk", Cleaned_Data[[#This Row],[Risk Score]]&gt;=3, "2 - Medium Risk", TRUE, "1 - Low Risk")</f>
        <v>3 - High Risk</v>
      </c>
    </row>
    <row r="302" spans="1:40">
      <c r="A302">
        <v>36</v>
      </c>
      <c r="B302" t="s">
        <v>43</v>
      </c>
      <c r="C302" t="s">
        <v>36</v>
      </c>
      <c r="D302">
        <v>1278</v>
      </c>
      <c r="E302" t="s">
        <v>61</v>
      </c>
      <c r="F302">
        <v>8</v>
      </c>
      <c r="G302">
        <v>3</v>
      </c>
      <c r="H302" t="s">
        <v>38</v>
      </c>
      <c r="I302">
        <v>878</v>
      </c>
      <c r="J302">
        <v>1</v>
      </c>
      <c r="K302" t="s">
        <v>46</v>
      </c>
      <c r="L302">
        <v>77</v>
      </c>
      <c r="M302">
        <v>2</v>
      </c>
      <c r="N302">
        <v>1</v>
      </c>
      <c r="O302" t="s">
        <v>61</v>
      </c>
      <c r="P302">
        <v>1</v>
      </c>
      <c r="Q302" t="s">
        <v>48</v>
      </c>
      <c r="R302">
        <v>2342</v>
      </c>
      <c r="S302">
        <v>8635</v>
      </c>
      <c r="T302">
        <v>0</v>
      </c>
      <c r="U302" t="s">
        <v>43</v>
      </c>
      <c r="V302">
        <v>21</v>
      </c>
      <c r="W302">
        <v>4</v>
      </c>
      <c r="X302">
        <v>3</v>
      </c>
      <c r="Y302">
        <v>0</v>
      </c>
      <c r="Z302">
        <v>6</v>
      </c>
      <c r="AA302">
        <v>3</v>
      </c>
      <c r="AB302">
        <v>3</v>
      </c>
      <c r="AC302">
        <v>5</v>
      </c>
      <c r="AD302">
        <v>4</v>
      </c>
      <c r="AE302">
        <v>0</v>
      </c>
      <c r="AF302">
        <v>3</v>
      </c>
      <c r="AG302">
        <v>0</v>
      </c>
      <c r="AH302" t="s">
        <v>69</v>
      </c>
      <c r="AI302" t="s">
        <v>71</v>
      </c>
      <c r="AJ302" t="str" cm="1">
        <f t="array" ref="AJ302">_xlfn.IFS(
  Cleaned_Data[[#This Row],[MonthlyIncome]] &lt;= Q1_Val, "Low (Q1)",
  Cleaned_Data[[#This Row],[MonthlyIncome]] &lt;= Q2_Val, "Lower-Mid (Q2)",
  Cleaned_Data[[#This Row],[MonthlyIncome]] &lt;= Q3_Val, "Upper-Mid (Q3)",
  TRUE, "High (Q4)"
)</f>
        <v>Low (Q1)</v>
      </c>
      <c r="AK302" t="str">
        <f>_xlfn.XLOOKUP(Cleaned_Data[[#This Row],[JobSatisfaction]], SatisfactionLookup[Code], SatisfactionLookup[Label], "Unknown")</f>
        <v>Low</v>
      </c>
      <c r="AL302" t="str">
        <f>_xlfn.XLOOKUP(Cleaned_Data[[#This Row],[WorkLifeBalance]], SatisfactionLookup[Code], SatisfactionLookup[Label], "Unknown")</f>
        <v>High</v>
      </c>
      <c r="AM30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302" t="str" cm="1">
        <f t="array" ref="AN302">_xlfn.IFS(Cleaned_Data[[#This Row],[Risk Score]]&gt;=5, "3 - High Risk", Cleaned_Data[[#This Row],[Risk Score]]&gt;=3, "2 - Medium Risk", TRUE, "1 - Low Risk")</f>
        <v>2 - Medium Risk</v>
      </c>
    </row>
    <row r="303" spans="1:40">
      <c r="A303">
        <v>31</v>
      </c>
      <c r="B303" t="s">
        <v>43</v>
      </c>
      <c r="C303" t="s">
        <v>36</v>
      </c>
      <c r="D303">
        <v>1222</v>
      </c>
      <c r="E303" t="s">
        <v>45</v>
      </c>
      <c r="F303">
        <v>11</v>
      </c>
      <c r="G303">
        <v>4</v>
      </c>
      <c r="H303" t="s">
        <v>38</v>
      </c>
      <c r="I303">
        <v>895</v>
      </c>
      <c r="J303">
        <v>4</v>
      </c>
      <c r="K303" t="s">
        <v>46</v>
      </c>
      <c r="L303">
        <v>48</v>
      </c>
      <c r="M303">
        <v>3</v>
      </c>
      <c r="N303">
        <v>1</v>
      </c>
      <c r="O303" t="s">
        <v>47</v>
      </c>
      <c r="P303">
        <v>4</v>
      </c>
      <c r="Q303" t="s">
        <v>48</v>
      </c>
      <c r="R303">
        <v>2356</v>
      </c>
      <c r="S303">
        <v>14871</v>
      </c>
      <c r="T303">
        <v>3</v>
      </c>
      <c r="U303" t="s">
        <v>35</v>
      </c>
      <c r="V303">
        <v>19</v>
      </c>
      <c r="W303">
        <v>3</v>
      </c>
      <c r="X303">
        <v>2</v>
      </c>
      <c r="Y303">
        <v>1</v>
      </c>
      <c r="Z303">
        <v>8</v>
      </c>
      <c r="AA303">
        <v>2</v>
      </c>
      <c r="AB303">
        <v>3</v>
      </c>
      <c r="AC303">
        <v>6</v>
      </c>
      <c r="AD303">
        <v>4</v>
      </c>
      <c r="AE303">
        <v>0</v>
      </c>
      <c r="AF303">
        <v>2</v>
      </c>
      <c r="AG303">
        <v>0</v>
      </c>
      <c r="AH303" t="s">
        <v>67</v>
      </c>
      <c r="AI303" t="s">
        <v>72</v>
      </c>
      <c r="AJ303" t="str" cm="1">
        <f t="array" ref="AJ303">_xlfn.IFS(
  Cleaned_Data[[#This Row],[MonthlyIncome]] &lt;= Q1_Val, "Low (Q1)",
  Cleaned_Data[[#This Row],[MonthlyIncome]] &lt;= Q2_Val, "Lower-Mid (Q2)",
  Cleaned_Data[[#This Row],[MonthlyIncome]] &lt;= Q3_Val, "Upper-Mid (Q3)",
  TRUE, "High (Q4)"
)</f>
        <v>Low (Q1)</v>
      </c>
      <c r="AK303" t="str">
        <f>_xlfn.XLOOKUP(Cleaned_Data[[#This Row],[JobSatisfaction]], SatisfactionLookup[Code], SatisfactionLookup[Label], "Unknown")</f>
        <v>Very High</v>
      </c>
      <c r="AL303" t="str">
        <f>_xlfn.XLOOKUP(Cleaned_Data[[#This Row],[WorkLifeBalance]], SatisfactionLookup[Code], SatisfactionLookup[Label], "Unknown")</f>
        <v>High</v>
      </c>
      <c r="AM30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303" t="str" cm="1">
        <f t="array" ref="AN303">_xlfn.IFS(Cleaned_Data[[#This Row],[Risk Score]]&gt;=5, "3 - High Risk", Cleaned_Data[[#This Row],[Risk Score]]&gt;=3, "2 - Medium Risk", TRUE, "1 - Low Risk")</f>
        <v>3 - High Risk</v>
      </c>
    </row>
    <row r="304" spans="1:40">
      <c r="A304">
        <v>39</v>
      </c>
      <c r="B304" t="s">
        <v>43</v>
      </c>
      <c r="C304" t="s">
        <v>36</v>
      </c>
      <c r="D304">
        <v>1383</v>
      </c>
      <c r="E304" t="s">
        <v>61</v>
      </c>
      <c r="F304">
        <v>2</v>
      </c>
      <c r="G304">
        <v>3</v>
      </c>
      <c r="H304" t="s">
        <v>38</v>
      </c>
      <c r="I304">
        <v>909</v>
      </c>
      <c r="J304">
        <v>4</v>
      </c>
      <c r="K304" t="s">
        <v>39</v>
      </c>
      <c r="L304">
        <v>42</v>
      </c>
      <c r="M304">
        <v>2</v>
      </c>
      <c r="N304">
        <v>2</v>
      </c>
      <c r="O304" t="s">
        <v>61</v>
      </c>
      <c r="P304">
        <v>4</v>
      </c>
      <c r="Q304" t="s">
        <v>48</v>
      </c>
      <c r="R304">
        <v>5204</v>
      </c>
      <c r="S304">
        <v>7790</v>
      </c>
      <c r="T304">
        <v>8</v>
      </c>
      <c r="U304" t="s">
        <v>43</v>
      </c>
      <c r="V304">
        <v>11</v>
      </c>
      <c r="W304">
        <v>3</v>
      </c>
      <c r="X304">
        <v>3</v>
      </c>
      <c r="Y304">
        <v>2</v>
      </c>
      <c r="Z304">
        <v>13</v>
      </c>
      <c r="AA304">
        <v>2</v>
      </c>
      <c r="AB304">
        <v>3</v>
      </c>
      <c r="AC304">
        <v>5</v>
      </c>
      <c r="AD304">
        <v>4</v>
      </c>
      <c r="AE304">
        <v>0</v>
      </c>
      <c r="AF304">
        <v>4</v>
      </c>
      <c r="AG304">
        <v>0</v>
      </c>
      <c r="AH304" t="s">
        <v>69</v>
      </c>
      <c r="AI304" t="s">
        <v>71</v>
      </c>
      <c r="AJ304" t="str" cm="1">
        <f t="array" ref="AJ304">_xlfn.IFS(
  Cleaned_Data[[#This Row],[MonthlyIncome]] &lt;= Q1_Val, "Low (Q1)",
  Cleaned_Data[[#This Row],[MonthlyIncome]] &lt;= Q2_Val, "Lower-Mid (Q2)",
  Cleaned_Data[[#This Row],[MonthlyIncome]] &lt;= Q3_Val, "Upper-Mid (Q3)",
  TRUE, "High (Q4)"
)</f>
        <v>Upper-Mid (Q3)</v>
      </c>
      <c r="AK304" t="str">
        <f>_xlfn.XLOOKUP(Cleaned_Data[[#This Row],[JobSatisfaction]], SatisfactionLookup[Code], SatisfactionLookup[Label], "Unknown")</f>
        <v>Very High</v>
      </c>
      <c r="AL304" t="str">
        <f>_xlfn.XLOOKUP(Cleaned_Data[[#This Row],[WorkLifeBalance]], SatisfactionLookup[Code], SatisfactionLookup[Label], "Unknown")</f>
        <v>High</v>
      </c>
      <c r="AM30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04" t="str" cm="1">
        <f t="array" ref="AN304">_xlfn.IFS(Cleaned_Data[[#This Row],[Risk Score]]&gt;=5, "3 - High Risk", Cleaned_Data[[#This Row],[Risk Score]]&gt;=3, "2 - Medium Risk", TRUE, "1 - Low Risk")</f>
        <v>1 - Low Risk</v>
      </c>
    </row>
    <row r="305" spans="1:40">
      <c r="A305">
        <v>33</v>
      </c>
      <c r="B305" t="s">
        <v>43</v>
      </c>
      <c r="C305" t="s">
        <v>36</v>
      </c>
      <c r="D305">
        <v>1075</v>
      </c>
      <c r="E305" t="s">
        <v>61</v>
      </c>
      <c r="F305">
        <v>3</v>
      </c>
      <c r="G305">
        <v>2</v>
      </c>
      <c r="H305" t="s">
        <v>61</v>
      </c>
      <c r="I305">
        <v>910</v>
      </c>
      <c r="J305">
        <v>4</v>
      </c>
      <c r="K305" t="s">
        <v>46</v>
      </c>
      <c r="L305">
        <v>57</v>
      </c>
      <c r="M305">
        <v>3</v>
      </c>
      <c r="N305">
        <v>1</v>
      </c>
      <c r="O305" t="s">
        <v>61</v>
      </c>
      <c r="P305">
        <v>2</v>
      </c>
      <c r="Q305" t="s">
        <v>52</v>
      </c>
      <c r="R305">
        <v>2277</v>
      </c>
      <c r="S305">
        <v>22650</v>
      </c>
      <c r="T305">
        <v>3</v>
      </c>
      <c r="U305" t="s">
        <v>35</v>
      </c>
      <c r="V305">
        <v>11</v>
      </c>
      <c r="W305">
        <v>3</v>
      </c>
      <c r="X305">
        <v>3</v>
      </c>
      <c r="Y305">
        <v>1</v>
      </c>
      <c r="Z305">
        <v>7</v>
      </c>
      <c r="AA305">
        <v>4</v>
      </c>
      <c r="AB305">
        <v>4</v>
      </c>
      <c r="AC305">
        <v>4</v>
      </c>
      <c r="AD305">
        <v>3</v>
      </c>
      <c r="AE305">
        <v>0</v>
      </c>
      <c r="AF305">
        <v>3</v>
      </c>
      <c r="AG305">
        <v>0</v>
      </c>
      <c r="AH305" t="s">
        <v>67</v>
      </c>
      <c r="AI305" t="s">
        <v>71</v>
      </c>
      <c r="AJ305" t="str" cm="1">
        <f t="array" ref="AJ305">_xlfn.IFS(
  Cleaned_Data[[#This Row],[MonthlyIncome]] &lt;= Q1_Val, "Low (Q1)",
  Cleaned_Data[[#This Row],[MonthlyIncome]] &lt;= Q2_Val, "Lower-Mid (Q2)",
  Cleaned_Data[[#This Row],[MonthlyIncome]] &lt;= Q3_Val, "Upper-Mid (Q3)",
  TRUE, "High (Q4)"
)</f>
        <v>Low (Q1)</v>
      </c>
      <c r="AK305" t="str">
        <f>_xlfn.XLOOKUP(Cleaned_Data[[#This Row],[JobSatisfaction]], SatisfactionLookup[Code], SatisfactionLookup[Label], "Unknown")</f>
        <v>Medium</v>
      </c>
      <c r="AL305" t="str">
        <f>_xlfn.XLOOKUP(Cleaned_Data[[#This Row],[WorkLifeBalance]], SatisfactionLookup[Code], SatisfactionLookup[Label], "Unknown")</f>
        <v>Very High</v>
      </c>
      <c r="AM30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305" t="str" cm="1">
        <f t="array" ref="AN305">_xlfn.IFS(Cleaned_Data[[#This Row],[Risk Score]]&gt;=5, "3 - High Risk", Cleaned_Data[[#This Row],[Risk Score]]&gt;=3, "2 - Medium Risk", TRUE, "1 - Low Risk")</f>
        <v>3 - High Risk</v>
      </c>
    </row>
    <row r="306" spans="1:40">
      <c r="A306">
        <v>29</v>
      </c>
      <c r="B306" t="s">
        <v>43</v>
      </c>
      <c r="C306" t="s">
        <v>36</v>
      </c>
      <c r="D306">
        <v>1086</v>
      </c>
      <c r="E306" t="s">
        <v>45</v>
      </c>
      <c r="F306">
        <v>7</v>
      </c>
      <c r="G306">
        <v>1</v>
      </c>
      <c r="H306" t="s">
        <v>51</v>
      </c>
      <c r="I306">
        <v>912</v>
      </c>
      <c r="J306">
        <v>1</v>
      </c>
      <c r="K306" t="s">
        <v>39</v>
      </c>
      <c r="L306">
        <v>62</v>
      </c>
      <c r="M306">
        <v>2</v>
      </c>
      <c r="N306">
        <v>1</v>
      </c>
      <c r="O306" t="s">
        <v>50</v>
      </c>
      <c r="P306">
        <v>4</v>
      </c>
      <c r="Q306" t="s">
        <v>52</v>
      </c>
      <c r="R306">
        <v>2532</v>
      </c>
      <c r="S306">
        <v>6054</v>
      </c>
      <c r="T306">
        <v>6</v>
      </c>
      <c r="U306" t="s">
        <v>43</v>
      </c>
      <c r="V306">
        <v>14</v>
      </c>
      <c r="W306">
        <v>3</v>
      </c>
      <c r="X306">
        <v>3</v>
      </c>
      <c r="Y306">
        <v>3</v>
      </c>
      <c r="Z306">
        <v>8</v>
      </c>
      <c r="AA306">
        <v>5</v>
      </c>
      <c r="AB306">
        <v>3</v>
      </c>
      <c r="AC306">
        <v>4</v>
      </c>
      <c r="AD306">
        <v>3</v>
      </c>
      <c r="AE306">
        <v>0</v>
      </c>
      <c r="AF306">
        <v>3</v>
      </c>
      <c r="AG306">
        <v>0</v>
      </c>
      <c r="AH306" t="s">
        <v>67</v>
      </c>
      <c r="AI306" t="s">
        <v>71</v>
      </c>
      <c r="AJ306" t="str" cm="1">
        <f t="array" ref="AJ306">_xlfn.IFS(
  Cleaned_Data[[#This Row],[MonthlyIncome]] &lt;= Q1_Val, "Low (Q1)",
  Cleaned_Data[[#This Row],[MonthlyIncome]] &lt;= Q2_Val, "Lower-Mid (Q2)",
  Cleaned_Data[[#This Row],[MonthlyIncome]] &lt;= Q3_Val, "Upper-Mid (Q3)",
  TRUE, "High (Q4)"
)</f>
        <v>Low (Q1)</v>
      </c>
      <c r="AK306" t="str">
        <f>_xlfn.XLOOKUP(Cleaned_Data[[#This Row],[JobSatisfaction]], SatisfactionLookup[Code], SatisfactionLookup[Label], "Unknown")</f>
        <v>Very High</v>
      </c>
      <c r="AL306" t="str">
        <f>_xlfn.XLOOKUP(Cleaned_Data[[#This Row],[WorkLifeBalance]], SatisfactionLookup[Code], SatisfactionLookup[Label], "Unknown")</f>
        <v>High</v>
      </c>
      <c r="AM30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06" t="str" cm="1">
        <f t="array" ref="AN306">_xlfn.IFS(Cleaned_Data[[#This Row],[Risk Score]]&gt;=5, "3 - High Risk", Cleaned_Data[[#This Row],[Risk Score]]&gt;=3, "2 - Medium Risk", TRUE, "1 - Low Risk")</f>
        <v>1 - Low Risk</v>
      </c>
    </row>
    <row r="307" spans="1:40">
      <c r="A307">
        <v>42</v>
      </c>
      <c r="B307" t="s">
        <v>43</v>
      </c>
      <c r="C307" t="s">
        <v>36</v>
      </c>
      <c r="D307">
        <v>462</v>
      </c>
      <c r="E307" t="s">
        <v>37</v>
      </c>
      <c r="F307">
        <v>14</v>
      </c>
      <c r="G307">
        <v>2</v>
      </c>
      <c r="H307" t="s">
        <v>51</v>
      </c>
      <c r="I307">
        <v>936</v>
      </c>
      <c r="J307">
        <v>3</v>
      </c>
      <c r="K307" t="s">
        <v>39</v>
      </c>
      <c r="L307">
        <v>68</v>
      </c>
      <c r="M307">
        <v>2</v>
      </c>
      <c r="N307">
        <v>2</v>
      </c>
      <c r="O307" t="s">
        <v>40</v>
      </c>
      <c r="P307">
        <v>3</v>
      </c>
      <c r="Q307" t="s">
        <v>41</v>
      </c>
      <c r="R307">
        <v>6244</v>
      </c>
      <c r="S307">
        <v>7824</v>
      </c>
      <c r="T307">
        <v>7</v>
      </c>
      <c r="U307" t="s">
        <v>43</v>
      </c>
      <c r="V307">
        <v>17</v>
      </c>
      <c r="W307">
        <v>3</v>
      </c>
      <c r="X307">
        <v>1</v>
      </c>
      <c r="Y307">
        <v>0</v>
      </c>
      <c r="Z307">
        <v>10</v>
      </c>
      <c r="AA307">
        <v>6</v>
      </c>
      <c r="AB307">
        <v>3</v>
      </c>
      <c r="AC307">
        <v>5</v>
      </c>
      <c r="AD307">
        <v>4</v>
      </c>
      <c r="AE307">
        <v>0</v>
      </c>
      <c r="AF307">
        <v>3</v>
      </c>
      <c r="AG307">
        <v>0</v>
      </c>
      <c r="AH307" t="s">
        <v>69</v>
      </c>
      <c r="AI307" t="s">
        <v>71</v>
      </c>
      <c r="AJ307" t="str" cm="1">
        <f t="array" ref="AJ307">_xlfn.IFS(
  Cleaned_Data[[#This Row],[MonthlyIncome]] &lt;= Q1_Val, "Low (Q1)",
  Cleaned_Data[[#This Row],[MonthlyIncome]] &lt;= Q2_Val, "Lower-Mid (Q2)",
  Cleaned_Data[[#This Row],[MonthlyIncome]] &lt;= Q3_Val, "Upper-Mid (Q3)",
  TRUE, "High (Q4)"
)</f>
        <v>Upper-Mid (Q3)</v>
      </c>
      <c r="AK307" t="str">
        <f>_xlfn.XLOOKUP(Cleaned_Data[[#This Row],[JobSatisfaction]], SatisfactionLookup[Code], SatisfactionLookup[Label], "Unknown")</f>
        <v>High</v>
      </c>
      <c r="AL307" t="str">
        <f>_xlfn.XLOOKUP(Cleaned_Data[[#This Row],[WorkLifeBalance]], SatisfactionLookup[Code], SatisfactionLookup[Label], "Unknown")</f>
        <v>High</v>
      </c>
      <c r="AM30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07" t="str" cm="1">
        <f t="array" ref="AN307">_xlfn.IFS(Cleaned_Data[[#This Row],[Risk Score]]&gt;=5, "3 - High Risk", Cleaned_Data[[#This Row],[Risk Score]]&gt;=3, "2 - Medium Risk", TRUE, "1 - Low Risk")</f>
        <v>1 - Low Risk</v>
      </c>
    </row>
    <row r="308" spans="1:40">
      <c r="A308">
        <v>58</v>
      </c>
      <c r="B308" t="s">
        <v>43</v>
      </c>
      <c r="C308" t="s">
        <v>36</v>
      </c>
      <c r="D308">
        <v>1272</v>
      </c>
      <c r="E308" t="s">
        <v>45</v>
      </c>
      <c r="F308">
        <v>5</v>
      </c>
      <c r="G308">
        <v>3</v>
      </c>
      <c r="H308" t="s">
        <v>60</v>
      </c>
      <c r="I308">
        <v>940</v>
      </c>
      <c r="J308">
        <v>3</v>
      </c>
      <c r="K308" t="s">
        <v>39</v>
      </c>
      <c r="L308">
        <v>37</v>
      </c>
      <c r="M308">
        <v>2</v>
      </c>
      <c r="N308">
        <v>3</v>
      </c>
      <c r="O308" t="s">
        <v>54</v>
      </c>
      <c r="P308">
        <v>2</v>
      </c>
      <c r="Q308" t="s">
        <v>52</v>
      </c>
      <c r="R308">
        <v>10552</v>
      </c>
      <c r="S308">
        <v>9255</v>
      </c>
      <c r="T308">
        <v>2</v>
      </c>
      <c r="U308" t="s">
        <v>35</v>
      </c>
      <c r="V308">
        <v>13</v>
      </c>
      <c r="W308">
        <v>3</v>
      </c>
      <c r="X308">
        <v>4</v>
      </c>
      <c r="Y308">
        <v>1</v>
      </c>
      <c r="Z308">
        <v>24</v>
      </c>
      <c r="AA308">
        <v>3</v>
      </c>
      <c r="AB308">
        <v>3</v>
      </c>
      <c r="AC308">
        <v>6</v>
      </c>
      <c r="AD308">
        <v>0</v>
      </c>
      <c r="AE308">
        <v>0</v>
      </c>
      <c r="AF308">
        <v>4</v>
      </c>
      <c r="AG308">
        <v>0</v>
      </c>
      <c r="AH308" t="s">
        <v>65</v>
      </c>
      <c r="AI308" t="s">
        <v>72</v>
      </c>
      <c r="AJ308" t="str" cm="1">
        <f t="array" ref="AJ308">_xlfn.IFS(
  Cleaned_Data[[#This Row],[MonthlyIncome]] &lt;= Q1_Val, "Low (Q1)",
  Cleaned_Data[[#This Row],[MonthlyIncome]] &lt;= Q2_Val, "Lower-Mid (Q2)",
  Cleaned_Data[[#This Row],[MonthlyIncome]] &lt;= Q3_Val, "Upper-Mid (Q3)",
  TRUE, "High (Q4)"
)</f>
        <v>High (Q4)</v>
      </c>
      <c r="AK308" t="str">
        <f>_xlfn.XLOOKUP(Cleaned_Data[[#This Row],[JobSatisfaction]], SatisfactionLookup[Code], SatisfactionLookup[Label], "Unknown")</f>
        <v>Medium</v>
      </c>
      <c r="AL308" t="str">
        <f>_xlfn.XLOOKUP(Cleaned_Data[[#This Row],[WorkLifeBalance]], SatisfactionLookup[Code], SatisfactionLookup[Label], "Unknown")</f>
        <v>High</v>
      </c>
      <c r="AM30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308" t="str" cm="1">
        <f t="array" ref="AN308">_xlfn.IFS(Cleaned_Data[[#This Row],[Risk Score]]&gt;=5, "3 - High Risk", Cleaned_Data[[#This Row],[Risk Score]]&gt;=3, "2 - Medium Risk", TRUE, "1 - Low Risk")</f>
        <v>3 - High Risk</v>
      </c>
    </row>
    <row r="309" spans="1:40">
      <c r="A309">
        <v>35</v>
      </c>
      <c r="B309" t="s">
        <v>43</v>
      </c>
      <c r="C309" t="s">
        <v>36</v>
      </c>
      <c r="D309">
        <v>882</v>
      </c>
      <c r="E309" t="s">
        <v>37</v>
      </c>
      <c r="F309">
        <v>3</v>
      </c>
      <c r="G309">
        <v>4</v>
      </c>
      <c r="H309" t="s">
        <v>38</v>
      </c>
      <c r="I309">
        <v>984</v>
      </c>
      <c r="J309">
        <v>4</v>
      </c>
      <c r="K309" t="s">
        <v>46</v>
      </c>
      <c r="L309">
        <v>92</v>
      </c>
      <c r="M309">
        <v>3</v>
      </c>
      <c r="N309">
        <v>3</v>
      </c>
      <c r="O309" t="s">
        <v>40</v>
      </c>
      <c r="P309">
        <v>4</v>
      </c>
      <c r="Q309" t="s">
        <v>52</v>
      </c>
      <c r="R309">
        <v>7823</v>
      </c>
      <c r="S309">
        <v>6812</v>
      </c>
      <c r="T309">
        <v>6</v>
      </c>
      <c r="U309" t="s">
        <v>43</v>
      </c>
      <c r="V309">
        <v>13</v>
      </c>
      <c r="W309">
        <v>3</v>
      </c>
      <c r="X309">
        <v>2</v>
      </c>
      <c r="Y309">
        <v>1</v>
      </c>
      <c r="Z309">
        <v>12</v>
      </c>
      <c r="AA309">
        <v>2</v>
      </c>
      <c r="AB309">
        <v>3</v>
      </c>
      <c r="AC309">
        <v>10</v>
      </c>
      <c r="AD309">
        <v>9</v>
      </c>
      <c r="AE309">
        <v>0</v>
      </c>
      <c r="AF309">
        <v>8</v>
      </c>
      <c r="AG309">
        <v>0</v>
      </c>
      <c r="AH309" t="s">
        <v>69</v>
      </c>
      <c r="AI309" t="s">
        <v>72</v>
      </c>
      <c r="AJ309" t="str" cm="1">
        <f t="array" ref="AJ309">_xlfn.IFS(
  Cleaned_Data[[#This Row],[MonthlyIncome]] &lt;= Q1_Val, "Low (Q1)",
  Cleaned_Data[[#This Row],[MonthlyIncome]] &lt;= Q2_Val, "Lower-Mid (Q2)",
  Cleaned_Data[[#This Row],[MonthlyIncome]] &lt;= Q3_Val, "Upper-Mid (Q3)",
  TRUE, "High (Q4)"
)</f>
        <v>Upper-Mid (Q3)</v>
      </c>
      <c r="AK309" t="str">
        <f>_xlfn.XLOOKUP(Cleaned_Data[[#This Row],[JobSatisfaction]], SatisfactionLookup[Code], SatisfactionLookup[Label], "Unknown")</f>
        <v>Very High</v>
      </c>
      <c r="AL309" t="str">
        <f>_xlfn.XLOOKUP(Cleaned_Data[[#This Row],[WorkLifeBalance]], SatisfactionLookup[Code], SatisfactionLookup[Label], "Unknown")</f>
        <v>High</v>
      </c>
      <c r="AM30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09" t="str" cm="1">
        <f t="array" ref="AN309">_xlfn.IFS(Cleaned_Data[[#This Row],[Risk Score]]&gt;=5, "3 - High Risk", Cleaned_Data[[#This Row],[Risk Score]]&gt;=3, "2 - Medium Risk", TRUE, "1 - Low Risk")</f>
        <v>1 - Low Risk</v>
      </c>
    </row>
    <row r="310" spans="1:40">
      <c r="A310">
        <v>39</v>
      </c>
      <c r="B310" t="s">
        <v>43</v>
      </c>
      <c r="C310" t="s">
        <v>36</v>
      </c>
      <c r="D310">
        <v>903</v>
      </c>
      <c r="E310" t="s">
        <v>37</v>
      </c>
      <c r="F310">
        <v>2</v>
      </c>
      <c r="G310">
        <v>5</v>
      </c>
      <c r="H310" t="s">
        <v>38</v>
      </c>
      <c r="I310">
        <v>985</v>
      </c>
      <c r="J310">
        <v>1</v>
      </c>
      <c r="K310" t="s">
        <v>46</v>
      </c>
      <c r="L310">
        <v>41</v>
      </c>
      <c r="M310">
        <v>4</v>
      </c>
      <c r="N310">
        <v>3</v>
      </c>
      <c r="O310" t="s">
        <v>40</v>
      </c>
      <c r="P310">
        <v>3</v>
      </c>
      <c r="Q310" t="s">
        <v>41</v>
      </c>
      <c r="R310">
        <v>7880</v>
      </c>
      <c r="S310">
        <v>2560</v>
      </c>
      <c r="T310">
        <v>0</v>
      </c>
      <c r="U310" t="s">
        <v>43</v>
      </c>
      <c r="V310">
        <v>18</v>
      </c>
      <c r="W310">
        <v>3</v>
      </c>
      <c r="X310">
        <v>4</v>
      </c>
      <c r="Y310">
        <v>0</v>
      </c>
      <c r="Z310">
        <v>9</v>
      </c>
      <c r="AA310">
        <v>3</v>
      </c>
      <c r="AB310">
        <v>3</v>
      </c>
      <c r="AC310">
        <v>8</v>
      </c>
      <c r="AD310">
        <v>7</v>
      </c>
      <c r="AE310">
        <v>0</v>
      </c>
      <c r="AF310">
        <v>7</v>
      </c>
      <c r="AG310">
        <v>0</v>
      </c>
      <c r="AH310" t="s">
        <v>69</v>
      </c>
      <c r="AI310" t="s">
        <v>72</v>
      </c>
      <c r="AJ310" t="str" cm="1">
        <f t="array" ref="AJ310">_xlfn.IFS(
  Cleaned_Data[[#This Row],[MonthlyIncome]] &lt;= Q1_Val, "Low (Q1)",
  Cleaned_Data[[#This Row],[MonthlyIncome]] &lt;= Q2_Val, "Lower-Mid (Q2)",
  Cleaned_Data[[#This Row],[MonthlyIncome]] &lt;= Q3_Val, "Upper-Mid (Q3)",
  TRUE, "High (Q4)"
)</f>
        <v>Upper-Mid (Q3)</v>
      </c>
      <c r="AK310" t="str">
        <f>_xlfn.XLOOKUP(Cleaned_Data[[#This Row],[JobSatisfaction]], SatisfactionLookup[Code], SatisfactionLookup[Label], "Unknown")</f>
        <v>High</v>
      </c>
      <c r="AL310" t="str">
        <f>_xlfn.XLOOKUP(Cleaned_Data[[#This Row],[WorkLifeBalance]], SatisfactionLookup[Code], SatisfactionLookup[Label], "Unknown")</f>
        <v>High</v>
      </c>
      <c r="AM31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10" t="str" cm="1">
        <f t="array" ref="AN310">_xlfn.IFS(Cleaned_Data[[#This Row],[Risk Score]]&gt;=5, "3 - High Risk", Cleaned_Data[[#This Row],[Risk Score]]&gt;=3, "2 - Medium Risk", TRUE, "1 - Low Risk")</f>
        <v>1 - Low Risk</v>
      </c>
    </row>
    <row r="311" spans="1:40">
      <c r="A311">
        <v>45</v>
      </c>
      <c r="B311" t="s">
        <v>43</v>
      </c>
      <c r="C311" t="s">
        <v>36</v>
      </c>
      <c r="D311">
        <v>974</v>
      </c>
      <c r="E311" t="s">
        <v>45</v>
      </c>
      <c r="F311">
        <v>1</v>
      </c>
      <c r="G311">
        <v>4</v>
      </c>
      <c r="H311" t="s">
        <v>51</v>
      </c>
      <c r="I311">
        <v>996</v>
      </c>
      <c r="J311">
        <v>4</v>
      </c>
      <c r="K311" t="s">
        <v>39</v>
      </c>
      <c r="L311">
        <v>91</v>
      </c>
      <c r="M311">
        <v>3</v>
      </c>
      <c r="N311">
        <v>1</v>
      </c>
      <c r="O311" t="s">
        <v>50</v>
      </c>
      <c r="P311">
        <v>4</v>
      </c>
      <c r="Q311" t="s">
        <v>52</v>
      </c>
      <c r="R311">
        <v>2270</v>
      </c>
      <c r="S311">
        <v>11005</v>
      </c>
      <c r="T311">
        <v>3</v>
      </c>
      <c r="U311" t="s">
        <v>43</v>
      </c>
      <c r="V311">
        <v>14</v>
      </c>
      <c r="W311">
        <v>3</v>
      </c>
      <c r="X311">
        <v>4</v>
      </c>
      <c r="Y311">
        <v>2</v>
      </c>
      <c r="Z311">
        <v>8</v>
      </c>
      <c r="AA311">
        <v>2</v>
      </c>
      <c r="AB311">
        <v>3</v>
      </c>
      <c r="AC311">
        <v>5</v>
      </c>
      <c r="AD311">
        <v>3</v>
      </c>
      <c r="AE311">
        <v>0</v>
      </c>
      <c r="AF311">
        <v>2</v>
      </c>
      <c r="AG311">
        <v>0</v>
      </c>
      <c r="AH311" t="s">
        <v>70</v>
      </c>
      <c r="AI311" t="s">
        <v>71</v>
      </c>
      <c r="AJ311" t="str" cm="1">
        <f t="array" ref="AJ311">_xlfn.IFS(
  Cleaned_Data[[#This Row],[MonthlyIncome]] &lt;= Q1_Val, "Low (Q1)",
  Cleaned_Data[[#This Row],[MonthlyIncome]] &lt;= Q2_Val, "Lower-Mid (Q2)",
  Cleaned_Data[[#This Row],[MonthlyIncome]] &lt;= Q3_Val, "Upper-Mid (Q3)",
  TRUE, "High (Q4)"
)</f>
        <v>Low (Q1)</v>
      </c>
      <c r="AK311" t="str">
        <f>_xlfn.XLOOKUP(Cleaned_Data[[#This Row],[JobSatisfaction]], SatisfactionLookup[Code], SatisfactionLookup[Label], "Unknown")</f>
        <v>Very High</v>
      </c>
      <c r="AL311" t="str">
        <f>_xlfn.XLOOKUP(Cleaned_Data[[#This Row],[WorkLifeBalance]], SatisfactionLookup[Code], SatisfactionLookup[Label], "Unknown")</f>
        <v>High</v>
      </c>
      <c r="AM31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11" t="str" cm="1">
        <f t="array" ref="AN311">_xlfn.IFS(Cleaned_Data[[#This Row],[Risk Score]]&gt;=5, "3 - High Risk", Cleaned_Data[[#This Row],[Risk Score]]&gt;=3, "2 - Medium Risk", TRUE, "1 - Low Risk")</f>
        <v>1 - Low Risk</v>
      </c>
    </row>
    <row r="312" spans="1:40">
      <c r="A312">
        <v>46</v>
      </c>
      <c r="B312" t="s">
        <v>43</v>
      </c>
      <c r="C312" t="s">
        <v>36</v>
      </c>
      <c r="D312">
        <v>566</v>
      </c>
      <c r="E312" t="s">
        <v>45</v>
      </c>
      <c r="F312">
        <v>7</v>
      </c>
      <c r="G312">
        <v>2</v>
      </c>
      <c r="H312" t="s">
        <v>51</v>
      </c>
      <c r="I312">
        <v>1007</v>
      </c>
      <c r="J312">
        <v>4</v>
      </c>
      <c r="K312" t="s">
        <v>46</v>
      </c>
      <c r="L312">
        <v>75</v>
      </c>
      <c r="M312">
        <v>3</v>
      </c>
      <c r="N312">
        <v>3</v>
      </c>
      <c r="O312" t="s">
        <v>53</v>
      </c>
      <c r="P312">
        <v>3</v>
      </c>
      <c r="Q312" t="s">
        <v>52</v>
      </c>
      <c r="R312">
        <v>10845</v>
      </c>
      <c r="S312">
        <v>24208</v>
      </c>
      <c r="T312">
        <v>6</v>
      </c>
      <c r="U312" t="s">
        <v>43</v>
      </c>
      <c r="V312">
        <v>13</v>
      </c>
      <c r="W312">
        <v>3</v>
      </c>
      <c r="X312">
        <v>2</v>
      </c>
      <c r="Y312">
        <v>1</v>
      </c>
      <c r="Z312">
        <v>13</v>
      </c>
      <c r="AA312">
        <v>3</v>
      </c>
      <c r="AB312">
        <v>3</v>
      </c>
      <c r="AC312">
        <v>8</v>
      </c>
      <c r="AD312">
        <v>7</v>
      </c>
      <c r="AE312">
        <v>0</v>
      </c>
      <c r="AF312">
        <v>7</v>
      </c>
      <c r="AG312">
        <v>0</v>
      </c>
      <c r="AH312" t="s">
        <v>70</v>
      </c>
      <c r="AI312" t="s">
        <v>72</v>
      </c>
      <c r="AJ312" t="str" cm="1">
        <f t="array" ref="AJ312">_xlfn.IFS(
  Cleaned_Data[[#This Row],[MonthlyIncome]] &lt;= Q1_Val, "Low (Q1)",
  Cleaned_Data[[#This Row],[MonthlyIncome]] &lt;= Q2_Val, "Lower-Mid (Q2)",
  Cleaned_Data[[#This Row],[MonthlyIncome]] &lt;= Q3_Val, "Upper-Mid (Q3)",
  TRUE, "High (Q4)"
)</f>
        <v>High (Q4)</v>
      </c>
      <c r="AK312" t="str">
        <f>_xlfn.XLOOKUP(Cleaned_Data[[#This Row],[JobSatisfaction]], SatisfactionLookup[Code], SatisfactionLookup[Label], "Unknown")</f>
        <v>High</v>
      </c>
      <c r="AL312" t="str">
        <f>_xlfn.XLOOKUP(Cleaned_Data[[#This Row],[WorkLifeBalance]], SatisfactionLookup[Code], SatisfactionLookup[Label], "Unknown")</f>
        <v>High</v>
      </c>
      <c r="AM31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12" t="str" cm="1">
        <f t="array" ref="AN312">_xlfn.IFS(Cleaned_Data[[#This Row],[Risk Score]]&gt;=5, "3 - High Risk", Cleaned_Data[[#This Row],[Risk Score]]&gt;=3, "2 - Medium Risk", TRUE, "1 - Low Risk")</f>
        <v>1 - Low Risk</v>
      </c>
    </row>
    <row r="313" spans="1:40">
      <c r="A313">
        <v>54</v>
      </c>
      <c r="B313" t="s">
        <v>43</v>
      </c>
      <c r="C313" t="s">
        <v>36</v>
      </c>
      <c r="D313">
        <v>1441</v>
      </c>
      <c r="E313" t="s">
        <v>45</v>
      </c>
      <c r="F313">
        <v>17</v>
      </c>
      <c r="G313">
        <v>3</v>
      </c>
      <c r="H313" t="s">
        <v>60</v>
      </c>
      <c r="I313">
        <v>1013</v>
      </c>
      <c r="J313">
        <v>3</v>
      </c>
      <c r="K313" t="s">
        <v>39</v>
      </c>
      <c r="L313">
        <v>56</v>
      </c>
      <c r="M313">
        <v>3</v>
      </c>
      <c r="N313">
        <v>3</v>
      </c>
      <c r="O313" t="s">
        <v>53</v>
      </c>
      <c r="P313">
        <v>3</v>
      </c>
      <c r="Q313" t="s">
        <v>48</v>
      </c>
      <c r="R313">
        <v>10739</v>
      </c>
      <c r="S313">
        <v>13943</v>
      </c>
      <c r="T313">
        <v>8</v>
      </c>
      <c r="U313" t="s">
        <v>43</v>
      </c>
      <c r="V313">
        <v>11</v>
      </c>
      <c r="W313">
        <v>3</v>
      </c>
      <c r="X313">
        <v>3</v>
      </c>
      <c r="Y313">
        <v>1</v>
      </c>
      <c r="Z313">
        <v>22</v>
      </c>
      <c r="AA313">
        <v>2</v>
      </c>
      <c r="AB313">
        <v>3</v>
      </c>
      <c r="AC313">
        <v>10</v>
      </c>
      <c r="AD313">
        <v>7</v>
      </c>
      <c r="AE313">
        <v>0</v>
      </c>
      <c r="AF313">
        <v>8</v>
      </c>
      <c r="AG313">
        <v>0</v>
      </c>
      <c r="AH313" t="s">
        <v>70</v>
      </c>
      <c r="AI313" t="s">
        <v>72</v>
      </c>
      <c r="AJ313" t="str" cm="1">
        <f t="array" ref="AJ313">_xlfn.IFS(
  Cleaned_Data[[#This Row],[MonthlyIncome]] &lt;= Q1_Val, "Low (Q1)",
  Cleaned_Data[[#This Row],[MonthlyIncome]] &lt;= Q2_Val, "Lower-Mid (Q2)",
  Cleaned_Data[[#This Row],[MonthlyIncome]] &lt;= Q3_Val, "Upper-Mid (Q3)",
  TRUE, "High (Q4)"
)</f>
        <v>High (Q4)</v>
      </c>
      <c r="AK313" t="str">
        <f>_xlfn.XLOOKUP(Cleaned_Data[[#This Row],[JobSatisfaction]], SatisfactionLookup[Code], SatisfactionLookup[Label], "Unknown")</f>
        <v>High</v>
      </c>
      <c r="AL313" t="str">
        <f>_xlfn.XLOOKUP(Cleaned_Data[[#This Row],[WorkLifeBalance]], SatisfactionLookup[Code], SatisfactionLookup[Label], "Unknown")</f>
        <v>High</v>
      </c>
      <c r="AM31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313" t="str" cm="1">
        <f t="array" ref="AN313">_xlfn.IFS(Cleaned_Data[[#This Row],[Risk Score]]&gt;=5, "3 - High Risk", Cleaned_Data[[#This Row],[Risk Score]]&gt;=3, "2 - Medium Risk", TRUE, "1 - Low Risk")</f>
        <v>1 - Low Risk</v>
      </c>
    </row>
    <row r="314" spans="1:40">
      <c r="A314">
        <v>34</v>
      </c>
      <c r="B314" t="s">
        <v>43</v>
      </c>
      <c r="C314" t="s">
        <v>36</v>
      </c>
      <c r="D314">
        <v>216</v>
      </c>
      <c r="E314" t="s">
        <v>37</v>
      </c>
      <c r="F314">
        <v>1</v>
      </c>
      <c r="G314">
        <v>4</v>
      </c>
      <c r="H314" t="s">
        <v>59</v>
      </c>
      <c r="I314">
        <v>1047</v>
      </c>
      <c r="J314">
        <v>2</v>
      </c>
      <c r="K314" t="s">
        <v>46</v>
      </c>
      <c r="L314">
        <v>75</v>
      </c>
      <c r="M314">
        <v>4</v>
      </c>
      <c r="N314">
        <v>2</v>
      </c>
      <c r="O314" t="s">
        <v>40</v>
      </c>
      <c r="P314">
        <v>4</v>
      </c>
      <c r="Q314" t="s">
        <v>52</v>
      </c>
      <c r="R314">
        <v>9725</v>
      </c>
      <c r="S314">
        <v>12278</v>
      </c>
      <c r="T314">
        <v>0</v>
      </c>
      <c r="U314" t="s">
        <v>43</v>
      </c>
      <c r="V314">
        <v>11</v>
      </c>
      <c r="W314">
        <v>3</v>
      </c>
      <c r="X314">
        <v>4</v>
      </c>
      <c r="Y314">
        <v>1</v>
      </c>
      <c r="Z314">
        <v>16</v>
      </c>
      <c r="AA314">
        <v>2</v>
      </c>
      <c r="AB314">
        <v>2</v>
      </c>
      <c r="AC314">
        <v>15</v>
      </c>
      <c r="AD314">
        <v>1</v>
      </c>
      <c r="AE314">
        <v>0</v>
      </c>
      <c r="AF314">
        <v>9</v>
      </c>
      <c r="AG314">
        <v>0</v>
      </c>
      <c r="AH314" t="s">
        <v>67</v>
      </c>
      <c r="AI314" t="s">
        <v>73</v>
      </c>
      <c r="AJ314" t="str" cm="1">
        <f t="array" ref="AJ314">_xlfn.IFS(
  Cleaned_Data[[#This Row],[MonthlyIncome]] &lt;= Q1_Val, "Low (Q1)",
  Cleaned_Data[[#This Row],[MonthlyIncome]] &lt;= Q2_Val, "Lower-Mid (Q2)",
  Cleaned_Data[[#This Row],[MonthlyIncome]] &lt;= Q3_Val, "Upper-Mid (Q3)",
  TRUE, "High (Q4)"
)</f>
        <v>High (Q4)</v>
      </c>
      <c r="AK314" t="str">
        <f>_xlfn.XLOOKUP(Cleaned_Data[[#This Row],[JobSatisfaction]], SatisfactionLookup[Code], SatisfactionLookup[Label], "Unknown")</f>
        <v>Very High</v>
      </c>
      <c r="AL314" t="str">
        <f>_xlfn.XLOOKUP(Cleaned_Data[[#This Row],[WorkLifeBalance]], SatisfactionLookup[Code], SatisfactionLookup[Label], "Unknown")</f>
        <v>Medium</v>
      </c>
      <c r="AM31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14" t="str" cm="1">
        <f t="array" ref="AN314">_xlfn.IFS(Cleaned_Data[[#This Row],[Risk Score]]&gt;=5, "3 - High Risk", Cleaned_Data[[#This Row],[Risk Score]]&gt;=3, "2 - Medium Risk", TRUE, "1 - Low Risk")</f>
        <v>1 - Low Risk</v>
      </c>
    </row>
    <row r="315" spans="1:40">
      <c r="A315">
        <v>59</v>
      </c>
      <c r="B315" t="s">
        <v>43</v>
      </c>
      <c r="C315" t="s">
        <v>36</v>
      </c>
      <c r="D315">
        <v>1089</v>
      </c>
      <c r="E315" t="s">
        <v>37</v>
      </c>
      <c r="F315">
        <v>1</v>
      </c>
      <c r="G315">
        <v>2</v>
      </c>
      <c r="H315" t="s">
        <v>60</v>
      </c>
      <c r="I315">
        <v>1048</v>
      </c>
      <c r="J315">
        <v>2</v>
      </c>
      <c r="K315" t="s">
        <v>46</v>
      </c>
      <c r="L315">
        <v>66</v>
      </c>
      <c r="M315">
        <v>3</v>
      </c>
      <c r="N315">
        <v>3</v>
      </c>
      <c r="O315" t="s">
        <v>56</v>
      </c>
      <c r="P315">
        <v>4</v>
      </c>
      <c r="Q315" t="s">
        <v>48</v>
      </c>
      <c r="R315">
        <v>11904</v>
      </c>
      <c r="S315">
        <v>11038</v>
      </c>
      <c r="T315">
        <v>3</v>
      </c>
      <c r="U315" t="s">
        <v>35</v>
      </c>
      <c r="V315">
        <v>14</v>
      </c>
      <c r="W315">
        <v>3</v>
      </c>
      <c r="X315">
        <v>3</v>
      </c>
      <c r="Y315">
        <v>1</v>
      </c>
      <c r="Z315">
        <v>14</v>
      </c>
      <c r="AA315">
        <v>1</v>
      </c>
      <c r="AB315">
        <v>1</v>
      </c>
      <c r="AC315">
        <v>6</v>
      </c>
      <c r="AD315">
        <v>4</v>
      </c>
      <c r="AE315">
        <v>0</v>
      </c>
      <c r="AF315">
        <v>4</v>
      </c>
      <c r="AG315">
        <v>0</v>
      </c>
      <c r="AH315" t="s">
        <v>65</v>
      </c>
      <c r="AI315" t="s">
        <v>72</v>
      </c>
      <c r="AJ315" t="str" cm="1">
        <f t="array" ref="AJ315">_xlfn.IFS(
  Cleaned_Data[[#This Row],[MonthlyIncome]] &lt;= Q1_Val, "Low (Q1)",
  Cleaned_Data[[#This Row],[MonthlyIncome]] &lt;= Q2_Val, "Lower-Mid (Q2)",
  Cleaned_Data[[#This Row],[MonthlyIncome]] &lt;= Q3_Val, "Upper-Mid (Q3)",
  TRUE, "High (Q4)"
)</f>
        <v>High (Q4)</v>
      </c>
      <c r="AK315" t="str">
        <f>_xlfn.XLOOKUP(Cleaned_Data[[#This Row],[JobSatisfaction]], SatisfactionLookup[Code], SatisfactionLookup[Label], "Unknown")</f>
        <v>Very High</v>
      </c>
      <c r="AL315" t="str">
        <f>_xlfn.XLOOKUP(Cleaned_Data[[#This Row],[WorkLifeBalance]], SatisfactionLookup[Code], SatisfactionLookup[Label], "Unknown")</f>
        <v>Low</v>
      </c>
      <c r="AM31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315" t="str" cm="1">
        <f t="array" ref="AN315">_xlfn.IFS(Cleaned_Data[[#This Row],[Risk Score]]&gt;=5, "3 - High Risk", Cleaned_Data[[#This Row],[Risk Score]]&gt;=3, "2 - Medium Risk", TRUE, "1 - Low Risk")</f>
        <v>2 - Medium Risk</v>
      </c>
    </row>
    <row r="316" spans="1:40">
      <c r="A316">
        <v>37</v>
      </c>
      <c r="B316" t="s">
        <v>43</v>
      </c>
      <c r="C316" t="s">
        <v>36</v>
      </c>
      <c r="D316">
        <v>124</v>
      </c>
      <c r="E316" t="s">
        <v>45</v>
      </c>
      <c r="F316">
        <v>3</v>
      </c>
      <c r="G316">
        <v>3</v>
      </c>
      <c r="H316" t="s">
        <v>49</v>
      </c>
      <c r="I316">
        <v>1062</v>
      </c>
      <c r="J316">
        <v>4</v>
      </c>
      <c r="K316" t="s">
        <v>39</v>
      </c>
      <c r="L316">
        <v>35</v>
      </c>
      <c r="M316">
        <v>3</v>
      </c>
      <c r="N316">
        <v>2</v>
      </c>
      <c r="O316" t="s">
        <v>54</v>
      </c>
      <c r="P316">
        <v>2</v>
      </c>
      <c r="Q316" t="s">
        <v>41</v>
      </c>
      <c r="R316">
        <v>4107</v>
      </c>
      <c r="S316">
        <v>13848</v>
      </c>
      <c r="T316">
        <v>3</v>
      </c>
      <c r="U316" t="s">
        <v>43</v>
      </c>
      <c r="V316">
        <v>15</v>
      </c>
      <c r="W316">
        <v>3</v>
      </c>
      <c r="X316">
        <v>1</v>
      </c>
      <c r="Y316">
        <v>0</v>
      </c>
      <c r="Z316">
        <v>8</v>
      </c>
      <c r="AA316">
        <v>3</v>
      </c>
      <c r="AB316">
        <v>2</v>
      </c>
      <c r="AC316">
        <v>4</v>
      </c>
      <c r="AD316">
        <v>3</v>
      </c>
      <c r="AE316">
        <v>0</v>
      </c>
      <c r="AF316">
        <v>1</v>
      </c>
      <c r="AG316">
        <v>0</v>
      </c>
      <c r="AH316" t="s">
        <v>69</v>
      </c>
      <c r="AI316" t="s">
        <v>71</v>
      </c>
      <c r="AJ316" t="str" cm="1">
        <f t="array" ref="AJ316">_xlfn.IFS(
  Cleaned_Data[[#This Row],[MonthlyIncome]] &lt;= Q1_Val, "Low (Q1)",
  Cleaned_Data[[#This Row],[MonthlyIncome]] &lt;= Q2_Val, "Lower-Mid (Q2)",
  Cleaned_Data[[#This Row],[MonthlyIncome]] &lt;= Q3_Val, "Upper-Mid (Q3)",
  TRUE, "High (Q4)"
)</f>
        <v>Lower-Mid (Q2)</v>
      </c>
      <c r="AK316" t="str">
        <f>_xlfn.XLOOKUP(Cleaned_Data[[#This Row],[JobSatisfaction]], SatisfactionLookup[Code], SatisfactionLookup[Label], "Unknown")</f>
        <v>Medium</v>
      </c>
      <c r="AL316" t="str">
        <f>_xlfn.XLOOKUP(Cleaned_Data[[#This Row],[WorkLifeBalance]], SatisfactionLookup[Code], SatisfactionLookup[Label], "Unknown")</f>
        <v>Medium</v>
      </c>
      <c r="AM31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16" t="str" cm="1">
        <f t="array" ref="AN316">_xlfn.IFS(Cleaned_Data[[#This Row],[Risk Score]]&gt;=5, "3 - High Risk", Cleaned_Data[[#This Row],[Risk Score]]&gt;=3, "2 - Medium Risk", TRUE, "1 - Low Risk")</f>
        <v>1 - Low Risk</v>
      </c>
    </row>
    <row r="317" spans="1:40">
      <c r="A317">
        <v>28</v>
      </c>
      <c r="B317" t="s">
        <v>43</v>
      </c>
      <c r="C317" t="s">
        <v>36</v>
      </c>
      <c r="D317">
        <v>1451</v>
      </c>
      <c r="E317" t="s">
        <v>45</v>
      </c>
      <c r="F317">
        <v>2</v>
      </c>
      <c r="G317">
        <v>1</v>
      </c>
      <c r="H317" t="s">
        <v>38</v>
      </c>
      <c r="I317">
        <v>1136</v>
      </c>
      <c r="J317">
        <v>1</v>
      </c>
      <c r="K317" t="s">
        <v>46</v>
      </c>
      <c r="L317">
        <v>67</v>
      </c>
      <c r="M317">
        <v>2</v>
      </c>
      <c r="N317">
        <v>1</v>
      </c>
      <c r="O317" t="s">
        <v>47</v>
      </c>
      <c r="P317">
        <v>2</v>
      </c>
      <c r="Q317" t="s">
        <v>48</v>
      </c>
      <c r="R317">
        <v>3201</v>
      </c>
      <c r="S317">
        <v>19911</v>
      </c>
      <c r="T317">
        <v>0</v>
      </c>
      <c r="U317" t="s">
        <v>43</v>
      </c>
      <c r="V317">
        <v>17</v>
      </c>
      <c r="W317">
        <v>3</v>
      </c>
      <c r="X317">
        <v>1</v>
      </c>
      <c r="Y317">
        <v>0</v>
      </c>
      <c r="Z317">
        <v>6</v>
      </c>
      <c r="AA317">
        <v>2</v>
      </c>
      <c r="AB317">
        <v>1</v>
      </c>
      <c r="AC317">
        <v>5</v>
      </c>
      <c r="AD317">
        <v>3</v>
      </c>
      <c r="AE317">
        <v>0</v>
      </c>
      <c r="AF317">
        <v>4</v>
      </c>
      <c r="AG317">
        <v>0</v>
      </c>
      <c r="AH317" t="s">
        <v>67</v>
      </c>
      <c r="AI317" t="s">
        <v>71</v>
      </c>
      <c r="AJ317" t="str" cm="1">
        <f t="array" ref="AJ317">_xlfn.IFS(
  Cleaned_Data[[#This Row],[MonthlyIncome]] &lt;= Q1_Val, "Low (Q1)",
  Cleaned_Data[[#This Row],[MonthlyIncome]] &lt;= Q2_Val, "Lower-Mid (Q2)",
  Cleaned_Data[[#This Row],[MonthlyIncome]] &lt;= Q3_Val, "Upper-Mid (Q3)",
  TRUE, "High (Q4)"
)</f>
        <v>Lower-Mid (Q2)</v>
      </c>
      <c r="AK317" t="str">
        <f>_xlfn.XLOOKUP(Cleaned_Data[[#This Row],[JobSatisfaction]], SatisfactionLookup[Code], SatisfactionLookup[Label], "Unknown")</f>
        <v>Medium</v>
      </c>
      <c r="AL317" t="str">
        <f>_xlfn.XLOOKUP(Cleaned_Data[[#This Row],[WorkLifeBalance]], SatisfactionLookup[Code], SatisfactionLookup[Label], "Unknown")</f>
        <v>Low</v>
      </c>
      <c r="AM31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317" t="str" cm="1">
        <f t="array" ref="AN317">_xlfn.IFS(Cleaned_Data[[#This Row],[Risk Score]]&gt;=5, "3 - High Risk", Cleaned_Data[[#This Row],[Risk Score]]&gt;=3, "2 - Medium Risk", TRUE, "1 - Low Risk")</f>
        <v>3 - High Risk</v>
      </c>
    </row>
    <row r="318" spans="1:40">
      <c r="A318">
        <v>30</v>
      </c>
      <c r="B318" t="s">
        <v>43</v>
      </c>
      <c r="C318" t="s">
        <v>36</v>
      </c>
      <c r="D318">
        <v>1329</v>
      </c>
      <c r="E318" t="s">
        <v>37</v>
      </c>
      <c r="F318">
        <v>29</v>
      </c>
      <c r="G318">
        <v>4</v>
      </c>
      <c r="H318" t="s">
        <v>38</v>
      </c>
      <c r="I318">
        <v>1211</v>
      </c>
      <c r="J318">
        <v>3</v>
      </c>
      <c r="K318" t="s">
        <v>46</v>
      </c>
      <c r="L318">
        <v>61</v>
      </c>
      <c r="M318">
        <v>3</v>
      </c>
      <c r="N318">
        <v>2</v>
      </c>
      <c r="O318" t="s">
        <v>40</v>
      </c>
      <c r="P318">
        <v>1</v>
      </c>
      <c r="Q318" t="s">
        <v>52</v>
      </c>
      <c r="R318">
        <v>4115</v>
      </c>
      <c r="S318">
        <v>13192</v>
      </c>
      <c r="T318">
        <v>8</v>
      </c>
      <c r="U318" t="s">
        <v>43</v>
      </c>
      <c r="V318">
        <v>19</v>
      </c>
      <c r="W318">
        <v>3</v>
      </c>
      <c r="X318">
        <v>3</v>
      </c>
      <c r="Y318">
        <v>3</v>
      </c>
      <c r="Z318">
        <v>8</v>
      </c>
      <c r="AA318">
        <v>3</v>
      </c>
      <c r="AB318">
        <v>3</v>
      </c>
      <c r="AC318">
        <v>4</v>
      </c>
      <c r="AD318">
        <v>3</v>
      </c>
      <c r="AE318">
        <v>0</v>
      </c>
      <c r="AF318">
        <v>3</v>
      </c>
      <c r="AG318">
        <v>0</v>
      </c>
      <c r="AH318" t="s">
        <v>67</v>
      </c>
      <c r="AI318" t="s">
        <v>71</v>
      </c>
      <c r="AJ318" t="str" cm="1">
        <f t="array" ref="AJ318">_xlfn.IFS(
  Cleaned_Data[[#This Row],[MonthlyIncome]] &lt;= Q1_Val, "Low (Q1)",
  Cleaned_Data[[#This Row],[MonthlyIncome]] &lt;= Q2_Val, "Lower-Mid (Q2)",
  Cleaned_Data[[#This Row],[MonthlyIncome]] &lt;= Q3_Val, "Upper-Mid (Q3)",
  TRUE, "High (Q4)"
)</f>
        <v>Lower-Mid (Q2)</v>
      </c>
      <c r="AK318" t="str">
        <f>_xlfn.XLOOKUP(Cleaned_Data[[#This Row],[JobSatisfaction]], SatisfactionLookup[Code], SatisfactionLookup[Label], "Unknown")</f>
        <v>Low</v>
      </c>
      <c r="AL318" t="str">
        <f>_xlfn.XLOOKUP(Cleaned_Data[[#This Row],[WorkLifeBalance]], SatisfactionLookup[Code], SatisfactionLookup[Label], "Unknown")</f>
        <v>High</v>
      </c>
      <c r="AM31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318" t="str" cm="1">
        <f t="array" ref="AN318">_xlfn.IFS(Cleaned_Data[[#This Row],[Risk Score]]&gt;=5, "3 - High Risk", Cleaned_Data[[#This Row],[Risk Score]]&gt;=3, "2 - Medium Risk", TRUE, "1 - Low Risk")</f>
        <v>2 - Medium Risk</v>
      </c>
    </row>
    <row r="319" spans="1:40">
      <c r="A319">
        <v>54</v>
      </c>
      <c r="B319" t="s">
        <v>43</v>
      </c>
      <c r="C319" t="s">
        <v>36</v>
      </c>
      <c r="D319">
        <v>685</v>
      </c>
      <c r="E319" t="s">
        <v>45</v>
      </c>
      <c r="F319">
        <v>3</v>
      </c>
      <c r="G319">
        <v>3</v>
      </c>
      <c r="H319" t="s">
        <v>38</v>
      </c>
      <c r="I319">
        <v>1250</v>
      </c>
      <c r="J319">
        <v>4</v>
      </c>
      <c r="K319" t="s">
        <v>46</v>
      </c>
      <c r="L319">
        <v>85</v>
      </c>
      <c r="M319">
        <v>3</v>
      </c>
      <c r="N319">
        <v>4</v>
      </c>
      <c r="O319" t="s">
        <v>58</v>
      </c>
      <c r="P319">
        <v>4</v>
      </c>
      <c r="Q319" t="s">
        <v>48</v>
      </c>
      <c r="R319">
        <v>17779</v>
      </c>
      <c r="S319">
        <v>23474</v>
      </c>
      <c r="T319">
        <v>3</v>
      </c>
      <c r="U319" t="s">
        <v>43</v>
      </c>
      <c r="V319">
        <v>14</v>
      </c>
      <c r="W319">
        <v>3</v>
      </c>
      <c r="X319">
        <v>1</v>
      </c>
      <c r="Y319">
        <v>0</v>
      </c>
      <c r="Z319">
        <v>36</v>
      </c>
      <c r="AA319">
        <v>2</v>
      </c>
      <c r="AB319">
        <v>3</v>
      </c>
      <c r="AC319">
        <v>10</v>
      </c>
      <c r="AD319">
        <v>9</v>
      </c>
      <c r="AE319">
        <v>0</v>
      </c>
      <c r="AF319">
        <v>9</v>
      </c>
      <c r="AG319">
        <v>0</v>
      </c>
      <c r="AH319" t="s">
        <v>70</v>
      </c>
      <c r="AI319" t="s">
        <v>72</v>
      </c>
      <c r="AJ319" t="str" cm="1">
        <f t="array" ref="AJ319">_xlfn.IFS(
  Cleaned_Data[[#This Row],[MonthlyIncome]] &lt;= Q1_Val, "Low (Q1)",
  Cleaned_Data[[#This Row],[MonthlyIncome]] &lt;= Q2_Val, "Lower-Mid (Q2)",
  Cleaned_Data[[#This Row],[MonthlyIncome]] &lt;= Q3_Val, "Upper-Mid (Q3)",
  TRUE, "High (Q4)"
)</f>
        <v>High (Q4)</v>
      </c>
      <c r="AK319" t="str">
        <f>_xlfn.XLOOKUP(Cleaned_Data[[#This Row],[JobSatisfaction]], SatisfactionLookup[Code], SatisfactionLookup[Label], "Unknown")</f>
        <v>Very High</v>
      </c>
      <c r="AL319" t="str">
        <f>_xlfn.XLOOKUP(Cleaned_Data[[#This Row],[WorkLifeBalance]], SatisfactionLookup[Code], SatisfactionLookup[Label], "Unknown")</f>
        <v>High</v>
      </c>
      <c r="AM31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19" t="str" cm="1">
        <f t="array" ref="AN319">_xlfn.IFS(Cleaned_Data[[#This Row],[Risk Score]]&gt;=5, "3 - High Risk", Cleaned_Data[[#This Row],[Risk Score]]&gt;=3, "2 - Medium Risk", TRUE, "1 - Low Risk")</f>
        <v>1 - Low Risk</v>
      </c>
    </row>
    <row r="320" spans="1:40">
      <c r="A320">
        <v>59</v>
      </c>
      <c r="B320" t="s">
        <v>43</v>
      </c>
      <c r="C320" t="s">
        <v>36</v>
      </c>
      <c r="D320">
        <v>326</v>
      </c>
      <c r="E320" t="s">
        <v>37</v>
      </c>
      <c r="F320">
        <v>3</v>
      </c>
      <c r="G320">
        <v>3</v>
      </c>
      <c r="H320" t="s">
        <v>38</v>
      </c>
      <c r="I320">
        <v>1254</v>
      </c>
      <c r="J320">
        <v>3</v>
      </c>
      <c r="K320" t="s">
        <v>39</v>
      </c>
      <c r="L320">
        <v>48</v>
      </c>
      <c r="M320">
        <v>2</v>
      </c>
      <c r="N320">
        <v>2</v>
      </c>
      <c r="O320" t="s">
        <v>40</v>
      </c>
      <c r="P320">
        <v>4</v>
      </c>
      <c r="Q320" t="s">
        <v>41</v>
      </c>
      <c r="R320">
        <v>5171</v>
      </c>
      <c r="S320">
        <v>16490</v>
      </c>
      <c r="T320">
        <v>5</v>
      </c>
      <c r="U320" t="s">
        <v>43</v>
      </c>
      <c r="V320">
        <v>17</v>
      </c>
      <c r="W320">
        <v>3</v>
      </c>
      <c r="X320">
        <v>4</v>
      </c>
      <c r="Y320">
        <v>0</v>
      </c>
      <c r="Z320">
        <v>13</v>
      </c>
      <c r="AA320">
        <v>2</v>
      </c>
      <c r="AB320">
        <v>3</v>
      </c>
      <c r="AC320">
        <v>6</v>
      </c>
      <c r="AD320">
        <v>1</v>
      </c>
      <c r="AE320">
        <v>0</v>
      </c>
      <c r="AF320">
        <v>5</v>
      </c>
      <c r="AG320">
        <v>0</v>
      </c>
      <c r="AH320" t="s">
        <v>65</v>
      </c>
      <c r="AI320" t="s">
        <v>72</v>
      </c>
      <c r="AJ320" t="str" cm="1">
        <f t="array" ref="AJ320">_xlfn.IFS(
  Cleaned_Data[[#This Row],[MonthlyIncome]] &lt;= Q1_Val, "Low (Q1)",
  Cleaned_Data[[#This Row],[MonthlyIncome]] &lt;= Q2_Val, "Lower-Mid (Q2)",
  Cleaned_Data[[#This Row],[MonthlyIncome]] &lt;= Q3_Val, "Upper-Mid (Q3)",
  TRUE, "High (Q4)"
)</f>
        <v>Upper-Mid (Q3)</v>
      </c>
      <c r="AK320" t="str">
        <f>_xlfn.XLOOKUP(Cleaned_Data[[#This Row],[JobSatisfaction]], SatisfactionLookup[Code], SatisfactionLookup[Label], "Unknown")</f>
        <v>Very High</v>
      </c>
      <c r="AL320" t="str">
        <f>_xlfn.XLOOKUP(Cleaned_Data[[#This Row],[WorkLifeBalance]], SatisfactionLookup[Code], SatisfactionLookup[Label], "Unknown")</f>
        <v>High</v>
      </c>
      <c r="AM32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20" t="str" cm="1">
        <f t="array" ref="AN320">_xlfn.IFS(Cleaned_Data[[#This Row],[Risk Score]]&gt;=5, "3 - High Risk", Cleaned_Data[[#This Row],[Risk Score]]&gt;=3, "2 - Medium Risk", TRUE, "1 - Low Risk")</f>
        <v>1 - Low Risk</v>
      </c>
    </row>
    <row r="321" spans="1:40">
      <c r="A321">
        <v>43</v>
      </c>
      <c r="B321" t="s">
        <v>43</v>
      </c>
      <c r="C321" t="s">
        <v>36</v>
      </c>
      <c r="D321">
        <v>920</v>
      </c>
      <c r="E321" t="s">
        <v>45</v>
      </c>
      <c r="F321">
        <v>3</v>
      </c>
      <c r="G321">
        <v>3</v>
      </c>
      <c r="H321" t="s">
        <v>38</v>
      </c>
      <c r="I321">
        <v>1255</v>
      </c>
      <c r="J321">
        <v>3</v>
      </c>
      <c r="K321" t="s">
        <v>46</v>
      </c>
      <c r="L321">
        <v>96</v>
      </c>
      <c r="M321">
        <v>1</v>
      </c>
      <c r="N321">
        <v>5</v>
      </c>
      <c r="O321" t="s">
        <v>58</v>
      </c>
      <c r="P321">
        <v>4</v>
      </c>
      <c r="Q321" t="s">
        <v>48</v>
      </c>
      <c r="R321">
        <v>19740</v>
      </c>
      <c r="S321">
        <v>18625</v>
      </c>
      <c r="T321">
        <v>3</v>
      </c>
      <c r="U321" t="s">
        <v>43</v>
      </c>
      <c r="V321">
        <v>14</v>
      </c>
      <c r="W321">
        <v>3</v>
      </c>
      <c r="X321">
        <v>2</v>
      </c>
      <c r="Y321">
        <v>1</v>
      </c>
      <c r="Z321">
        <v>25</v>
      </c>
      <c r="AA321">
        <v>2</v>
      </c>
      <c r="AB321">
        <v>3</v>
      </c>
      <c r="AC321">
        <v>8</v>
      </c>
      <c r="AD321">
        <v>7</v>
      </c>
      <c r="AE321">
        <v>0</v>
      </c>
      <c r="AF321">
        <v>7</v>
      </c>
      <c r="AG321">
        <v>0</v>
      </c>
      <c r="AH321" t="s">
        <v>69</v>
      </c>
      <c r="AI321" t="s">
        <v>72</v>
      </c>
      <c r="AJ321" t="str" cm="1">
        <f t="array" ref="AJ321">_xlfn.IFS(
  Cleaned_Data[[#This Row],[MonthlyIncome]] &lt;= Q1_Val, "Low (Q1)",
  Cleaned_Data[[#This Row],[MonthlyIncome]] &lt;= Q2_Val, "Lower-Mid (Q2)",
  Cleaned_Data[[#This Row],[MonthlyIncome]] &lt;= Q3_Val, "Upper-Mid (Q3)",
  TRUE, "High (Q4)"
)</f>
        <v>High (Q4)</v>
      </c>
      <c r="AK321" t="str">
        <f>_xlfn.XLOOKUP(Cleaned_Data[[#This Row],[JobSatisfaction]], SatisfactionLookup[Code], SatisfactionLookup[Label], "Unknown")</f>
        <v>Very High</v>
      </c>
      <c r="AL321" t="str">
        <f>_xlfn.XLOOKUP(Cleaned_Data[[#This Row],[WorkLifeBalance]], SatisfactionLookup[Code], SatisfactionLookup[Label], "Unknown")</f>
        <v>High</v>
      </c>
      <c r="AM32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21" t="str" cm="1">
        <f t="array" ref="AN321">_xlfn.IFS(Cleaned_Data[[#This Row],[Risk Score]]&gt;=5, "3 - High Risk", Cleaned_Data[[#This Row],[Risk Score]]&gt;=3, "2 - Medium Risk", TRUE, "1 - Low Risk")</f>
        <v>1 - Low Risk</v>
      </c>
    </row>
    <row r="322" spans="1:40">
      <c r="A322">
        <v>33</v>
      </c>
      <c r="B322" t="s">
        <v>43</v>
      </c>
      <c r="C322" t="s">
        <v>36</v>
      </c>
      <c r="D322">
        <v>536</v>
      </c>
      <c r="E322" t="s">
        <v>37</v>
      </c>
      <c r="F322">
        <v>10</v>
      </c>
      <c r="G322">
        <v>5</v>
      </c>
      <c r="H322" t="s">
        <v>59</v>
      </c>
      <c r="I322">
        <v>1268</v>
      </c>
      <c r="J322">
        <v>4</v>
      </c>
      <c r="K322" t="s">
        <v>46</v>
      </c>
      <c r="L322">
        <v>82</v>
      </c>
      <c r="M322">
        <v>4</v>
      </c>
      <c r="N322">
        <v>3</v>
      </c>
      <c r="O322" t="s">
        <v>40</v>
      </c>
      <c r="P322">
        <v>3</v>
      </c>
      <c r="Q322" t="s">
        <v>52</v>
      </c>
      <c r="R322">
        <v>8380</v>
      </c>
      <c r="S322">
        <v>21708</v>
      </c>
      <c r="T322">
        <v>0</v>
      </c>
      <c r="U322" t="s">
        <v>35</v>
      </c>
      <c r="V322">
        <v>14</v>
      </c>
      <c r="W322">
        <v>3</v>
      </c>
      <c r="X322">
        <v>4</v>
      </c>
      <c r="Y322">
        <v>2</v>
      </c>
      <c r="Z322">
        <v>10</v>
      </c>
      <c r="AA322">
        <v>3</v>
      </c>
      <c r="AB322">
        <v>3</v>
      </c>
      <c r="AC322">
        <v>9</v>
      </c>
      <c r="AD322">
        <v>8</v>
      </c>
      <c r="AE322">
        <v>0</v>
      </c>
      <c r="AF322">
        <v>8</v>
      </c>
      <c r="AG322">
        <v>0</v>
      </c>
      <c r="AH322" t="s">
        <v>67</v>
      </c>
      <c r="AI322" t="s">
        <v>72</v>
      </c>
      <c r="AJ322" t="str" cm="1">
        <f t="array" ref="AJ322">_xlfn.IFS(
  Cleaned_Data[[#This Row],[MonthlyIncome]] &lt;= Q1_Val, "Low (Q1)",
  Cleaned_Data[[#This Row],[MonthlyIncome]] &lt;= Q2_Val, "Lower-Mid (Q2)",
  Cleaned_Data[[#This Row],[MonthlyIncome]] &lt;= Q3_Val, "Upper-Mid (Q3)",
  TRUE, "High (Q4)"
)</f>
        <v>High (Q4)</v>
      </c>
      <c r="AK322" t="str">
        <f>_xlfn.XLOOKUP(Cleaned_Data[[#This Row],[JobSatisfaction]], SatisfactionLookup[Code], SatisfactionLookup[Label], "Unknown")</f>
        <v>High</v>
      </c>
      <c r="AL322" t="str">
        <f>_xlfn.XLOOKUP(Cleaned_Data[[#This Row],[WorkLifeBalance]], SatisfactionLookup[Code], SatisfactionLookup[Label], "Unknown")</f>
        <v>High</v>
      </c>
      <c r="AM32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322" t="str" cm="1">
        <f t="array" ref="AN322">_xlfn.IFS(Cleaned_Data[[#This Row],[Risk Score]]&gt;=5, "3 - High Risk", Cleaned_Data[[#This Row],[Risk Score]]&gt;=3, "2 - Medium Risk", TRUE, "1 - Low Risk")</f>
        <v>2 - Medium Risk</v>
      </c>
    </row>
    <row r="323" spans="1:40">
      <c r="A323">
        <v>46</v>
      </c>
      <c r="B323" t="s">
        <v>43</v>
      </c>
      <c r="C323" t="s">
        <v>36</v>
      </c>
      <c r="D323">
        <v>168</v>
      </c>
      <c r="E323" t="s">
        <v>37</v>
      </c>
      <c r="F323">
        <v>4</v>
      </c>
      <c r="G323">
        <v>2</v>
      </c>
      <c r="H323" t="s">
        <v>59</v>
      </c>
      <c r="I323">
        <v>1280</v>
      </c>
      <c r="J323">
        <v>4</v>
      </c>
      <c r="K323" t="s">
        <v>39</v>
      </c>
      <c r="L323">
        <v>33</v>
      </c>
      <c r="M323">
        <v>2</v>
      </c>
      <c r="N323">
        <v>5</v>
      </c>
      <c r="O323" t="s">
        <v>56</v>
      </c>
      <c r="P323">
        <v>2</v>
      </c>
      <c r="Q323" t="s">
        <v>48</v>
      </c>
      <c r="R323">
        <v>18789</v>
      </c>
      <c r="S323">
        <v>9946</v>
      </c>
      <c r="T323">
        <v>2</v>
      </c>
      <c r="U323" t="s">
        <v>43</v>
      </c>
      <c r="V323">
        <v>14</v>
      </c>
      <c r="W323">
        <v>3</v>
      </c>
      <c r="X323">
        <v>3</v>
      </c>
      <c r="Y323">
        <v>1</v>
      </c>
      <c r="Z323">
        <v>26</v>
      </c>
      <c r="AA323">
        <v>2</v>
      </c>
      <c r="AB323">
        <v>3</v>
      </c>
      <c r="AC323">
        <v>11</v>
      </c>
      <c r="AD323">
        <v>4</v>
      </c>
      <c r="AE323">
        <v>0</v>
      </c>
      <c r="AF323">
        <v>8</v>
      </c>
      <c r="AG323">
        <v>0</v>
      </c>
      <c r="AH323" t="s">
        <v>70</v>
      </c>
      <c r="AI323" t="s">
        <v>73</v>
      </c>
      <c r="AJ323" t="str" cm="1">
        <f t="array" ref="AJ323">_xlfn.IFS(
  Cleaned_Data[[#This Row],[MonthlyIncome]] &lt;= Q1_Val, "Low (Q1)",
  Cleaned_Data[[#This Row],[MonthlyIncome]] &lt;= Q2_Val, "Lower-Mid (Q2)",
  Cleaned_Data[[#This Row],[MonthlyIncome]] &lt;= Q3_Val, "Upper-Mid (Q3)",
  TRUE, "High (Q4)"
)</f>
        <v>High (Q4)</v>
      </c>
      <c r="AK323" t="str">
        <f>_xlfn.XLOOKUP(Cleaned_Data[[#This Row],[JobSatisfaction]], SatisfactionLookup[Code], SatisfactionLookup[Label], "Unknown")</f>
        <v>Medium</v>
      </c>
      <c r="AL323" t="str">
        <f>_xlfn.XLOOKUP(Cleaned_Data[[#This Row],[WorkLifeBalance]], SatisfactionLookup[Code], SatisfactionLookup[Label], "Unknown")</f>
        <v>High</v>
      </c>
      <c r="AM32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23" t="str" cm="1">
        <f t="array" ref="AN323">_xlfn.IFS(Cleaned_Data[[#This Row],[Risk Score]]&gt;=5, "3 - High Risk", Cleaned_Data[[#This Row],[Risk Score]]&gt;=3, "2 - Medium Risk", TRUE, "1 - Low Risk")</f>
        <v>1 - Low Risk</v>
      </c>
    </row>
    <row r="324" spans="1:40">
      <c r="A324">
        <v>42</v>
      </c>
      <c r="B324" t="s">
        <v>43</v>
      </c>
      <c r="C324" t="s">
        <v>36</v>
      </c>
      <c r="D324">
        <v>1147</v>
      </c>
      <c r="E324" t="s">
        <v>61</v>
      </c>
      <c r="F324">
        <v>10</v>
      </c>
      <c r="G324">
        <v>3</v>
      </c>
      <c r="H324" t="s">
        <v>61</v>
      </c>
      <c r="I324">
        <v>1408</v>
      </c>
      <c r="J324">
        <v>3</v>
      </c>
      <c r="K324" t="s">
        <v>39</v>
      </c>
      <c r="L324">
        <v>31</v>
      </c>
      <c r="M324">
        <v>3</v>
      </c>
      <c r="N324">
        <v>4</v>
      </c>
      <c r="O324" t="s">
        <v>56</v>
      </c>
      <c r="P324">
        <v>1</v>
      </c>
      <c r="Q324" t="s">
        <v>48</v>
      </c>
      <c r="R324">
        <v>16799</v>
      </c>
      <c r="S324">
        <v>16616</v>
      </c>
      <c r="T324">
        <v>0</v>
      </c>
      <c r="U324" t="s">
        <v>43</v>
      </c>
      <c r="V324">
        <v>14</v>
      </c>
      <c r="W324">
        <v>3</v>
      </c>
      <c r="X324">
        <v>3</v>
      </c>
      <c r="Y324">
        <v>1</v>
      </c>
      <c r="Z324">
        <v>21</v>
      </c>
      <c r="AA324">
        <v>5</v>
      </c>
      <c r="AB324">
        <v>3</v>
      </c>
      <c r="AC324">
        <v>20</v>
      </c>
      <c r="AD324">
        <v>7</v>
      </c>
      <c r="AE324">
        <v>0</v>
      </c>
      <c r="AF324">
        <v>9</v>
      </c>
      <c r="AG324">
        <v>0</v>
      </c>
      <c r="AH324" t="s">
        <v>69</v>
      </c>
      <c r="AI324" t="s">
        <v>73</v>
      </c>
      <c r="AJ324" t="str" cm="1">
        <f t="array" ref="AJ324">_xlfn.IFS(
  Cleaned_Data[[#This Row],[MonthlyIncome]] &lt;= Q1_Val, "Low (Q1)",
  Cleaned_Data[[#This Row],[MonthlyIncome]] &lt;= Q2_Val, "Lower-Mid (Q2)",
  Cleaned_Data[[#This Row],[MonthlyIncome]] &lt;= Q3_Val, "Upper-Mid (Q3)",
  TRUE, "High (Q4)"
)</f>
        <v>High (Q4)</v>
      </c>
      <c r="AK324" t="str">
        <f>_xlfn.XLOOKUP(Cleaned_Data[[#This Row],[JobSatisfaction]], SatisfactionLookup[Code], SatisfactionLookup[Label], "Unknown")</f>
        <v>Low</v>
      </c>
      <c r="AL324" t="str">
        <f>_xlfn.XLOOKUP(Cleaned_Data[[#This Row],[WorkLifeBalance]], SatisfactionLookup[Code], SatisfactionLookup[Label], "Unknown")</f>
        <v>High</v>
      </c>
      <c r="AM32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24" t="str" cm="1">
        <f t="array" ref="AN324">_xlfn.IFS(Cleaned_Data[[#This Row],[Risk Score]]&gt;=5, "3 - High Risk", Cleaned_Data[[#This Row],[Risk Score]]&gt;=3, "2 - Medium Risk", TRUE, "1 - Low Risk")</f>
        <v>1 - Low Risk</v>
      </c>
    </row>
    <row r="325" spans="1:40">
      <c r="A325">
        <v>52</v>
      </c>
      <c r="B325" t="s">
        <v>43</v>
      </c>
      <c r="C325" t="s">
        <v>36</v>
      </c>
      <c r="D325">
        <v>258</v>
      </c>
      <c r="E325" t="s">
        <v>45</v>
      </c>
      <c r="F325">
        <v>8</v>
      </c>
      <c r="G325">
        <v>4</v>
      </c>
      <c r="H325" t="s">
        <v>49</v>
      </c>
      <c r="I325">
        <v>1409</v>
      </c>
      <c r="J325">
        <v>3</v>
      </c>
      <c r="K325" t="s">
        <v>39</v>
      </c>
      <c r="L325">
        <v>54</v>
      </c>
      <c r="M325">
        <v>3</v>
      </c>
      <c r="N325">
        <v>1</v>
      </c>
      <c r="O325" t="s">
        <v>50</v>
      </c>
      <c r="P325">
        <v>1</v>
      </c>
      <c r="Q325" t="s">
        <v>48</v>
      </c>
      <c r="R325">
        <v>2950</v>
      </c>
      <c r="S325">
        <v>17363</v>
      </c>
      <c r="T325">
        <v>9</v>
      </c>
      <c r="U325" t="s">
        <v>43</v>
      </c>
      <c r="V325">
        <v>13</v>
      </c>
      <c r="W325">
        <v>3</v>
      </c>
      <c r="X325">
        <v>3</v>
      </c>
      <c r="Y325">
        <v>0</v>
      </c>
      <c r="Z325">
        <v>12</v>
      </c>
      <c r="AA325">
        <v>2</v>
      </c>
      <c r="AB325">
        <v>1</v>
      </c>
      <c r="AC325">
        <v>5</v>
      </c>
      <c r="AD325">
        <v>4</v>
      </c>
      <c r="AE325">
        <v>0</v>
      </c>
      <c r="AF325">
        <v>4</v>
      </c>
      <c r="AG325">
        <v>0</v>
      </c>
      <c r="AH325" t="s">
        <v>70</v>
      </c>
      <c r="AI325" t="s">
        <v>71</v>
      </c>
      <c r="AJ325" t="str" cm="1">
        <f t="array" ref="AJ325">_xlfn.IFS(
  Cleaned_Data[[#This Row],[MonthlyIncome]] &lt;= Q1_Val, "Low (Q1)",
  Cleaned_Data[[#This Row],[MonthlyIncome]] &lt;= Q2_Val, "Lower-Mid (Q2)",
  Cleaned_Data[[#This Row],[MonthlyIncome]] &lt;= Q3_Val, "Upper-Mid (Q3)",
  TRUE, "High (Q4)"
)</f>
        <v>Lower-Mid (Q2)</v>
      </c>
      <c r="AK325" t="str">
        <f>_xlfn.XLOOKUP(Cleaned_Data[[#This Row],[JobSatisfaction]], SatisfactionLookup[Code], SatisfactionLookup[Label], "Unknown")</f>
        <v>Low</v>
      </c>
      <c r="AL325" t="str">
        <f>_xlfn.XLOOKUP(Cleaned_Data[[#This Row],[WorkLifeBalance]], SatisfactionLookup[Code], SatisfactionLookup[Label], "Unknown")</f>
        <v>Low</v>
      </c>
      <c r="AM32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325" t="str" cm="1">
        <f t="array" ref="AN325">_xlfn.IFS(Cleaned_Data[[#This Row],[Risk Score]]&gt;=5, "3 - High Risk", Cleaned_Data[[#This Row],[Risk Score]]&gt;=3, "2 - Medium Risk", TRUE, "1 - Low Risk")</f>
        <v>3 - High Risk</v>
      </c>
    </row>
    <row r="326" spans="1:40">
      <c r="A326">
        <v>26</v>
      </c>
      <c r="B326" t="s">
        <v>43</v>
      </c>
      <c r="C326" t="s">
        <v>36</v>
      </c>
      <c r="D326">
        <v>652</v>
      </c>
      <c r="E326" t="s">
        <v>45</v>
      </c>
      <c r="F326">
        <v>7</v>
      </c>
      <c r="G326">
        <v>3</v>
      </c>
      <c r="H326" t="s">
        <v>49</v>
      </c>
      <c r="I326">
        <v>1417</v>
      </c>
      <c r="J326">
        <v>3</v>
      </c>
      <c r="K326" t="s">
        <v>46</v>
      </c>
      <c r="L326">
        <v>100</v>
      </c>
      <c r="M326">
        <v>4</v>
      </c>
      <c r="N326">
        <v>1</v>
      </c>
      <c r="O326" t="s">
        <v>50</v>
      </c>
      <c r="P326">
        <v>1</v>
      </c>
      <c r="Q326" t="s">
        <v>41</v>
      </c>
      <c r="R326">
        <v>3578</v>
      </c>
      <c r="S326">
        <v>23577</v>
      </c>
      <c r="T326">
        <v>0</v>
      </c>
      <c r="U326" t="s">
        <v>43</v>
      </c>
      <c r="V326">
        <v>12</v>
      </c>
      <c r="W326">
        <v>3</v>
      </c>
      <c r="X326">
        <v>4</v>
      </c>
      <c r="Y326">
        <v>0</v>
      </c>
      <c r="Z326">
        <v>8</v>
      </c>
      <c r="AA326">
        <v>2</v>
      </c>
      <c r="AB326">
        <v>3</v>
      </c>
      <c r="AC326">
        <v>7</v>
      </c>
      <c r="AD326">
        <v>7</v>
      </c>
      <c r="AE326">
        <v>0</v>
      </c>
      <c r="AF326">
        <v>7</v>
      </c>
      <c r="AG326">
        <v>0</v>
      </c>
      <c r="AH326" t="s">
        <v>67</v>
      </c>
      <c r="AI326" t="s">
        <v>72</v>
      </c>
      <c r="AJ326" t="str" cm="1">
        <f t="array" ref="AJ326">_xlfn.IFS(
  Cleaned_Data[[#This Row],[MonthlyIncome]] &lt;= Q1_Val, "Low (Q1)",
  Cleaned_Data[[#This Row],[MonthlyIncome]] &lt;= Q2_Val, "Lower-Mid (Q2)",
  Cleaned_Data[[#This Row],[MonthlyIncome]] &lt;= Q3_Val, "Upper-Mid (Q3)",
  TRUE, "High (Q4)"
)</f>
        <v>Lower-Mid (Q2)</v>
      </c>
      <c r="AK326" t="str">
        <f>_xlfn.XLOOKUP(Cleaned_Data[[#This Row],[JobSatisfaction]], SatisfactionLookup[Code], SatisfactionLookup[Label], "Unknown")</f>
        <v>Low</v>
      </c>
      <c r="AL326" t="str">
        <f>_xlfn.XLOOKUP(Cleaned_Data[[#This Row],[WorkLifeBalance]], SatisfactionLookup[Code], SatisfactionLookup[Label], "Unknown")</f>
        <v>High</v>
      </c>
      <c r="AM32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26" t="str" cm="1">
        <f t="array" ref="AN326">_xlfn.IFS(Cleaned_Data[[#This Row],[Risk Score]]&gt;=5, "3 - High Risk", Cleaned_Data[[#This Row],[Risk Score]]&gt;=3, "2 - Medium Risk", TRUE, "1 - Low Risk")</f>
        <v>1 - Low Risk</v>
      </c>
    </row>
    <row r="327" spans="1:40">
      <c r="A327">
        <v>36</v>
      </c>
      <c r="B327" t="s">
        <v>43</v>
      </c>
      <c r="C327" t="s">
        <v>36</v>
      </c>
      <c r="D327">
        <v>1174</v>
      </c>
      <c r="E327" t="s">
        <v>37</v>
      </c>
      <c r="F327">
        <v>3</v>
      </c>
      <c r="G327">
        <v>4</v>
      </c>
      <c r="H327" t="s">
        <v>59</v>
      </c>
      <c r="I327">
        <v>1425</v>
      </c>
      <c r="J327">
        <v>1</v>
      </c>
      <c r="K327" t="s">
        <v>39</v>
      </c>
      <c r="L327">
        <v>99</v>
      </c>
      <c r="M327">
        <v>3</v>
      </c>
      <c r="N327">
        <v>2</v>
      </c>
      <c r="O327" t="s">
        <v>40</v>
      </c>
      <c r="P327">
        <v>2</v>
      </c>
      <c r="Q327" t="s">
        <v>41</v>
      </c>
      <c r="R327">
        <v>9278</v>
      </c>
      <c r="S327">
        <v>20763</v>
      </c>
      <c r="T327">
        <v>3</v>
      </c>
      <c r="U327" t="s">
        <v>35</v>
      </c>
      <c r="V327">
        <v>16</v>
      </c>
      <c r="W327">
        <v>3</v>
      </c>
      <c r="X327">
        <v>4</v>
      </c>
      <c r="Y327">
        <v>0</v>
      </c>
      <c r="Z327">
        <v>15</v>
      </c>
      <c r="AA327">
        <v>3</v>
      </c>
      <c r="AB327">
        <v>3</v>
      </c>
      <c r="AC327">
        <v>5</v>
      </c>
      <c r="AD327">
        <v>4</v>
      </c>
      <c r="AE327">
        <v>0</v>
      </c>
      <c r="AF327">
        <v>1</v>
      </c>
      <c r="AG327">
        <v>0</v>
      </c>
      <c r="AH327" t="s">
        <v>69</v>
      </c>
      <c r="AI327" t="s">
        <v>71</v>
      </c>
      <c r="AJ327" t="str" cm="1">
        <f t="array" ref="AJ327">_xlfn.IFS(
  Cleaned_Data[[#This Row],[MonthlyIncome]] &lt;= Q1_Val, "Low (Q1)",
  Cleaned_Data[[#This Row],[MonthlyIncome]] &lt;= Q2_Val, "Lower-Mid (Q2)",
  Cleaned_Data[[#This Row],[MonthlyIncome]] &lt;= Q3_Val, "Upper-Mid (Q3)",
  TRUE, "High (Q4)"
)</f>
        <v>High (Q4)</v>
      </c>
      <c r="AK327" t="str">
        <f>_xlfn.XLOOKUP(Cleaned_Data[[#This Row],[JobSatisfaction]], SatisfactionLookup[Code], SatisfactionLookup[Label], "Unknown")</f>
        <v>Medium</v>
      </c>
      <c r="AL327" t="str">
        <f>_xlfn.XLOOKUP(Cleaned_Data[[#This Row],[WorkLifeBalance]], SatisfactionLookup[Code], SatisfactionLookup[Label], "Unknown")</f>
        <v>High</v>
      </c>
      <c r="AM32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327" t="str" cm="1">
        <f t="array" ref="AN327">_xlfn.IFS(Cleaned_Data[[#This Row],[Risk Score]]&gt;=5, "3 - High Risk", Cleaned_Data[[#This Row],[Risk Score]]&gt;=3, "2 - Medium Risk", TRUE, "1 - Low Risk")</f>
        <v>3 - High Risk</v>
      </c>
    </row>
    <row r="328" spans="1:40">
      <c r="A328">
        <v>32</v>
      </c>
      <c r="B328" t="s">
        <v>43</v>
      </c>
      <c r="C328" t="s">
        <v>36</v>
      </c>
      <c r="D328">
        <v>601</v>
      </c>
      <c r="E328" t="s">
        <v>37</v>
      </c>
      <c r="F328">
        <v>7</v>
      </c>
      <c r="G328">
        <v>5</v>
      </c>
      <c r="H328" t="s">
        <v>59</v>
      </c>
      <c r="I328">
        <v>1446</v>
      </c>
      <c r="J328">
        <v>4</v>
      </c>
      <c r="K328" t="s">
        <v>46</v>
      </c>
      <c r="L328">
        <v>97</v>
      </c>
      <c r="M328">
        <v>3</v>
      </c>
      <c r="N328">
        <v>2</v>
      </c>
      <c r="O328" t="s">
        <v>40</v>
      </c>
      <c r="P328">
        <v>4</v>
      </c>
      <c r="Q328" t="s">
        <v>48</v>
      </c>
      <c r="R328">
        <v>9204</v>
      </c>
      <c r="S328">
        <v>23343</v>
      </c>
      <c r="T328">
        <v>4</v>
      </c>
      <c r="U328" t="s">
        <v>43</v>
      </c>
      <c r="V328">
        <v>12</v>
      </c>
      <c r="W328">
        <v>3</v>
      </c>
      <c r="X328">
        <v>3</v>
      </c>
      <c r="Y328">
        <v>1</v>
      </c>
      <c r="Z328">
        <v>7</v>
      </c>
      <c r="AA328">
        <v>3</v>
      </c>
      <c r="AB328">
        <v>2</v>
      </c>
      <c r="AC328">
        <v>4</v>
      </c>
      <c r="AD328">
        <v>3</v>
      </c>
      <c r="AE328">
        <v>0</v>
      </c>
      <c r="AF328">
        <v>3</v>
      </c>
      <c r="AG328">
        <v>0</v>
      </c>
      <c r="AH328" t="s">
        <v>67</v>
      </c>
      <c r="AI328" t="s">
        <v>71</v>
      </c>
      <c r="AJ328" t="str" cm="1">
        <f t="array" ref="AJ328">_xlfn.IFS(
  Cleaned_Data[[#This Row],[MonthlyIncome]] &lt;= Q1_Val, "Low (Q1)",
  Cleaned_Data[[#This Row],[MonthlyIncome]] &lt;= Q2_Val, "Lower-Mid (Q2)",
  Cleaned_Data[[#This Row],[MonthlyIncome]] &lt;= Q3_Val, "Upper-Mid (Q3)",
  TRUE, "High (Q4)"
)</f>
        <v>High (Q4)</v>
      </c>
      <c r="AK328" t="str">
        <f>_xlfn.XLOOKUP(Cleaned_Data[[#This Row],[JobSatisfaction]], SatisfactionLookup[Code], SatisfactionLookup[Label], "Unknown")</f>
        <v>Very High</v>
      </c>
      <c r="AL328" t="str">
        <f>_xlfn.XLOOKUP(Cleaned_Data[[#This Row],[WorkLifeBalance]], SatisfactionLookup[Code], SatisfactionLookup[Label], "Unknown")</f>
        <v>Medium</v>
      </c>
      <c r="AM32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28" t="str" cm="1">
        <f t="array" ref="AN328">_xlfn.IFS(Cleaned_Data[[#This Row],[Risk Score]]&gt;=5, "3 - High Risk", Cleaned_Data[[#This Row],[Risk Score]]&gt;=3, "2 - Medium Risk", TRUE, "1 - Low Risk")</f>
        <v>1 - Low Risk</v>
      </c>
    </row>
    <row r="329" spans="1:40">
      <c r="A329">
        <v>34</v>
      </c>
      <c r="B329" t="s">
        <v>43</v>
      </c>
      <c r="C329" t="s">
        <v>36</v>
      </c>
      <c r="D329">
        <v>401</v>
      </c>
      <c r="E329" t="s">
        <v>45</v>
      </c>
      <c r="F329">
        <v>1</v>
      </c>
      <c r="G329">
        <v>3</v>
      </c>
      <c r="H329" t="s">
        <v>38</v>
      </c>
      <c r="I329">
        <v>1447</v>
      </c>
      <c r="J329">
        <v>4</v>
      </c>
      <c r="K329" t="s">
        <v>39</v>
      </c>
      <c r="L329">
        <v>86</v>
      </c>
      <c r="M329">
        <v>2</v>
      </c>
      <c r="N329">
        <v>1</v>
      </c>
      <c r="O329" t="s">
        <v>50</v>
      </c>
      <c r="P329">
        <v>2</v>
      </c>
      <c r="Q329" t="s">
        <v>48</v>
      </c>
      <c r="R329">
        <v>3294</v>
      </c>
      <c r="S329">
        <v>3708</v>
      </c>
      <c r="T329">
        <v>5</v>
      </c>
      <c r="U329" t="s">
        <v>43</v>
      </c>
      <c r="V329">
        <v>17</v>
      </c>
      <c r="W329">
        <v>3</v>
      </c>
      <c r="X329">
        <v>1</v>
      </c>
      <c r="Y329">
        <v>1</v>
      </c>
      <c r="Z329">
        <v>7</v>
      </c>
      <c r="AA329">
        <v>2</v>
      </c>
      <c r="AB329">
        <v>2</v>
      </c>
      <c r="AC329">
        <v>5</v>
      </c>
      <c r="AD329">
        <v>4</v>
      </c>
      <c r="AE329">
        <v>0</v>
      </c>
      <c r="AF329">
        <v>2</v>
      </c>
      <c r="AG329">
        <v>0</v>
      </c>
      <c r="AH329" t="s">
        <v>67</v>
      </c>
      <c r="AI329" t="s">
        <v>71</v>
      </c>
      <c r="AJ329" t="str" cm="1">
        <f t="array" ref="AJ329">_xlfn.IFS(
  Cleaned_Data[[#This Row],[MonthlyIncome]] &lt;= Q1_Val, "Low (Q1)",
  Cleaned_Data[[#This Row],[MonthlyIncome]] &lt;= Q2_Val, "Lower-Mid (Q2)",
  Cleaned_Data[[#This Row],[MonthlyIncome]] &lt;= Q3_Val, "Upper-Mid (Q3)",
  TRUE, "High (Q4)"
)</f>
        <v>Lower-Mid (Q2)</v>
      </c>
      <c r="AK329" t="str">
        <f>_xlfn.XLOOKUP(Cleaned_Data[[#This Row],[JobSatisfaction]], SatisfactionLookup[Code], SatisfactionLookup[Label], "Unknown")</f>
        <v>Medium</v>
      </c>
      <c r="AL329" t="str">
        <f>_xlfn.XLOOKUP(Cleaned_Data[[#This Row],[WorkLifeBalance]], SatisfactionLookup[Code], SatisfactionLookup[Label], "Unknown")</f>
        <v>Medium</v>
      </c>
      <c r="AM32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329" t="str" cm="1">
        <f t="array" ref="AN329">_xlfn.IFS(Cleaned_Data[[#This Row],[Risk Score]]&gt;=5, "3 - High Risk", Cleaned_Data[[#This Row],[Risk Score]]&gt;=3, "2 - Medium Risk", TRUE, "1 - Low Risk")</f>
        <v>2 - Medium Risk</v>
      </c>
    </row>
    <row r="330" spans="1:40">
      <c r="A330">
        <v>45</v>
      </c>
      <c r="B330" t="s">
        <v>43</v>
      </c>
      <c r="C330" t="s">
        <v>36</v>
      </c>
      <c r="D330">
        <v>1038</v>
      </c>
      <c r="E330" t="s">
        <v>45</v>
      </c>
      <c r="F330">
        <v>20</v>
      </c>
      <c r="G330">
        <v>3</v>
      </c>
      <c r="H330" t="s">
        <v>51</v>
      </c>
      <c r="I330">
        <v>1460</v>
      </c>
      <c r="J330">
        <v>2</v>
      </c>
      <c r="K330" t="s">
        <v>46</v>
      </c>
      <c r="L330">
        <v>95</v>
      </c>
      <c r="M330">
        <v>1</v>
      </c>
      <c r="N330">
        <v>3</v>
      </c>
      <c r="O330" t="s">
        <v>54</v>
      </c>
      <c r="P330">
        <v>1</v>
      </c>
      <c r="Q330" t="s">
        <v>52</v>
      </c>
      <c r="R330">
        <v>10851</v>
      </c>
      <c r="S330">
        <v>19863</v>
      </c>
      <c r="T330">
        <v>2</v>
      </c>
      <c r="U330" t="s">
        <v>35</v>
      </c>
      <c r="V330">
        <v>18</v>
      </c>
      <c r="W330">
        <v>3</v>
      </c>
      <c r="X330">
        <v>2</v>
      </c>
      <c r="Y330">
        <v>1</v>
      </c>
      <c r="Z330">
        <v>24</v>
      </c>
      <c r="AA330">
        <v>2</v>
      </c>
      <c r="AB330">
        <v>3</v>
      </c>
      <c r="AC330">
        <v>7</v>
      </c>
      <c r="AD330">
        <v>7</v>
      </c>
      <c r="AE330">
        <v>0</v>
      </c>
      <c r="AF330">
        <v>7</v>
      </c>
      <c r="AG330">
        <v>0</v>
      </c>
      <c r="AH330" t="s">
        <v>70</v>
      </c>
      <c r="AI330" t="s">
        <v>72</v>
      </c>
      <c r="AJ330" t="str" cm="1">
        <f t="array" ref="AJ330">_xlfn.IFS(
  Cleaned_Data[[#This Row],[MonthlyIncome]] &lt;= Q1_Val, "Low (Q1)",
  Cleaned_Data[[#This Row],[MonthlyIncome]] &lt;= Q2_Val, "Lower-Mid (Q2)",
  Cleaned_Data[[#This Row],[MonthlyIncome]] &lt;= Q3_Val, "Upper-Mid (Q3)",
  TRUE, "High (Q4)"
)</f>
        <v>High (Q4)</v>
      </c>
      <c r="AK330" t="str">
        <f>_xlfn.XLOOKUP(Cleaned_Data[[#This Row],[JobSatisfaction]], SatisfactionLookup[Code], SatisfactionLookup[Label], "Unknown")</f>
        <v>Low</v>
      </c>
      <c r="AL330" t="str">
        <f>_xlfn.XLOOKUP(Cleaned_Data[[#This Row],[WorkLifeBalance]], SatisfactionLookup[Code], SatisfactionLookup[Label], "Unknown")</f>
        <v>High</v>
      </c>
      <c r="AM33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330" t="str" cm="1">
        <f t="array" ref="AN330">_xlfn.IFS(Cleaned_Data[[#This Row],[Risk Score]]&gt;=5, "3 - High Risk", Cleaned_Data[[#This Row],[Risk Score]]&gt;=3, "2 - Medium Risk", TRUE, "1 - Low Risk")</f>
        <v>3 - High Risk</v>
      </c>
    </row>
    <row r="331" spans="1:40">
      <c r="A331">
        <v>49</v>
      </c>
      <c r="B331" t="s">
        <v>43</v>
      </c>
      <c r="C331" t="s">
        <v>36</v>
      </c>
      <c r="D331">
        <v>1490</v>
      </c>
      <c r="E331" t="s">
        <v>45</v>
      </c>
      <c r="F331">
        <v>7</v>
      </c>
      <c r="G331">
        <v>4</v>
      </c>
      <c r="H331" t="s">
        <v>38</v>
      </c>
      <c r="I331">
        <v>1484</v>
      </c>
      <c r="J331">
        <v>3</v>
      </c>
      <c r="K331" t="s">
        <v>46</v>
      </c>
      <c r="L331">
        <v>35</v>
      </c>
      <c r="M331">
        <v>3</v>
      </c>
      <c r="N331">
        <v>3</v>
      </c>
      <c r="O331" t="s">
        <v>54</v>
      </c>
      <c r="P331">
        <v>2</v>
      </c>
      <c r="Q331" t="s">
        <v>52</v>
      </c>
      <c r="R331">
        <v>10466</v>
      </c>
      <c r="S331">
        <v>20948</v>
      </c>
      <c r="T331">
        <v>3</v>
      </c>
      <c r="U331" t="s">
        <v>43</v>
      </c>
      <c r="V331">
        <v>14</v>
      </c>
      <c r="W331">
        <v>3</v>
      </c>
      <c r="X331">
        <v>2</v>
      </c>
      <c r="Y331">
        <v>2</v>
      </c>
      <c r="Z331">
        <v>29</v>
      </c>
      <c r="AA331">
        <v>3</v>
      </c>
      <c r="AB331">
        <v>3</v>
      </c>
      <c r="AC331">
        <v>8</v>
      </c>
      <c r="AD331">
        <v>7</v>
      </c>
      <c r="AE331">
        <v>0</v>
      </c>
      <c r="AF331">
        <v>7</v>
      </c>
      <c r="AG331">
        <v>0</v>
      </c>
      <c r="AH331" t="s">
        <v>70</v>
      </c>
      <c r="AI331" t="s">
        <v>72</v>
      </c>
      <c r="AJ331" t="str" cm="1">
        <f t="array" ref="AJ331">_xlfn.IFS(
  Cleaned_Data[[#This Row],[MonthlyIncome]] &lt;= Q1_Val, "Low (Q1)",
  Cleaned_Data[[#This Row],[MonthlyIncome]] &lt;= Q2_Val, "Lower-Mid (Q2)",
  Cleaned_Data[[#This Row],[MonthlyIncome]] &lt;= Q3_Val, "Upper-Mid (Q3)",
  TRUE, "High (Q4)"
)</f>
        <v>High (Q4)</v>
      </c>
      <c r="AK331" t="str">
        <f>_xlfn.XLOOKUP(Cleaned_Data[[#This Row],[JobSatisfaction]], SatisfactionLookup[Code], SatisfactionLookup[Label], "Unknown")</f>
        <v>Medium</v>
      </c>
      <c r="AL331" t="str">
        <f>_xlfn.XLOOKUP(Cleaned_Data[[#This Row],[WorkLifeBalance]], SatisfactionLookup[Code], SatisfactionLookup[Label], "Unknown")</f>
        <v>High</v>
      </c>
      <c r="AM33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31" t="str" cm="1">
        <f t="array" ref="AN331">_xlfn.IFS(Cleaned_Data[[#This Row],[Risk Score]]&gt;=5, "3 - High Risk", Cleaned_Data[[#This Row],[Risk Score]]&gt;=3, "2 - Medium Risk", TRUE, "1 - Low Risk")</f>
        <v>1 - Low Risk</v>
      </c>
    </row>
    <row r="332" spans="1:40">
      <c r="A332">
        <v>33</v>
      </c>
      <c r="B332" t="s">
        <v>43</v>
      </c>
      <c r="C332" t="s">
        <v>36</v>
      </c>
      <c r="D332">
        <v>1099</v>
      </c>
      <c r="E332" t="s">
        <v>45</v>
      </c>
      <c r="F332">
        <v>4</v>
      </c>
      <c r="G332">
        <v>4</v>
      </c>
      <c r="H332" t="s">
        <v>51</v>
      </c>
      <c r="I332">
        <v>1502</v>
      </c>
      <c r="J332">
        <v>1</v>
      </c>
      <c r="K332" t="s">
        <v>39</v>
      </c>
      <c r="L332">
        <v>82</v>
      </c>
      <c r="M332">
        <v>2</v>
      </c>
      <c r="N332">
        <v>1</v>
      </c>
      <c r="O332" t="s">
        <v>50</v>
      </c>
      <c r="P332">
        <v>2</v>
      </c>
      <c r="Q332" t="s">
        <v>48</v>
      </c>
      <c r="R332">
        <v>3838</v>
      </c>
      <c r="S332">
        <v>8192</v>
      </c>
      <c r="T332">
        <v>8</v>
      </c>
      <c r="U332" t="s">
        <v>43</v>
      </c>
      <c r="V332">
        <v>11</v>
      </c>
      <c r="W332">
        <v>3</v>
      </c>
      <c r="X332">
        <v>4</v>
      </c>
      <c r="Y332">
        <v>0</v>
      </c>
      <c r="Z332">
        <v>8</v>
      </c>
      <c r="AA332">
        <v>5</v>
      </c>
      <c r="AB332">
        <v>3</v>
      </c>
      <c r="AC332">
        <v>5</v>
      </c>
      <c r="AD332">
        <v>4</v>
      </c>
      <c r="AE332">
        <v>0</v>
      </c>
      <c r="AF332">
        <v>2</v>
      </c>
      <c r="AG332">
        <v>0</v>
      </c>
      <c r="AH332" t="s">
        <v>67</v>
      </c>
      <c r="AI332" t="s">
        <v>71</v>
      </c>
      <c r="AJ332" t="str" cm="1">
        <f t="array" ref="AJ332">_xlfn.IFS(
  Cleaned_Data[[#This Row],[MonthlyIncome]] &lt;= Q1_Val, "Low (Q1)",
  Cleaned_Data[[#This Row],[MonthlyIncome]] &lt;= Q2_Val, "Lower-Mid (Q2)",
  Cleaned_Data[[#This Row],[MonthlyIncome]] &lt;= Q3_Val, "Upper-Mid (Q3)",
  TRUE, "High (Q4)"
)</f>
        <v>Lower-Mid (Q2)</v>
      </c>
      <c r="AK332" t="str">
        <f>_xlfn.XLOOKUP(Cleaned_Data[[#This Row],[JobSatisfaction]], SatisfactionLookup[Code], SatisfactionLookup[Label], "Unknown")</f>
        <v>Medium</v>
      </c>
      <c r="AL332" t="str">
        <f>_xlfn.XLOOKUP(Cleaned_Data[[#This Row],[WorkLifeBalance]], SatisfactionLookup[Code], SatisfactionLookup[Label], "Unknown")</f>
        <v>High</v>
      </c>
      <c r="AM33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32" t="str" cm="1">
        <f t="array" ref="AN332">_xlfn.IFS(Cleaned_Data[[#This Row],[Risk Score]]&gt;=5, "3 - High Risk", Cleaned_Data[[#This Row],[Risk Score]]&gt;=3, "2 - Medium Risk", TRUE, "1 - Low Risk")</f>
        <v>1 - Low Risk</v>
      </c>
    </row>
    <row r="333" spans="1:40">
      <c r="A333">
        <v>29</v>
      </c>
      <c r="B333" t="s">
        <v>43</v>
      </c>
      <c r="C333" t="s">
        <v>36</v>
      </c>
      <c r="D333">
        <v>441</v>
      </c>
      <c r="E333" t="s">
        <v>45</v>
      </c>
      <c r="F333">
        <v>8</v>
      </c>
      <c r="G333">
        <v>1</v>
      </c>
      <c r="H333" t="s">
        <v>49</v>
      </c>
      <c r="I333">
        <v>1544</v>
      </c>
      <c r="J333">
        <v>3</v>
      </c>
      <c r="K333" t="s">
        <v>39</v>
      </c>
      <c r="L333">
        <v>39</v>
      </c>
      <c r="M333">
        <v>1</v>
      </c>
      <c r="N333">
        <v>2</v>
      </c>
      <c r="O333" t="s">
        <v>54</v>
      </c>
      <c r="P333">
        <v>1</v>
      </c>
      <c r="Q333" t="s">
        <v>48</v>
      </c>
      <c r="R333">
        <v>9715</v>
      </c>
      <c r="S333">
        <v>7288</v>
      </c>
      <c r="T333">
        <v>3</v>
      </c>
      <c r="U333" t="s">
        <v>43</v>
      </c>
      <c r="V333">
        <v>13</v>
      </c>
      <c r="W333">
        <v>3</v>
      </c>
      <c r="X333">
        <v>3</v>
      </c>
      <c r="Y333">
        <v>1</v>
      </c>
      <c r="Z333">
        <v>9</v>
      </c>
      <c r="AA333">
        <v>3</v>
      </c>
      <c r="AB333">
        <v>3</v>
      </c>
      <c r="AC333">
        <v>7</v>
      </c>
      <c r="AD333">
        <v>7</v>
      </c>
      <c r="AE333">
        <v>0</v>
      </c>
      <c r="AF333">
        <v>7</v>
      </c>
      <c r="AG333">
        <v>0</v>
      </c>
      <c r="AH333" t="s">
        <v>67</v>
      </c>
      <c r="AI333" t="s">
        <v>72</v>
      </c>
      <c r="AJ333" t="str" cm="1">
        <f t="array" ref="AJ333">_xlfn.IFS(
  Cleaned_Data[[#This Row],[MonthlyIncome]] &lt;= Q1_Val, "Low (Q1)",
  Cleaned_Data[[#This Row],[MonthlyIncome]] &lt;= Q2_Val, "Lower-Mid (Q2)",
  Cleaned_Data[[#This Row],[MonthlyIncome]] &lt;= Q3_Val, "Upper-Mid (Q3)",
  TRUE, "High (Q4)"
)</f>
        <v>High (Q4)</v>
      </c>
      <c r="AK333" t="str">
        <f>_xlfn.XLOOKUP(Cleaned_Data[[#This Row],[JobSatisfaction]], SatisfactionLookup[Code], SatisfactionLookup[Label], "Unknown")</f>
        <v>Low</v>
      </c>
      <c r="AL333" t="str">
        <f>_xlfn.XLOOKUP(Cleaned_Data[[#This Row],[WorkLifeBalance]], SatisfactionLookup[Code], SatisfactionLookup[Label], "Unknown")</f>
        <v>High</v>
      </c>
      <c r="AM33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33" t="str" cm="1">
        <f t="array" ref="AN333">_xlfn.IFS(Cleaned_Data[[#This Row],[Risk Score]]&gt;=5, "3 - High Risk", Cleaned_Data[[#This Row],[Risk Score]]&gt;=3, "2 - Medium Risk", TRUE, "1 - Low Risk")</f>
        <v>1 - Low Risk</v>
      </c>
    </row>
    <row r="334" spans="1:40">
      <c r="A334">
        <v>45</v>
      </c>
      <c r="B334" t="s">
        <v>43</v>
      </c>
      <c r="C334" t="s">
        <v>36</v>
      </c>
      <c r="D334">
        <v>950</v>
      </c>
      <c r="E334" t="s">
        <v>45</v>
      </c>
      <c r="F334">
        <v>28</v>
      </c>
      <c r="G334">
        <v>3</v>
      </c>
      <c r="H334" t="s">
        <v>60</v>
      </c>
      <c r="I334">
        <v>1546</v>
      </c>
      <c r="J334">
        <v>4</v>
      </c>
      <c r="K334" t="s">
        <v>46</v>
      </c>
      <c r="L334">
        <v>97</v>
      </c>
      <c r="M334">
        <v>3</v>
      </c>
      <c r="N334">
        <v>1</v>
      </c>
      <c r="O334" t="s">
        <v>47</v>
      </c>
      <c r="P334">
        <v>4</v>
      </c>
      <c r="Q334" t="s">
        <v>48</v>
      </c>
      <c r="R334">
        <v>2132</v>
      </c>
      <c r="S334">
        <v>4585</v>
      </c>
      <c r="T334">
        <v>4</v>
      </c>
      <c r="U334" t="s">
        <v>43</v>
      </c>
      <c r="V334">
        <v>20</v>
      </c>
      <c r="W334">
        <v>4</v>
      </c>
      <c r="X334">
        <v>4</v>
      </c>
      <c r="Y334">
        <v>1</v>
      </c>
      <c r="Z334">
        <v>8</v>
      </c>
      <c r="AA334">
        <v>3</v>
      </c>
      <c r="AB334">
        <v>3</v>
      </c>
      <c r="AC334">
        <v>5</v>
      </c>
      <c r="AD334">
        <v>4</v>
      </c>
      <c r="AE334">
        <v>0</v>
      </c>
      <c r="AF334">
        <v>3</v>
      </c>
      <c r="AG334">
        <v>0</v>
      </c>
      <c r="AH334" t="s">
        <v>70</v>
      </c>
      <c r="AI334" t="s">
        <v>71</v>
      </c>
      <c r="AJ334" t="str" cm="1">
        <f t="array" ref="AJ334">_xlfn.IFS(
  Cleaned_Data[[#This Row],[MonthlyIncome]] &lt;= Q1_Val, "Low (Q1)",
  Cleaned_Data[[#This Row],[MonthlyIncome]] &lt;= Q2_Val, "Lower-Mid (Q2)",
  Cleaned_Data[[#This Row],[MonthlyIncome]] &lt;= Q3_Val, "Upper-Mid (Q3)",
  TRUE, "High (Q4)"
)</f>
        <v>Low (Q1)</v>
      </c>
      <c r="AK334" t="str">
        <f>_xlfn.XLOOKUP(Cleaned_Data[[#This Row],[JobSatisfaction]], SatisfactionLookup[Code], SatisfactionLookup[Label], "Unknown")</f>
        <v>Very High</v>
      </c>
      <c r="AL334" t="str">
        <f>_xlfn.XLOOKUP(Cleaned_Data[[#This Row],[WorkLifeBalance]], SatisfactionLookup[Code], SatisfactionLookup[Label], "Unknown")</f>
        <v>High</v>
      </c>
      <c r="AM33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334" t="str" cm="1">
        <f t="array" ref="AN334">_xlfn.IFS(Cleaned_Data[[#This Row],[Risk Score]]&gt;=5, "3 - High Risk", Cleaned_Data[[#This Row],[Risk Score]]&gt;=3, "2 - Medium Risk", TRUE, "1 - Low Risk")</f>
        <v>2 - Medium Risk</v>
      </c>
    </row>
    <row r="335" spans="1:40">
      <c r="A335">
        <v>42</v>
      </c>
      <c r="B335" t="s">
        <v>43</v>
      </c>
      <c r="C335" t="s">
        <v>36</v>
      </c>
      <c r="D335">
        <v>1059</v>
      </c>
      <c r="E335" t="s">
        <v>45</v>
      </c>
      <c r="F335">
        <v>9</v>
      </c>
      <c r="G335">
        <v>2</v>
      </c>
      <c r="H335" t="s">
        <v>49</v>
      </c>
      <c r="I335">
        <v>1595</v>
      </c>
      <c r="J335">
        <v>4</v>
      </c>
      <c r="K335" t="s">
        <v>46</v>
      </c>
      <c r="L335">
        <v>93</v>
      </c>
      <c r="M335">
        <v>2</v>
      </c>
      <c r="N335">
        <v>5</v>
      </c>
      <c r="O335" t="s">
        <v>56</v>
      </c>
      <c r="P335">
        <v>4</v>
      </c>
      <c r="Q335" t="s">
        <v>41</v>
      </c>
      <c r="R335">
        <v>19613</v>
      </c>
      <c r="S335">
        <v>26362</v>
      </c>
      <c r="T335">
        <v>8</v>
      </c>
      <c r="U335" t="s">
        <v>43</v>
      </c>
      <c r="V335">
        <v>22</v>
      </c>
      <c r="W335">
        <v>4</v>
      </c>
      <c r="X335">
        <v>4</v>
      </c>
      <c r="Y335">
        <v>0</v>
      </c>
      <c r="Z335">
        <v>24</v>
      </c>
      <c r="AA335">
        <v>2</v>
      </c>
      <c r="AB335">
        <v>3</v>
      </c>
      <c r="AC335">
        <v>1</v>
      </c>
      <c r="AD335">
        <v>0</v>
      </c>
      <c r="AE335">
        <v>0</v>
      </c>
      <c r="AF335">
        <v>1</v>
      </c>
      <c r="AG335">
        <v>0</v>
      </c>
      <c r="AH335" t="s">
        <v>69</v>
      </c>
      <c r="AI335" t="s">
        <v>66</v>
      </c>
      <c r="AJ335" t="str" cm="1">
        <f t="array" ref="AJ335">_xlfn.IFS(
  Cleaned_Data[[#This Row],[MonthlyIncome]] &lt;= Q1_Val, "Low (Q1)",
  Cleaned_Data[[#This Row],[MonthlyIncome]] &lt;= Q2_Val, "Lower-Mid (Q2)",
  Cleaned_Data[[#This Row],[MonthlyIncome]] &lt;= Q3_Val, "Upper-Mid (Q3)",
  TRUE, "High (Q4)"
)</f>
        <v>High (Q4)</v>
      </c>
      <c r="AK335" t="str">
        <f>_xlfn.XLOOKUP(Cleaned_Data[[#This Row],[JobSatisfaction]], SatisfactionLookup[Code], SatisfactionLookup[Label], "Unknown")</f>
        <v>Very High</v>
      </c>
      <c r="AL335" t="str">
        <f>_xlfn.XLOOKUP(Cleaned_Data[[#This Row],[WorkLifeBalance]], SatisfactionLookup[Code], SatisfactionLookup[Label], "Unknown")</f>
        <v>High</v>
      </c>
      <c r="AM33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35" t="str" cm="1">
        <f t="array" ref="AN335">_xlfn.IFS(Cleaned_Data[[#This Row],[Risk Score]]&gt;=5, "3 - High Risk", Cleaned_Data[[#This Row],[Risk Score]]&gt;=3, "2 - Medium Risk", TRUE, "1 - Low Risk")</f>
        <v>1 - Low Risk</v>
      </c>
    </row>
    <row r="336" spans="1:40">
      <c r="A336">
        <v>43</v>
      </c>
      <c r="B336" t="s">
        <v>43</v>
      </c>
      <c r="C336" t="s">
        <v>36</v>
      </c>
      <c r="D336">
        <v>990</v>
      </c>
      <c r="E336" t="s">
        <v>45</v>
      </c>
      <c r="F336">
        <v>27</v>
      </c>
      <c r="G336">
        <v>3</v>
      </c>
      <c r="H336" t="s">
        <v>60</v>
      </c>
      <c r="I336">
        <v>1599</v>
      </c>
      <c r="J336">
        <v>4</v>
      </c>
      <c r="K336" t="s">
        <v>46</v>
      </c>
      <c r="L336">
        <v>87</v>
      </c>
      <c r="M336">
        <v>4</v>
      </c>
      <c r="N336">
        <v>1</v>
      </c>
      <c r="O336" t="s">
        <v>50</v>
      </c>
      <c r="P336">
        <v>2</v>
      </c>
      <c r="Q336" t="s">
        <v>52</v>
      </c>
      <c r="R336">
        <v>4876</v>
      </c>
      <c r="S336">
        <v>5855</v>
      </c>
      <c r="T336">
        <v>5</v>
      </c>
      <c r="U336" t="s">
        <v>43</v>
      </c>
      <c r="V336">
        <v>12</v>
      </c>
      <c r="W336">
        <v>3</v>
      </c>
      <c r="X336">
        <v>3</v>
      </c>
      <c r="Y336">
        <v>1</v>
      </c>
      <c r="Z336">
        <v>8</v>
      </c>
      <c r="AA336">
        <v>0</v>
      </c>
      <c r="AB336">
        <v>3</v>
      </c>
      <c r="AC336">
        <v>6</v>
      </c>
      <c r="AD336">
        <v>4</v>
      </c>
      <c r="AE336">
        <v>0</v>
      </c>
      <c r="AF336">
        <v>2</v>
      </c>
      <c r="AG336">
        <v>0</v>
      </c>
      <c r="AH336" t="s">
        <v>69</v>
      </c>
      <c r="AI336" t="s">
        <v>72</v>
      </c>
      <c r="AJ336" t="str" cm="1">
        <f t="array" ref="AJ336">_xlfn.IFS(
  Cleaned_Data[[#This Row],[MonthlyIncome]] &lt;= Q1_Val, "Low (Q1)",
  Cleaned_Data[[#This Row],[MonthlyIncome]] &lt;= Q2_Val, "Lower-Mid (Q2)",
  Cleaned_Data[[#This Row],[MonthlyIncome]] &lt;= Q3_Val, "Upper-Mid (Q3)",
  TRUE, "High (Q4)"
)</f>
        <v>Lower-Mid (Q2)</v>
      </c>
      <c r="AK336" t="str">
        <f>_xlfn.XLOOKUP(Cleaned_Data[[#This Row],[JobSatisfaction]], SatisfactionLookup[Code], SatisfactionLookup[Label], "Unknown")</f>
        <v>Medium</v>
      </c>
      <c r="AL336" t="str">
        <f>_xlfn.XLOOKUP(Cleaned_Data[[#This Row],[WorkLifeBalance]], SatisfactionLookup[Code], SatisfactionLookup[Label], "Unknown")</f>
        <v>High</v>
      </c>
      <c r="AM33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336" t="str" cm="1">
        <f t="array" ref="AN336">_xlfn.IFS(Cleaned_Data[[#This Row],[Risk Score]]&gt;=5, "3 - High Risk", Cleaned_Data[[#This Row],[Risk Score]]&gt;=3, "2 - Medium Risk", TRUE, "1 - Low Risk")</f>
        <v>2 - Medium Risk</v>
      </c>
    </row>
    <row r="337" spans="1:40">
      <c r="A337">
        <v>39</v>
      </c>
      <c r="B337" t="s">
        <v>43</v>
      </c>
      <c r="C337" t="s">
        <v>36</v>
      </c>
      <c r="D337">
        <v>170</v>
      </c>
      <c r="E337" t="s">
        <v>45</v>
      </c>
      <c r="F337">
        <v>3</v>
      </c>
      <c r="G337">
        <v>2</v>
      </c>
      <c r="H337" t="s">
        <v>51</v>
      </c>
      <c r="I337">
        <v>1627</v>
      </c>
      <c r="J337">
        <v>3</v>
      </c>
      <c r="K337" t="s">
        <v>46</v>
      </c>
      <c r="L337">
        <v>76</v>
      </c>
      <c r="M337">
        <v>2</v>
      </c>
      <c r="N337">
        <v>2</v>
      </c>
      <c r="O337" t="s">
        <v>50</v>
      </c>
      <c r="P337">
        <v>3</v>
      </c>
      <c r="Q337" t="s">
        <v>52</v>
      </c>
      <c r="R337">
        <v>3069</v>
      </c>
      <c r="S337">
        <v>10302</v>
      </c>
      <c r="T337">
        <v>0</v>
      </c>
      <c r="U337" t="s">
        <v>43</v>
      </c>
      <c r="V337">
        <v>15</v>
      </c>
      <c r="W337">
        <v>3</v>
      </c>
      <c r="X337">
        <v>4</v>
      </c>
      <c r="Y337">
        <v>1</v>
      </c>
      <c r="Z337">
        <v>11</v>
      </c>
      <c r="AA337">
        <v>3</v>
      </c>
      <c r="AB337">
        <v>3</v>
      </c>
      <c r="AC337">
        <v>10</v>
      </c>
      <c r="AD337">
        <v>8</v>
      </c>
      <c r="AE337">
        <v>0</v>
      </c>
      <c r="AF337">
        <v>7</v>
      </c>
      <c r="AG337">
        <v>0</v>
      </c>
      <c r="AH337" t="s">
        <v>69</v>
      </c>
      <c r="AI337" t="s">
        <v>72</v>
      </c>
      <c r="AJ337" t="str" cm="1">
        <f t="array" ref="AJ337">_xlfn.IFS(
  Cleaned_Data[[#This Row],[MonthlyIncome]] &lt;= Q1_Val, "Low (Q1)",
  Cleaned_Data[[#This Row],[MonthlyIncome]] &lt;= Q2_Val, "Lower-Mid (Q2)",
  Cleaned_Data[[#This Row],[MonthlyIncome]] &lt;= Q3_Val, "Upper-Mid (Q3)",
  TRUE, "High (Q4)"
)</f>
        <v>Lower-Mid (Q2)</v>
      </c>
      <c r="AK337" t="str">
        <f>_xlfn.XLOOKUP(Cleaned_Data[[#This Row],[JobSatisfaction]], SatisfactionLookup[Code], SatisfactionLookup[Label], "Unknown")</f>
        <v>High</v>
      </c>
      <c r="AL337" t="str">
        <f>_xlfn.XLOOKUP(Cleaned_Data[[#This Row],[WorkLifeBalance]], SatisfactionLookup[Code], SatisfactionLookup[Label], "Unknown")</f>
        <v>High</v>
      </c>
      <c r="AM33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37" t="str" cm="1">
        <f t="array" ref="AN337">_xlfn.IFS(Cleaned_Data[[#This Row],[Risk Score]]&gt;=5, "3 - High Risk", Cleaned_Data[[#This Row],[Risk Score]]&gt;=3, "2 - Medium Risk", TRUE, "1 - Low Risk")</f>
        <v>1 - Low Risk</v>
      </c>
    </row>
    <row r="338" spans="1:40">
      <c r="A338">
        <v>37</v>
      </c>
      <c r="B338" t="s">
        <v>43</v>
      </c>
      <c r="C338" t="s">
        <v>36</v>
      </c>
      <c r="D338">
        <v>671</v>
      </c>
      <c r="E338" t="s">
        <v>45</v>
      </c>
      <c r="F338">
        <v>19</v>
      </c>
      <c r="G338">
        <v>3</v>
      </c>
      <c r="H338" t="s">
        <v>38</v>
      </c>
      <c r="I338">
        <v>1631</v>
      </c>
      <c r="J338">
        <v>3</v>
      </c>
      <c r="K338" t="s">
        <v>46</v>
      </c>
      <c r="L338">
        <v>85</v>
      </c>
      <c r="M338">
        <v>3</v>
      </c>
      <c r="N338">
        <v>2</v>
      </c>
      <c r="O338" t="s">
        <v>53</v>
      </c>
      <c r="P338">
        <v>3</v>
      </c>
      <c r="Q338" t="s">
        <v>48</v>
      </c>
      <c r="R338">
        <v>5768</v>
      </c>
      <c r="S338">
        <v>26493</v>
      </c>
      <c r="T338">
        <v>3</v>
      </c>
      <c r="U338" t="s">
        <v>43</v>
      </c>
      <c r="V338">
        <v>17</v>
      </c>
      <c r="W338">
        <v>3</v>
      </c>
      <c r="X338">
        <v>1</v>
      </c>
      <c r="Y338">
        <v>3</v>
      </c>
      <c r="Z338">
        <v>9</v>
      </c>
      <c r="AA338">
        <v>2</v>
      </c>
      <c r="AB338">
        <v>2</v>
      </c>
      <c r="AC338">
        <v>4</v>
      </c>
      <c r="AD338">
        <v>3</v>
      </c>
      <c r="AE338">
        <v>0</v>
      </c>
      <c r="AF338">
        <v>2</v>
      </c>
      <c r="AG338">
        <v>0</v>
      </c>
      <c r="AH338" t="s">
        <v>69</v>
      </c>
      <c r="AI338" t="s">
        <v>71</v>
      </c>
      <c r="AJ338" t="str" cm="1">
        <f t="array" ref="AJ338">_xlfn.IFS(
  Cleaned_Data[[#This Row],[MonthlyIncome]] &lt;= Q1_Val, "Low (Q1)",
  Cleaned_Data[[#This Row],[MonthlyIncome]] &lt;= Q2_Val, "Lower-Mid (Q2)",
  Cleaned_Data[[#This Row],[MonthlyIncome]] &lt;= Q3_Val, "Upper-Mid (Q3)",
  TRUE, "High (Q4)"
)</f>
        <v>Upper-Mid (Q3)</v>
      </c>
      <c r="AK338" t="str">
        <f>_xlfn.XLOOKUP(Cleaned_Data[[#This Row],[JobSatisfaction]], SatisfactionLookup[Code], SatisfactionLookup[Label], "Unknown")</f>
        <v>High</v>
      </c>
      <c r="AL338" t="str">
        <f>_xlfn.XLOOKUP(Cleaned_Data[[#This Row],[WorkLifeBalance]], SatisfactionLookup[Code], SatisfactionLookup[Label], "Unknown")</f>
        <v>Medium</v>
      </c>
      <c r="AM33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338" t="str" cm="1">
        <f t="array" ref="AN338">_xlfn.IFS(Cleaned_Data[[#This Row],[Risk Score]]&gt;=5, "3 - High Risk", Cleaned_Data[[#This Row],[Risk Score]]&gt;=3, "2 - Medium Risk", TRUE, "1 - Low Risk")</f>
        <v>1 - Low Risk</v>
      </c>
    </row>
    <row r="339" spans="1:40">
      <c r="A339">
        <v>38</v>
      </c>
      <c r="B339" t="s">
        <v>43</v>
      </c>
      <c r="C339" t="s">
        <v>36</v>
      </c>
      <c r="D339">
        <v>397</v>
      </c>
      <c r="E339" t="s">
        <v>45</v>
      </c>
      <c r="F339">
        <v>2</v>
      </c>
      <c r="G339">
        <v>2</v>
      </c>
      <c r="H339" t="s">
        <v>51</v>
      </c>
      <c r="I339">
        <v>1638</v>
      </c>
      <c r="J339">
        <v>4</v>
      </c>
      <c r="K339" t="s">
        <v>39</v>
      </c>
      <c r="L339">
        <v>54</v>
      </c>
      <c r="M339">
        <v>2</v>
      </c>
      <c r="N339">
        <v>3</v>
      </c>
      <c r="O339" t="s">
        <v>53</v>
      </c>
      <c r="P339">
        <v>3</v>
      </c>
      <c r="Q339" t="s">
        <v>48</v>
      </c>
      <c r="R339">
        <v>7756</v>
      </c>
      <c r="S339">
        <v>14199</v>
      </c>
      <c r="T339">
        <v>3</v>
      </c>
      <c r="U339" t="s">
        <v>35</v>
      </c>
      <c r="V339">
        <v>19</v>
      </c>
      <c r="W339">
        <v>3</v>
      </c>
      <c r="X339">
        <v>4</v>
      </c>
      <c r="Y339">
        <v>1</v>
      </c>
      <c r="Z339">
        <v>10</v>
      </c>
      <c r="AA339">
        <v>6</v>
      </c>
      <c r="AB339">
        <v>4</v>
      </c>
      <c r="AC339">
        <v>5</v>
      </c>
      <c r="AD339">
        <v>4</v>
      </c>
      <c r="AE339">
        <v>0</v>
      </c>
      <c r="AF339">
        <v>2</v>
      </c>
      <c r="AG339">
        <v>0</v>
      </c>
      <c r="AH339" t="s">
        <v>69</v>
      </c>
      <c r="AI339" t="s">
        <v>71</v>
      </c>
      <c r="AJ339" t="str" cm="1">
        <f t="array" ref="AJ339">_xlfn.IFS(
  Cleaned_Data[[#This Row],[MonthlyIncome]] &lt;= Q1_Val, "Low (Q1)",
  Cleaned_Data[[#This Row],[MonthlyIncome]] &lt;= Q2_Val, "Lower-Mid (Q2)",
  Cleaned_Data[[#This Row],[MonthlyIncome]] &lt;= Q3_Val, "Upper-Mid (Q3)",
  TRUE, "High (Q4)"
)</f>
        <v>Upper-Mid (Q3)</v>
      </c>
      <c r="AK339" t="str">
        <f>_xlfn.XLOOKUP(Cleaned_Data[[#This Row],[JobSatisfaction]], SatisfactionLookup[Code], SatisfactionLookup[Label], "Unknown")</f>
        <v>High</v>
      </c>
      <c r="AL339" t="str">
        <f>_xlfn.XLOOKUP(Cleaned_Data[[#This Row],[WorkLifeBalance]], SatisfactionLookup[Code], SatisfactionLookup[Label], "Unknown")</f>
        <v>Very High</v>
      </c>
      <c r="AM33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339" t="str" cm="1">
        <f t="array" ref="AN339">_xlfn.IFS(Cleaned_Data[[#This Row],[Risk Score]]&gt;=5, "3 - High Risk", Cleaned_Data[[#This Row],[Risk Score]]&gt;=3, "2 - Medium Risk", TRUE, "1 - Low Risk")</f>
        <v>2 - Medium Risk</v>
      </c>
    </row>
    <row r="340" spans="1:40">
      <c r="A340">
        <v>36</v>
      </c>
      <c r="B340" t="s">
        <v>43</v>
      </c>
      <c r="C340" t="s">
        <v>36</v>
      </c>
      <c r="D340">
        <v>1040</v>
      </c>
      <c r="E340" t="s">
        <v>45</v>
      </c>
      <c r="F340">
        <v>3</v>
      </c>
      <c r="G340">
        <v>2</v>
      </c>
      <c r="H340" t="s">
        <v>38</v>
      </c>
      <c r="I340">
        <v>1664</v>
      </c>
      <c r="J340">
        <v>4</v>
      </c>
      <c r="K340" t="s">
        <v>46</v>
      </c>
      <c r="L340">
        <v>79</v>
      </c>
      <c r="M340">
        <v>4</v>
      </c>
      <c r="N340">
        <v>2</v>
      </c>
      <c r="O340" t="s">
        <v>54</v>
      </c>
      <c r="P340">
        <v>1</v>
      </c>
      <c r="Q340" t="s">
        <v>52</v>
      </c>
      <c r="R340">
        <v>6842</v>
      </c>
      <c r="S340">
        <v>26308</v>
      </c>
      <c r="T340">
        <v>6</v>
      </c>
      <c r="U340" t="s">
        <v>43</v>
      </c>
      <c r="V340">
        <v>20</v>
      </c>
      <c r="W340">
        <v>4</v>
      </c>
      <c r="X340">
        <v>1</v>
      </c>
      <c r="Y340">
        <v>1</v>
      </c>
      <c r="Z340">
        <v>13</v>
      </c>
      <c r="AA340">
        <v>3</v>
      </c>
      <c r="AB340">
        <v>3</v>
      </c>
      <c r="AC340">
        <v>5</v>
      </c>
      <c r="AD340">
        <v>4</v>
      </c>
      <c r="AE340">
        <v>0</v>
      </c>
      <c r="AF340">
        <v>4</v>
      </c>
      <c r="AG340">
        <v>0</v>
      </c>
      <c r="AH340" t="s">
        <v>69</v>
      </c>
      <c r="AI340" t="s">
        <v>71</v>
      </c>
      <c r="AJ340" t="str" cm="1">
        <f t="array" ref="AJ340">_xlfn.IFS(
  Cleaned_Data[[#This Row],[MonthlyIncome]] &lt;= Q1_Val, "Low (Q1)",
  Cleaned_Data[[#This Row],[MonthlyIncome]] &lt;= Q2_Val, "Lower-Mid (Q2)",
  Cleaned_Data[[#This Row],[MonthlyIncome]] &lt;= Q3_Val, "Upper-Mid (Q3)",
  TRUE, "High (Q4)"
)</f>
        <v>Upper-Mid (Q3)</v>
      </c>
      <c r="AK340" t="str">
        <f>_xlfn.XLOOKUP(Cleaned_Data[[#This Row],[JobSatisfaction]], SatisfactionLookup[Code], SatisfactionLookup[Label], "Unknown")</f>
        <v>Low</v>
      </c>
      <c r="AL340" t="str">
        <f>_xlfn.XLOOKUP(Cleaned_Data[[#This Row],[WorkLifeBalance]], SatisfactionLookup[Code], SatisfactionLookup[Label], "Unknown")</f>
        <v>High</v>
      </c>
      <c r="AM34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40" t="str" cm="1">
        <f t="array" ref="AN340">_xlfn.IFS(Cleaned_Data[[#This Row],[Risk Score]]&gt;=5, "3 - High Risk", Cleaned_Data[[#This Row],[Risk Score]]&gt;=3, "2 - Medium Risk", TRUE, "1 - Low Risk")</f>
        <v>1 - Low Risk</v>
      </c>
    </row>
    <row r="341" spans="1:40">
      <c r="A341">
        <v>41</v>
      </c>
      <c r="B341" t="s">
        <v>43</v>
      </c>
      <c r="C341" t="s">
        <v>36</v>
      </c>
      <c r="D341">
        <v>1206</v>
      </c>
      <c r="E341" t="s">
        <v>37</v>
      </c>
      <c r="F341">
        <v>23</v>
      </c>
      <c r="G341">
        <v>2</v>
      </c>
      <c r="H341" t="s">
        <v>38</v>
      </c>
      <c r="I341">
        <v>1678</v>
      </c>
      <c r="J341">
        <v>4</v>
      </c>
      <c r="K341" t="s">
        <v>46</v>
      </c>
      <c r="L341">
        <v>80</v>
      </c>
      <c r="M341">
        <v>3</v>
      </c>
      <c r="N341">
        <v>3</v>
      </c>
      <c r="O341" t="s">
        <v>40</v>
      </c>
      <c r="P341">
        <v>3</v>
      </c>
      <c r="Q341" t="s">
        <v>41</v>
      </c>
      <c r="R341">
        <v>7082</v>
      </c>
      <c r="S341">
        <v>11591</v>
      </c>
      <c r="T341">
        <v>3</v>
      </c>
      <c r="U341" t="s">
        <v>35</v>
      </c>
      <c r="V341">
        <v>16</v>
      </c>
      <c r="W341">
        <v>3</v>
      </c>
      <c r="X341">
        <v>4</v>
      </c>
      <c r="Y341">
        <v>0</v>
      </c>
      <c r="Z341">
        <v>21</v>
      </c>
      <c r="AA341">
        <v>2</v>
      </c>
      <c r="AB341">
        <v>3</v>
      </c>
      <c r="AC341">
        <v>2</v>
      </c>
      <c r="AD341">
        <v>0</v>
      </c>
      <c r="AE341">
        <v>0</v>
      </c>
      <c r="AF341">
        <v>2</v>
      </c>
      <c r="AG341">
        <v>0</v>
      </c>
      <c r="AH341" t="s">
        <v>69</v>
      </c>
      <c r="AI341" t="s">
        <v>71</v>
      </c>
      <c r="AJ341" t="str" cm="1">
        <f t="array" ref="AJ341">_xlfn.IFS(
  Cleaned_Data[[#This Row],[MonthlyIncome]] &lt;= Q1_Val, "Low (Q1)",
  Cleaned_Data[[#This Row],[MonthlyIncome]] &lt;= Q2_Val, "Lower-Mid (Q2)",
  Cleaned_Data[[#This Row],[MonthlyIncome]] &lt;= Q3_Val, "Upper-Mid (Q3)",
  TRUE, "High (Q4)"
)</f>
        <v>Upper-Mid (Q3)</v>
      </c>
      <c r="AK341" t="str">
        <f>_xlfn.XLOOKUP(Cleaned_Data[[#This Row],[JobSatisfaction]], SatisfactionLookup[Code], SatisfactionLookup[Label], "Unknown")</f>
        <v>High</v>
      </c>
      <c r="AL341" t="str">
        <f>_xlfn.XLOOKUP(Cleaned_Data[[#This Row],[WorkLifeBalance]], SatisfactionLookup[Code], SatisfactionLookup[Label], "Unknown")</f>
        <v>High</v>
      </c>
      <c r="AM34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341" t="str" cm="1">
        <f t="array" ref="AN341">_xlfn.IFS(Cleaned_Data[[#This Row],[Risk Score]]&gt;=5, "3 - High Risk", Cleaned_Data[[#This Row],[Risk Score]]&gt;=3, "2 - Medium Risk", TRUE, "1 - Low Risk")</f>
        <v>2 - Medium Risk</v>
      </c>
    </row>
    <row r="342" spans="1:40">
      <c r="A342">
        <v>46</v>
      </c>
      <c r="B342" t="s">
        <v>43</v>
      </c>
      <c r="C342" t="s">
        <v>36</v>
      </c>
      <c r="D342">
        <v>717</v>
      </c>
      <c r="E342" t="s">
        <v>45</v>
      </c>
      <c r="F342">
        <v>13</v>
      </c>
      <c r="G342">
        <v>4</v>
      </c>
      <c r="H342" t="s">
        <v>38</v>
      </c>
      <c r="I342">
        <v>1727</v>
      </c>
      <c r="J342">
        <v>3</v>
      </c>
      <c r="K342" t="s">
        <v>46</v>
      </c>
      <c r="L342">
        <v>34</v>
      </c>
      <c r="M342">
        <v>3</v>
      </c>
      <c r="N342">
        <v>2</v>
      </c>
      <c r="O342" t="s">
        <v>54</v>
      </c>
      <c r="P342">
        <v>2</v>
      </c>
      <c r="Q342" t="s">
        <v>41</v>
      </c>
      <c r="R342">
        <v>5562</v>
      </c>
      <c r="S342">
        <v>9697</v>
      </c>
      <c r="T342">
        <v>6</v>
      </c>
      <c r="U342" t="s">
        <v>43</v>
      </c>
      <c r="V342">
        <v>14</v>
      </c>
      <c r="W342">
        <v>3</v>
      </c>
      <c r="X342">
        <v>4</v>
      </c>
      <c r="Y342">
        <v>0</v>
      </c>
      <c r="Z342">
        <v>19</v>
      </c>
      <c r="AA342">
        <v>3</v>
      </c>
      <c r="AB342">
        <v>3</v>
      </c>
      <c r="AC342">
        <v>10</v>
      </c>
      <c r="AD342">
        <v>7</v>
      </c>
      <c r="AE342">
        <v>0</v>
      </c>
      <c r="AF342">
        <v>9</v>
      </c>
      <c r="AG342">
        <v>0</v>
      </c>
      <c r="AH342" t="s">
        <v>70</v>
      </c>
      <c r="AI342" t="s">
        <v>72</v>
      </c>
      <c r="AJ342" t="str" cm="1">
        <f t="array" ref="AJ342">_xlfn.IFS(
  Cleaned_Data[[#This Row],[MonthlyIncome]] &lt;= Q1_Val, "Low (Q1)",
  Cleaned_Data[[#This Row],[MonthlyIncome]] &lt;= Q2_Val, "Lower-Mid (Q2)",
  Cleaned_Data[[#This Row],[MonthlyIncome]] &lt;= Q3_Val, "Upper-Mid (Q3)",
  TRUE, "High (Q4)"
)</f>
        <v>Upper-Mid (Q3)</v>
      </c>
      <c r="AK342" t="str">
        <f>_xlfn.XLOOKUP(Cleaned_Data[[#This Row],[JobSatisfaction]], SatisfactionLookup[Code], SatisfactionLookup[Label], "Unknown")</f>
        <v>Medium</v>
      </c>
      <c r="AL342" t="str">
        <f>_xlfn.XLOOKUP(Cleaned_Data[[#This Row],[WorkLifeBalance]], SatisfactionLookup[Code], SatisfactionLookup[Label], "Unknown")</f>
        <v>High</v>
      </c>
      <c r="AM34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42" t="str" cm="1">
        <f t="array" ref="AN342">_xlfn.IFS(Cleaned_Data[[#This Row],[Risk Score]]&gt;=5, "3 - High Risk", Cleaned_Data[[#This Row],[Risk Score]]&gt;=3, "2 - Medium Risk", TRUE, "1 - Low Risk")</f>
        <v>1 - Low Risk</v>
      </c>
    </row>
    <row r="343" spans="1:40">
      <c r="A343">
        <v>35</v>
      </c>
      <c r="B343" t="s">
        <v>43</v>
      </c>
      <c r="C343" t="s">
        <v>36</v>
      </c>
      <c r="D343">
        <v>1370</v>
      </c>
      <c r="E343" t="s">
        <v>45</v>
      </c>
      <c r="F343">
        <v>27</v>
      </c>
      <c r="G343">
        <v>4</v>
      </c>
      <c r="H343" t="s">
        <v>38</v>
      </c>
      <c r="I343">
        <v>1728</v>
      </c>
      <c r="J343">
        <v>4</v>
      </c>
      <c r="K343" t="s">
        <v>46</v>
      </c>
      <c r="L343">
        <v>49</v>
      </c>
      <c r="M343">
        <v>3</v>
      </c>
      <c r="N343">
        <v>2</v>
      </c>
      <c r="O343" t="s">
        <v>53</v>
      </c>
      <c r="P343">
        <v>3</v>
      </c>
      <c r="Q343" t="s">
        <v>48</v>
      </c>
      <c r="R343">
        <v>6883</v>
      </c>
      <c r="S343">
        <v>5151</v>
      </c>
      <c r="T343">
        <v>2</v>
      </c>
      <c r="U343" t="s">
        <v>43</v>
      </c>
      <c r="V343">
        <v>16</v>
      </c>
      <c r="W343">
        <v>3</v>
      </c>
      <c r="X343">
        <v>2</v>
      </c>
      <c r="Y343">
        <v>1</v>
      </c>
      <c r="Z343">
        <v>17</v>
      </c>
      <c r="AA343">
        <v>3</v>
      </c>
      <c r="AB343">
        <v>3</v>
      </c>
      <c r="AC343">
        <v>7</v>
      </c>
      <c r="AD343">
        <v>7</v>
      </c>
      <c r="AE343">
        <v>0</v>
      </c>
      <c r="AF343">
        <v>7</v>
      </c>
      <c r="AG343">
        <v>0</v>
      </c>
      <c r="AH343" t="s">
        <v>69</v>
      </c>
      <c r="AI343" t="s">
        <v>72</v>
      </c>
      <c r="AJ343" t="str" cm="1">
        <f t="array" ref="AJ343">_xlfn.IFS(
  Cleaned_Data[[#This Row],[MonthlyIncome]] &lt;= Q1_Val, "Low (Q1)",
  Cleaned_Data[[#This Row],[MonthlyIncome]] &lt;= Q2_Val, "Lower-Mid (Q2)",
  Cleaned_Data[[#This Row],[MonthlyIncome]] &lt;= Q3_Val, "Upper-Mid (Q3)",
  TRUE, "High (Q4)"
)</f>
        <v>Upper-Mid (Q3)</v>
      </c>
      <c r="AK343" t="str">
        <f>_xlfn.XLOOKUP(Cleaned_Data[[#This Row],[JobSatisfaction]], SatisfactionLookup[Code], SatisfactionLookup[Label], "Unknown")</f>
        <v>High</v>
      </c>
      <c r="AL343" t="str">
        <f>_xlfn.XLOOKUP(Cleaned_Data[[#This Row],[WorkLifeBalance]], SatisfactionLookup[Code], SatisfactionLookup[Label], "Unknown")</f>
        <v>High</v>
      </c>
      <c r="AM34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343" t="str" cm="1">
        <f t="array" ref="AN343">_xlfn.IFS(Cleaned_Data[[#This Row],[Risk Score]]&gt;=5, "3 - High Risk", Cleaned_Data[[#This Row],[Risk Score]]&gt;=3, "2 - Medium Risk", TRUE, "1 - Low Risk")</f>
        <v>1 - Low Risk</v>
      </c>
    </row>
    <row r="344" spans="1:40">
      <c r="A344">
        <v>46</v>
      </c>
      <c r="B344" t="s">
        <v>43</v>
      </c>
      <c r="C344" t="s">
        <v>36</v>
      </c>
      <c r="D344">
        <v>1277</v>
      </c>
      <c r="E344" t="s">
        <v>37</v>
      </c>
      <c r="F344">
        <v>2</v>
      </c>
      <c r="G344">
        <v>3</v>
      </c>
      <c r="H344" t="s">
        <v>38</v>
      </c>
      <c r="I344">
        <v>1732</v>
      </c>
      <c r="J344">
        <v>3</v>
      </c>
      <c r="K344" t="s">
        <v>46</v>
      </c>
      <c r="L344">
        <v>74</v>
      </c>
      <c r="M344">
        <v>3</v>
      </c>
      <c r="N344">
        <v>3</v>
      </c>
      <c r="O344" t="s">
        <v>40</v>
      </c>
      <c r="P344">
        <v>4</v>
      </c>
      <c r="Q344" t="s">
        <v>52</v>
      </c>
      <c r="R344">
        <v>10368</v>
      </c>
      <c r="S344">
        <v>5596</v>
      </c>
      <c r="T344">
        <v>4</v>
      </c>
      <c r="U344" t="s">
        <v>35</v>
      </c>
      <c r="V344">
        <v>12</v>
      </c>
      <c r="W344">
        <v>3</v>
      </c>
      <c r="X344">
        <v>2</v>
      </c>
      <c r="Y344">
        <v>1</v>
      </c>
      <c r="Z344">
        <v>13</v>
      </c>
      <c r="AA344">
        <v>5</v>
      </c>
      <c r="AB344">
        <v>2</v>
      </c>
      <c r="AC344">
        <v>10</v>
      </c>
      <c r="AD344">
        <v>6</v>
      </c>
      <c r="AE344">
        <v>0</v>
      </c>
      <c r="AF344">
        <v>3</v>
      </c>
      <c r="AG344">
        <v>0</v>
      </c>
      <c r="AH344" t="s">
        <v>70</v>
      </c>
      <c r="AI344" t="s">
        <v>72</v>
      </c>
      <c r="AJ344" t="str" cm="1">
        <f t="array" ref="AJ344">_xlfn.IFS(
  Cleaned_Data[[#This Row],[MonthlyIncome]] &lt;= Q1_Val, "Low (Q1)",
  Cleaned_Data[[#This Row],[MonthlyIncome]] &lt;= Q2_Val, "Lower-Mid (Q2)",
  Cleaned_Data[[#This Row],[MonthlyIncome]] &lt;= Q3_Val, "Upper-Mid (Q3)",
  TRUE, "High (Q4)"
)</f>
        <v>High (Q4)</v>
      </c>
      <c r="AK344" t="str">
        <f>_xlfn.XLOOKUP(Cleaned_Data[[#This Row],[JobSatisfaction]], SatisfactionLookup[Code], SatisfactionLookup[Label], "Unknown")</f>
        <v>Very High</v>
      </c>
      <c r="AL344" t="str">
        <f>_xlfn.XLOOKUP(Cleaned_Data[[#This Row],[WorkLifeBalance]], SatisfactionLookup[Code], SatisfactionLookup[Label], "Unknown")</f>
        <v>Medium</v>
      </c>
      <c r="AM34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344" t="str" cm="1">
        <f t="array" ref="AN344">_xlfn.IFS(Cleaned_Data[[#This Row],[Risk Score]]&gt;=5, "3 - High Risk", Cleaned_Data[[#This Row],[Risk Score]]&gt;=3, "2 - Medium Risk", TRUE, "1 - Low Risk")</f>
        <v>2 - Medium Risk</v>
      </c>
    </row>
    <row r="345" spans="1:40">
      <c r="A345">
        <v>32</v>
      </c>
      <c r="B345" t="s">
        <v>43</v>
      </c>
      <c r="C345" t="s">
        <v>36</v>
      </c>
      <c r="D345">
        <v>371</v>
      </c>
      <c r="E345" t="s">
        <v>37</v>
      </c>
      <c r="F345">
        <v>19</v>
      </c>
      <c r="G345">
        <v>3</v>
      </c>
      <c r="H345" t="s">
        <v>38</v>
      </c>
      <c r="I345">
        <v>1739</v>
      </c>
      <c r="J345">
        <v>4</v>
      </c>
      <c r="K345" t="s">
        <v>46</v>
      </c>
      <c r="L345">
        <v>80</v>
      </c>
      <c r="M345">
        <v>1</v>
      </c>
      <c r="N345">
        <v>3</v>
      </c>
      <c r="O345" t="s">
        <v>40</v>
      </c>
      <c r="P345">
        <v>3</v>
      </c>
      <c r="Q345" t="s">
        <v>48</v>
      </c>
      <c r="R345">
        <v>9610</v>
      </c>
      <c r="S345">
        <v>3840</v>
      </c>
      <c r="T345">
        <v>3</v>
      </c>
      <c r="U345" t="s">
        <v>43</v>
      </c>
      <c r="V345">
        <v>13</v>
      </c>
      <c r="W345">
        <v>3</v>
      </c>
      <c r="X345">
        <v>3</v>
      </c>
      <c r="Y345">
        <v>1</v>
      </c>
      <c r="Z345">
        <v>10</v>
      </c>
      <c r="AA345">
        <v>2</v>
      </c>
      <c r="AB345">
        <v>1</v>
      </c>
      <c r="AC345">
        <v>4</v>
      </c>
      <c r="AD345">
        <v>3</v>
      </c>
      <c r="AE345">
        <v>0</v>
      </c>
      <c r="AF345">
        <v>2</v>
      </c>
      <c r="AG345">
        <v>0</v>
      </c>
      <c r="AH345" t="s">
        <v>67</v>
      </c>
      <c r="AI345" t="s">
        <v>71</v>
      </c>
      <c r="AJ345" t="str" cm="1">
        <f t="array" ref="AJ345">_xlfn.IFS(
  Cleaned_Data[[#This Row],[MonthlyIncome]] &lt;= Q1_Val, "Low (Q1)",
  Cleaned_Data[[#This Row],[MonthlyIncome]] &lt;= Q2_Val, "Lower-Mid (Q2)",
  Cleaned_Data[[#This Row],[MonthlyIncome]] &lt;= Q3_Val, "Upper-Mid (Q3)",
  TRUE, "High (Q4)"
)</f>
        <v>High (Q4)</v>
      </c>
      <c r="AK345" t="str">
        <f>_xlfn.XLOOKUP(Cleaned_Data[[#This Row],[JobSatisfaction]], SatisfactionLookup[Code], SatisfactionLookup[Label], "Unknown")</f>
        <v>High</v>
      </c>
      <c r="AL345" t="str">
        <f>_xlfn.XLOOKUP(Cleaned_Data[[#This Row],[WorkLifeBalance]], SatisfactionLookup[Code], SatisfactionLookup[Label], "Unknown")</f>
        <v>Low</v>
      </c>
      <c r="AM34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45" t="str" cm="1">
        <f t="array" ref="AN345">_xlfn.IFS(Cleaned_Data[[#This Row],[Risk Score]]&gt;=5, "3 - High Risk", Cleaned_Data[[#This Row],[Risk Score]]&gt;=3, "2 - Medium Risk", TRUE, "1 - Low Risk")</f>
        <v>1 - Low Risk</v>
      </c>
    </row>
    <row r="346" spans="1:40">
      <c r="A346">
        <v>45</v>
      </c>
      <c r="B346" t="s">
        <v>43</v>
      </c>
      <c r="C346" t="s">
        <v>36</v>
      </c>
      <c r="D346">
        <v>176</v>
      </c>
      <c r="E346" t="s">
        <v>61</v>
      </c>
      <c r="F346">
        <v>4</v>
      </c>
      <c r="G346">
        <v>3</v>
      </c>
      <c r="H346" t="s">
        <v>38</v>
      </c>
      <c r="I346">
        <v>1744</v>
      </c>
      <c r="J346">
        <v>3</v>
      </c>
      <c r="K346" t="s">
        <v>39</v>
      </c>
      <c r="L346">
        <v>56</v>
      </c>
      <c r="M346">
        <v>1</v>
      </c>
      <c r="N346">
        <v>3</v>
      </c>
      <c r="O346" t="s">
        <v>61</v>
      </c>
      <c r="P346">
        <v>3</v>
      </c>
      <c r="Q346" t="s">
        <v>48</v>
      </c>
      <c r="R346">
        <v>9756</v>
      </c>
      <c r="S346">
        <v>6595</v>
      </c>
      <c r="T346">
        <v>4</v>
      </c>
      <c r="U346" t="s">
        <v>43</v>
      </c>
      <c r="V346">
        <v>21</v>
      </c>
      <c r="W346">
        <v>4</v>
      </c>
      <c r="X346">
        <v>3</v>
      </c>
      <c r="Y346">
        <v>2</v>
      </c>
      <c r="Z346">
        <v>9</v>
      </c>
      <c r="AA346">
        <v>2</v>
      </c>
      <c r="AB346">
        <v>4</v>
      </c>
      <c r="AC346">
        <v>5</v>
      </c>
      <c r="AD346">
        <v>0</v>
      </c>
      <c r="AE346">
        <v>0</v>
      </c>
      <c r="AF346">
        <v>3</v>
      </c>
      <c r="AG346">
        <v>0</v>
      </c>
      <c r="AH346" t="s">
        <v>70</v>
      </c>
      <c r="AI346" t="s">
        <v>71</v>
      </c>
      <c r="AJ346" t="str" cm="1">
        <f t="array" ref="AJ346">_xlfn.IFS(
  Cleaned_Data[[#This Row],[MonthlyIncome]] &lt;= Q1_Val, "Low (Q1)",
  Cleaned_Data[[#This Row],[MonthlyIncome]] &lt;= Q2_Val, "Lower-Mid (Q2)",
  Cleaned_Data[[#This Row],[MonthlyIncome]] &lt;= Q3_Val, "Upper-Mid (Q3)",
  TRUE, "High (Q4)"
)</f>
        <v>High (Q4)</v>
      </c>
      <c r="AK346" t="str">
        <f>_xlfn.XLOOKUP(Cleaned_Data[[#This Row],[JobSatisfaction]], SatisfactionLookup[Code], SatisfactionLookup[Label], "Unknown")</f>
        <v>High</v>
      </c>
      <c r="AL346" t="str">
        <f>_xlfn.XLOOKUP(Cleaned_Data[[#This Row],[WorkLifeBalance]], SatisfactionLookup[Code], SatisfactionLookup[Label], "Unknown")</f>
        <v>Very High</v>
      </c>
      <c r="AM34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46" t="str" cm="1">
        <f t="array" ref="AN346">_xlfn.IFS(Cleaned_Data[[#This Row],[Risk Score]]&gt;=5, "3 - High Risk", Cleaned_Data[[#This Row],[Risk Score]]&gt;=3, "2 - Medium Risk", TRUE, "1 - Low Risk")</f>
        <v>1 - Low Risk</v>
      </c>
    </row>
    <row r="347" spans="1:40">
      <c r="A347">
        <v>49</v>
      </c>
      <c r="B347" t="s">
        <v>43</v>
      </c>
      <c r="C347" t="s">
        <v>36</v>
      </c>
      <c r="D347">
        <v>1313</v>
      </c>
      <c r="E347" t="s">
        <v>37</v>
      </c>
      <c r="F347">
        <v>11</v>
      </c>
      <c r="G347">
        <v>4</v>
      </c>
      <c r="H347" t="s">
        <v>59</v>
      </c>
      <c r="I347">
        <v>1757</v>
      </c>
      <c r="J347">
        <v>4</v>
      </c>
      <c r="K347" t="s">
        <v>39</v>
      </c>
      <c r="L347">
        <v>80</v>
      </c>
      <c r="M347">
        <v>3</v>
      </c>
      <c r="N347">
        <v>2</v>
      </c>
      <c r="O347" t="s">
        <v>40</v>
      </c>
      <c r="P347">
        <v>4</v>
      </c>
      <c r="Q347" t="s">
        <v>41</v>
      </c>
      <c r="R347">
        <v>4507</v>
      </c>
      <c r="S347">
        <v>8191</v>
      </c>
      <c r="T347">
        <v>3</v>
      </c>
      <c r="U347" t="s">
        <v>43</v>
      </c>
      <c r="V347">
        <v>12</v>
      </c>
      <c r="W347">
        <v>3</v>
      </c>
      <c r="X347">
        <v>3</v>
      </c>
      <c r="Y347">
        <v>0</v>
      </c>
      <c r="Z347">
        <v>8</v>
      </c>
      <c r="AA347">
        <v>1</v>
      </c>
      <c r="AB347">
        <v>4</v>
      </c>
      <c r="AC347">
        <v>5</v>
      </c>
      <c r="AD347">
        <v>1</v>
      </c>
      <c r="AE347">
        <v>0</v>
      </c>
      <c r="AF347">
        <v>4</v>
      </c>
      <c r="AG347">
        <v>0</v>
      </c>
      <c r="AH347" t="s">
        <v>70</v>
      </c>
      <c r="AI347" t="s">
        <v>71</v>
      </c>
      <c r="AJ347" t="str" cm="1">
        <f t="array" ref="AJ347">_xlfn.IFS(
  Cleaned_Data[[#This Row],[MonthlyIncome]] &lt;= Q1_Val, "Low (Q1)",
  Cleaned_Data[[#This Row],[MonthlyIncome]] &lt;= Q2_Val, "Lower-Mid (Q2)",
  Cleaned_Data[[#This Row],[MonthlyIncome]] &lt;= Q3_Val, "Upper-Mid (Q3)",
  TRUE, "High (Q4)"
)</f>
        <v>Lower-Mid (Q2)</v>
      </c>
      <c r="AK347" t="str">
        <f>_xlfn.XLOOKUP(Cleaned_Data[[#This Row],[JobSatisfaction]], SatisfactionLookup[Code], SatisfactionLookup[Label], "Unknown")</f>
        <v>Very High</v>
      </c>
      <c r="AL347" t="str">
        <f>_xlfn.XLOOKUP(Cleaned_Data[[#This Row],[WorkLifeBalance]], SatisfactionLookup[Code], SatisfactionLookup[Label], "Unknown")</f>
        <v>Very High</v>
      </c>
      <c r="AM34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47" t="str" cm="1">
        <f t="array" ref="AN347">_xlfn.IFS(Cleaned_Data[[#This Row],[Risk Score]]&gt;=5, "3 - High Risk", Cleaned_Data[[#This Row],[Risk Score]]&gt;=3, "2 - Medium Risk", TRUE, "1 - Low Risk")</f>
        <v>1 - Low Risk</v>
      </c>
    </row>
    <row r="348" spans="1:40">
      <c r="A348">
        <v>42</v>
      </c>
      <c r="B348" t="s">
        <v>43</v>
      </c>
      <c r="C348" t="s">
        <v>36</v>
      </c>
      <c r="D348">
        <v>855</v>
      </c>
      <c r="E348" t="s">
        <v>45</v>
      </c>
      <c r="F348">
        <v>12</v>
      </c>
      <c r="G348">
        <v>3</v>
      </c>
      <c r="H348" t="s">
        <v>51</v>
      </c>
      <c r="I348">
        <v>1768</v>
      </c>
      <c r="J348">
        <v>2</v>
      </c>
      <c r="K348" t="s">
        <v>46</v>
      </c>
      <c r="L348">
        <v>57</v>
      </c>
      <c r="M348">
        <v>3</v>
      </c>
      <c r="N348">
        <v>1</v>
      </c>
      <c r="O348" t="s">
        <v>50</v>
      </c>
      <c r="P348">
        <v>2</v>
      </c>
      <c r="Q348" t="s">
        <v>52</v>
      </c>
      <c r="R348">
        <v>2766</v>
      </c>
      <c r="S348">
        <v>8952</v>
      </c>
      <c r="T348">
        <v>8</v>
      </c>
      <c r="U348" t="s">
        <v>43</v>
      </c>
      <c r="V348">
        <v>22</v>
      </c>
      <c r="W348">
        <v>4</v>
      </c>
      <c r="X348">
        <v>2</v>
      </c>
      <c r="Y348">
        <v>3</v>
      </c>
      <c r="Z348">
        <v>7</v>
      </c>
      <c r="AA348">
        <v>6</v>
      </c>
      <c r="AB348">
        <v>2</v>
      </c>
      <c r="AC348">
        <v>5</v>
      </c>
      <c r="AD348">
        <v>3</v>
      </c>
      <c r="AE348">
        <v>0</v>
      </c>
      <c r="AF348">
        <v>4</v>
      </c>
      <c r="AG348">
        <v>0</v>
      </c>
      <c r="AH348" t="s">
        <v>69</v>
      </c>
      <c r="AI348" t="s">
        <v>71</v>
      </c>
      <c r="AJ348" t="str" cm="1">
        <f t="array" ref="AJ348">_xlfn.IFS(
  Cleaned_Data[[#This Row],[MonthlyIncome]] &lt;= Q1_Val, "Low (Q1)",
  Cleaned_Data[[#This Row],[MonthlyIncome]] &lt;= Q2_Val, "Lower-Mid (Q2)",
  Cleaned_Data[[#This Row],[MonthlyIncome]] &lt;= Q3_Val, "Upper-Mid (Q3)",
  TRUE, "High (Q4)"
)</f>
        <v>Low (Q1)</v>
      </c>
      <c r="AK348" t="str">
        <f>_xlfn.XLOOKUP(Cleaned_Data[[#This Row],[JobSatisfaction]], SatisfactionLookup[Code], SatisfactionLookup[Label], "Unknown")</f>
        <v>Medium</v>
      </c>
      <c r="AL348" t="str">
        <f>_xlfn.XLOOKUP(Cleaned_Data[[#This Row],[WorkLifeBalance]], SatisfactionLookup[Code], SatisfactionLookup[Label], "Unknown")</f>
        <v>Medium</v>
      </c>
      <c r="AM34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348" t="str" cm="1">
        <f t="array" ref="AN348">_xlfn.IFS(Cleaned_Data[[#This Row],[Risk Score]]&gt;=5, "3 - High Risk", Cleaned_Data[[#This Row],[Risk Score]]&gt;=3, "2 - Medium Risk", TRUE, "1 - Low Risk")</f>
        <v>2 - Medium Risk</v>
      </c>
    </row>
    <row r="349" spans="1:40">
      <c r="A349">
        <v>40</v>
      </c>
      <c r="B349" t="s">
        <v>43</v>
      </c>
      <c r="C349" t="s">
        <v>36</v>
      </c>
      <c r="D349">
        <v>616</v>
      </c>
      <c r="E349" t="s">
        <v>45</v>
      </c>
      <c r="F349">
        <v>2</v>
      </c>
      <c r="G349">
        <v>2</v>
      </c>
      <c r="H349" t="s">
        <v>38</v>
      </c>
      <c r="I349">
        <v>1802</v>
      </c>
      <c r="J349">
        <v>3</v>
      </c>
      <c r="K349" t="s">
        <v>39</v>
      </c>
      <c r="L349">
        <v>99</v>
      </c>
      <c r="M349">
        <v>3</v>
      </c>
      <c r="N349">
        <v>1</v>
      </c>
      <c r="O349" t="s">
        <v>50</v>
      </c>
      <c r="P349">
        <v>1</v>
      </c>
      <c r="Q349" t="s">
        <v>48</v>
      </c>
      <c r="R349">
        <v>3377</v>
      </c>
      <c r="S349">
        <v>25605</v>
      </c>
      <c r="T349">
        <v>4</v>
      </c>
      <c r="U349" t="s">
        <v>43</v>
      </c>
      <c r="V349">
        <v>17</v>
      </c>
      <c r="W349">
        <v>3</v>
      </c>
      <c r="X349">
        <v>4</v>
      </c>
      <c r="Y349">
        <v>1</v>
      </c>
      <c r="Z349">
        <v>7</v>
      </c>
      <c r="AA349">
        <v>5</v>
      </c>
      <c r="AB349">
        <v>2</v>
      </c>
      <c r="AC349">
        <v>4</v>
      </c>
      <c r="AD349">
        <v>3</v>
      </c>
      <c r="AE349">
        <v>0</v>
      </c>
      <c r="AF349">
        <v>2</v>
      </c>
      <c r="AG349">
        <v>0</v>
      </c>
      <c r="AH349" t="s">
        <v>69</v>
      </c>
      <c r="AI349" t="s">
        <v>71</v>
      </c>
      <c r="AJ349" t="str" cm="1">
        <f t="array" ref="AJ349">_xlfn.IFS(
  Cleaned_Data[[#This Row],[MonthlyIncome]] &lt;= Q1_Val, "Low (Q1)",
  Cleaned_Data[[#This Row],[MonthlyIncome]] &lt;= Q2_Val, "Lower-Mid (Q2)",
  Cleaned_Data[[#This Row],[MonthlyIncome]] &lt;= Q3_Val, "Upper-Mid (Q3)",
  TRUE, "High (Q4)"
)</f>
        <v>Lower-Mid (Q2)</v>
      </c>
      <c r="AK349" t="str">
        <f>_xlfn.XLOOKUP(Cleaned_Data[[#This Row],[JobSatisfaction]], SatisfactionLookup[Code], SatisfactionLookup[Label], "Unknown")</f>
        <v>Low</v>
      </c>
      <c r="AL349" t="str">
        <f>_xlfn.XLOOKUP(Cleaned_Data[[#This Row],[WorkLifeBalance]], SatisfactionLookup[Code], SatisfactionLookup[Label], "Unknown")</f>
        <v>Medium</v>
      </c>
      <c r="AM34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349" t="str" cm="1">
        <f t="array" ref="AN349">_xlfn.IFS(Cleaned_Data[[#This Row],[Risk Score]]&gt;=5, "3 - High Risk", Cleaned_Data[[#This Row],[Risk Score]]&gt;=3, "2 - Medium Risk", TRUE, "1 - Low Risk")</f>
        <v>2 - Medium Risk</v>
      </c>
    </row>
    <row r="350" spans="1:40">
      <c r="A350">
        <v>30</v>
      </c>
      <c r="B350" t="s">
        <v>43</v>
      </c>
      <c r="C350" t="s">
        <v>36</v>
      </c>
      <c r="D350">
        <v>1092</v>
      </c>
      <c r="E350" t="s">
        <v>45</v>
      </c>
      <c r="F350">
        <v>10</v>
      </c>
      <c r="G350">
        <v>3</v>
      </c>
      <c r="H350" t="s">
        <v>51</v>
      </c>
      <c r="I350">
        <v>1816</v>
      </c>
      <c r="J350">
        <v>1</v>
      </c>
      <c r="K350" t="s">
        <v>39</v>
      </c>
      <c r="L350">
        <v>64</v>
      </c>
      <c r="M350">
        <v>3</v>
      </c>
      <c r="N350">
        <v>3</v>
      </c>
      <c r="O350" t="s">
        <v>53</v>
      </c>
      <c r="P350">
        <v>3</v>
      </c>
      <c r="Q350" t="s">
        <v>41</v>
      </c>
      <c r="R350">
        <v>9667</v>
      </c>
      <c r="S350">
        <v>2739</v>
      </c>
      <c r="T350">
        <v>9</v>
      </c>
      <c r="U350" t="s">
        <v>43</v>
      </c>
      <c r="V350">
        <v>14</v>
      </c>
      <c r="W350">
        <v>3</v>
      </c>
      <c r="X350">
        <v>2</v>
      </c>
      <c r="Y350">
        <v>0</v>
      </c>
      <c r="Z350">
        <v>9</v>
      </c>
      <c r="AA350">
        <v>3</v>
      </c>
      <c r="AB350">
        <v>3</v>
      </c>
      <c r="AC350">
        <v>7</v>
      </c>
      <c r="AD350">
        <v>7</v>
      </c>
      <c r="AE350">
        <v>0</v>
      </c>
      <c r="AF350">
        <v>2</v>
      </c>
      <c r="AG350">
        <v>0</v>
      </c>
      <c r="AH350" t="s">
        <v>67</v>
      </c>
      <c r="AI350" t="s">
        <v>72</v>
      </c>
      <c r="AJ350" t="str" cm="1">
        <f t="array" ref="AJ350">_xlfn.IFS(
  Cleaned_Data[[#This Row],[MonthlyIncome]] &lt;= Q1_Val, "Low (Q1)",
  Cleaned_Data[[#This Row],[MonthlyIncome]] &lt;= Q2_Val, "Lower-Mid (Q2)",
  Cleaned_Data[[#This Row],[MonthlyIncome]] &lt;= Q3_Val, "Upper-Mid (Q3)",
  TRUE, "High (Q4)"
)</f>
        <v>High (Q4)</v>
      </c>
      <c r="AK350" t="str">
        <f>_xlfn.XLOOKUP(Cleaned_Data[[#This Row],[JobSatisfaction]], SatisfactionLookup[Code], SatisfactionLookup[Label], "Unknown")</f>
        <v>High</v>
      </c>
      <c r="AL350" t="str">
        <f>_xlfn.XLOOKUP(Cleaned_Data[[#This Row],[WorkLifeBalance]], SatisfactionLookup[Code], SatisfactionLookup[Label], "Unknown")</f>
        <v>High</v>
      </c>
      <c r="AM35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50" t="str" cm="1">
        <f t="array" ref="AN350">_xlfn.IFS(Cleaned_Data[[#This Row],[Risk Score]]&gt;=5, "3 - High Risk", Cleaned_Data[[#This Row],[Risk Score]]&gt;=3, "2 - Medium Risk", TRUE, "1 - Low Risk")</f>
        <v>1 - Low Risk</v>
      </c>
    </row>
    <row r="351" spans="1:40">
      <c r="A351">
        <v>40</v>
      </c>
      <c r="B351" t="s">
        <v>43</v>
      </c>
      <c r="C351" t="s">
        <v>36</v>
      </c>
      <c r="D351">
        <v>1194</v>
      </c>
      <c r="E351" t="s">
        <v>45</v>
      </c>
      <c r="F351">
        <v>1</v>
      </c>
      <c r="G351">
        <v>3</v>
      </c>
      <c r="H351" t="s">
        <v>38</v>
      </c>
      <c r="I351">
        <v>1822</v>
      </c>
      <c r="J351">
        <v>3</v>
      </c>
      <c r="K351" t="s">
        <v>39</v>
      </c>
      <c r="L351">
        <v>52</v>
      </c>
      <c r="M351">
        <v>3</v>
      </c>
      <c r="N351">
        <v>2</v>
      </c>
      <c r="O351" t="s">
        <v>54</v>
      </c>
      <c r="P351">
        <v>4</v>
      </c>
      <c r="Q351" t="s">
        <v>52</v>
      </c>
      <c r="R351">
        <v>6513</v>
      </c>
      <c r="S351">
        <v>9060</v>
      </c>
      <c r="T351">
        <v>4</v>
      </c>
      <c r="U351" t="s">
        <v>43</v>
      </c>
      <c r="V351">
        <v>17</v>
      </c>
      <c r="W351">
        <v>3</v>
      </c>
      <c r="X351">
        <v>4</v>
      </c>
      <c r="Y351">
        <v>1</v>
      </c>
      <c r="Z351">
        <v>12</v>
      </c>
      <c r="AA351">
        <v>3</v>
      </c>
      <c r="AB351">
        <v>3</v>
      </c>
      <c r="AC351">
        <v>5</v>
      </c>
      <c r="AD351">
        <v>3</v>
      </c>
      <c r="AE351">
        <v>0</v>
      </c>
      <c r="AF351">
        <v>3</v>
      </c>
      <c r="AG351">
        <v>0</v>
      </c>
      <c r="AH351" t="s">
        <v>69</v>
      </c>
      <c r="AI351" t="s">
        <v>71</v>
      </c>
      <c r="AJ351" t="str" cm="1">
        <f t="array" ref="AJ351">_xlfn.IFS(
  Cleaned_Data[[#This Row],[MonthlyIncome]] &lt;= Q1_Val, "Low (Q1)",
  Cleaned_Data[[#This Row],[MonthlyIncome]] &lt;= Q2_Val, "Lower-Mid (Q2)",
  Cleaned_Data[[#This Row],[MonthlyIncome]] &lt;= Q3_Val, "Upper-Mid (Q3)",
  TRUE, "High (Q4)"
)</f>
        <v>Upper-Mid (Q3)</v>
      </c>
      <c r="AK351" t="str">
        <f>_xlfn.XLOOKUP(Cleaned_Data[[#This Row],[JobSatisfaction]], SatisfactionLookup[Code], SatisfactionLookup[Label], "Unknown")</f>
        <v>Very High</v>
      </c>
      <c r="AL351" t="str">
        <f>_xlfn.XLOOKUP(Cleaned_Data[[#This Row],[WorkLifeBalance]], SatisfactionLookup[Code], SatisfactionLookup[Label], "Unknown")</f>
        <v>High</v>
      </c>
      <c r="AM35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51" t="str" cm="1">
        <f t="array" ref="AN351">_xlfn.IFS(Cleaned_Data[[#This Row],[Risk Score]]&gt;=5, "3 - High Risk", Cleaned_Data[[#This Row],[Risk Score]]&gt;=3, "2 - Medium Risk", TRUE, "1 - Low Risk")</f>
        <v>1 - Low Risk</v>
      </c>
    </row>
    <row r="352" spans="1:40">
      <c r="A352">
        <v>35</v>
      </c>
      <c r="B352" t="s">
        <v>43</v>
      </c>
      <c r="C352" t="s">
        <v>36</v>
      </c>
      <c r="D352">
        <v>185</v>
      </c>
      <c r="E352" t="s">
        <v>45</v>
      </c>
      <c r="F352">
        <v>23</v>
      </c>
      <c r="G352">
        <v>4</v>
      </c>
      <c r="H352" t="s">
        <v>51</v>
      </c>
      <c r="I352">
        <v>1826</v>
      </c>
      <c r="J352">
        <v>2</v>
      </c>
      <c r="K352" t="s">
        <v>46</v>
      </c>
      <c r="L352">
        <v>91</v>
      </c>
      <c r="M352">
        <v>1</v>
      </c>
      <c r="N352">
        <v>1</v>
      </c>
      <c r="O352" t="s">
        <v>50</v>
      </c>
      <c r="P352">
        <v>3</v>
      </c>
      <c r="Q352" t="s">
        <v>48</v>
      </c>
      <c r="R352">
        <v>2705</v>
      </c>
      <c r="S352">
        <v>9696</v>
      </c>
      <c r="T352">
        <v>0</v>
      </c>
      <c r="U352" t="s">
        <v>43</v>
      </c>
      <c r="V352">
        <v>16</v>
      </c>
      <c r="W352">
        <v>3</v>
      </c>
      <c r="X352">
        <v>2</v>
      </c>
      <c r="Y352">
        <v>1</v>
      </c>
      <c r="Z352">
        <v>6</v>
      </c>
      <c r="AA352">
        <v>2</v>
      </c>
      <c r="AB352">
        <v>4</v>
      </c>
      <c r="AC352">
        <v>5</v>
      </c>
      <c r="AD352">
        <v>4</v>
      </c>
      <c r="AE352">
        <v>0</v>
      </c>
      <c r="AF352">
        <v>3</v>
      </c>
      <c r="AG352">
        <v>0</v>
      </c>
      <c r="AH352" t="s">
        <v>69</v>
      </c>
      <c r="AI352" t="s">
        <v>71</v>
      </c>
      <c r="AJ352" t="str" cm="1">
        <f t="array" ref="AJ352">_xlfn.IFS(
  Cleaned_Data[[#This Row],[MonthlyIncome]] &lt;= Q1_Val, "Low (Q1)",
  Cleaned_Data[[#This Row],[MonthlyIncome]] &lt;= Q2_Val, "Lower-Mid (Q2)",
  Cleaned_Data[[#This Row],[MonthlyIncome]] &lt;= Q3_Val, "Upper-Mid (Q3)",
  TRUE, "High (Q4)"
)</f>
        <v>Low (Q1)</v>
      </c>
      <c r="AK352" t="str">
        <f>_xlfn.XLOOKUP(Cleaned_Data[[#This Row],[JobSatisfaction]], SatisfactionLookup[Code], SatisfactionLookup[Label], "Unknown")</f>
        <v>High</v>
      </c>
      <c r="AL352" t="str">
        <f>_xlfn.XLOOKUP(Cleaned_Data[[#This Row],[WorkLifeBalance]], SatisfactionLookup[Code], SatisfactionLookup[Label], "Unknown")</f>
        <v>Very High</v>
      </c>
      <c r="AM35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352" t="str" cm="1">
        <f t="array" ref="AN352">_xlfn.IFS(Cleaned_Data[[#This Row],[Risk Score]]&gt;=5, "3 - High Risk", Cleaned_Data[[#This Row],[Risk Score]]&gt;=3, "2 - Medium Risk", TRUE, "1 - Low Risk")</f>
        <v>2 - Medium Risk</v>
      </c>
    </row>
    <row r="353" spans="1:40">
      <c r="A353">
        <v>37</v>
      </c>
      <c r="B353" t="s">
        <v>43</v>
      </c>
      <c r="C353" t="s">
        <v>36</v>
      </c>
      <c r="D353">
        <v>783</v>
      </c>
      <c r="E353" t="s">
        <v>45</v>
      </c>
      <c r="F353">
        <v>7</v>
      </c>
      <c r="G353">
        <v>4</v>
      </c>
      <c r="H353" t="s">
        <v>51</v>
      </c>
      <c r="I353">
        <v>1885</v>
      </c>
      <c r="J353">
        <v>4</v>
      </c>
      <c r="K353" t="s">
        <v>46</v>
      </c>
      <c r="L353">
        <v>78</v>
      </c>
      <c r="M353">
        <v>3</v>
      </c>
      <c r="N353">
        <v>2</v>
      </c>
      <c r="O353" t="s">
        <v>47</v>
      </c>
      <c r="P353">
        <v>1</v>
      </c>
      <c r="Q353" t="s">
        <v>48</v>
      </c>
      <c r="R353">
        <v>4284</v>
      </c>
      <c r="S353">
        <v>13588</v>
      </c>
      <c r="T353">
        <v>5</v>
      </c>
      <c r="U353" t="s">
        <v>35</v>
      </c>
      <c r="V353">
        <v>22</v>
      </c>
      <c r="W353">
        <v>4</v>
      </c>
      <c r="X353">
        <v>3</v>
      </c>
      <c r="Y353">
        <v>1</v>
      </c>
      <c r="Z353">
        <v>16</v>
      </c>
      <c r="AA353">
        <v>2</v>
      </c>
      <c r="AB353">
        <v>3</v>
      </c>
      <c r="AC353">
        <v>5</v>
      </c>
      <c r="AD353">
        <v>3</v>
      </c>
      <c r="AE353">
        <v>0</v>
      </c>
      <c r="AF353">
        <v>4</v>
      </c>
      <c r="AG353">
        <v>0</v>
      </c>
      <c r="AH353" t="s">
        <v>69</v>
      </c>
      <c r="AI353" t="s">
        <v>71</v>
      </c>
      <c r="AJ353" t="str" cm="1">
        <f t="array" ref="AJ353">_xlfn.IFS(
  Cleaned_Data[[#This Row],[MonthlyIncome]] &lt;= Q1_Val, "Low (Q1)",
  Cleaned_Data[[#This Row],[MonthlyIncome]] &lt;= Q2_Val, "Lower-Mid (Q2)",
  Cleaned_Data[[#This Row],[MonthlyIncome]] &lt;= Q3_Val, "Upper-Mid (Q3)",
  TRUE, "High (Q4)"
)</f>
        <v>Lower-Mid (Q2)</v>
      </c>
      <c r="AK353" t="str">
        <f>_xlfn.XLOOKUP(Cleaned_Data[[#This Row],[JobSatisfaction]], SatisfactionLookup[Code], SatisfactionLookup[Label], "Unknown")</f>
        <v>Low</v>
      </c>
      <c r="AL353" t="str">
        <f>_xlfn.XLOOKUP(Cleaned_Data[[#This Row],[WorkLifeBalance]], SatisfactionLookup[Code], SatisfactionLookup[Label], "Unknown")</f>
        <v>High</v>
      </c>
      <c r="AM35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353" t="str" cm="1">
        <f t="array" ref="AN353">_xlfn.IFS(Cleaned_Data[[#This Row],[Risk Score]]&gt;=5, "3 - High Risk", Cleaned_Data[[#This Row],[Risk Score]]&gt;=3, "2 - Medium Risk", TRUE, "1 - Low Risk")</f>
        <v>3 - High Risk</v>
      </c>
    </row>
    <row r="354" spans="1:40">
      <c r="A354">
        <v>27</v>
      </c>
      <c r="B354" t="s">
        <v>43</v>
      </c>
      <c r="C354" t="s">
        <v>36</v>
      </c>
      <c r="D354">
        <v>511</v>
      </c>
      <c r="E354" t="s">
        <v>37</v>
      </c>
      <c r="F354">
        <v>2</v>
      </c>
      <c r="G354">
        <v>2</v>
      </c>
      <c r="H354" t="s">
        <v>51</v>
      </c>
      <c r="I354">
        <v>1898</v>
      </c>
      <c r="J354">
        <v>1</v>
      </c>
      <c r="K354" t="s">
        <v>39</v>
      </c>
      <c r="L354">
        <v>89</v>
      </c>
      <c r="M354">
        <v>4</v>
      </c>
      <c r="N354">
        <v>2</v>
      </c>
      <c r="O354" t="s">
        <v>40</v>
      </c>
      <c r="P354">
        <v>3</v>
      </c>
      <c r="Q354" t="s">
        <v>41</v>
      </c>
      <c r="R354">
        <v>6500</v>
      </c>
      <c r="S354">
        <v>26997</v>
      </c>
      <c r="T354">
        <v>0</v>
      </c>
      <c r="U354" t="s">
        <v>43</v>
      </c>
      <c r="V354">
        <v>14</v>
      </c>
      <c r="W354">
        <v>3</v>
      </c>
      <c r="X354">
        <v>2</v>
      </c>
      <c r="Y354">
        <v>0</v>
      </c>
      <c r="Z354">
        <v>9</v>
      </c>
      <c r="AA354">
        <v>5</v>
      </c>
      <c r="AB354">
        <v>2</v>
      </c>
      <c r="AC354">
        <v>8</v>
      </c>
      <c r="AD354">
        <v>7</v>
      </c>
      <c r="AE354">
        <v>0</v>
      </c>
      <c r="AF354">
        <v>7</v>
      </c>
      <c r="AG354">
        <v>0</v>
      </c>
      <c r="AH354" t="s">
        <v>67</v>
      </c>
      <c r="AI354" t="s">
        <v>72</v>
      </c>
      <c r="AJ354" t="str" cm="1">
        <f t="array" ref="AJ354">_xlfn.IFS(
  Cleaned_Data[[#This Row],[MonthlyIncome]] &lt;= Q1_Val, "Low (Q1)",
  Cleaned_Data[[#This Row],[MonthlyIncome]] &lt;= Q2_Val, "Lower-Mid (Q2)",
  Cleaned_Data[[#This Row],[MonthlyIncome]] &lt;= Q3_Val, "Upper-Mid (Q3)",
  TRUE, "High (Q4)"
)</f>
        <v>Upper-Mid (Q3)</v>
      </c>
      <c r="AK354" t="str">
        <f>_xlfn.XLOOKUP(Cleaned_Data[[#This Row],[JobSatisfaction]], SatisfactionLookup[Code], SatisfactionLookup[Label], "Unknown")</f>
        <v>High</v>
      </c>
      <c r="AL354" t="str">
        <f>_xlfn.XLOOKUP(Cleaned_Data[[#This Row],[WorkLifeBalance]], SatisfactionLookup[Code], SatisfactionLookup[Label], "Unknown")</f>
        <v>Medium</v>
      </c>
      <c r="AM35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54" t="str" cm="1">
        <f t="array" ref="AN354">_xlfn.IFS(Cleaned_Data[[#This Row],[Risk Score]]&gt;=5, "3 - High Risk", Cleaned_Data[[#This Row],[Risk Score]]&gt;=3, "2 - Medium Risk", TRUE, "1 - Low Risk")</f>
        <v>1 - Low Risk</v>
      </c>
    </row>
    <row r="355" spans="1:40">
      <c r="A355">
        <v>35</v>
      </c>
      <c r="B355" t="s">
        <v>43</v>
      </c>
      <c r="C355" t="s">
        <v>36</v>
      </c>
      <c r="D355">
        <v>682</v>
      </c>
      <c r="E355" t="s">
        <v>37</v>
      </c>
      <c r="F355">
        <v>18</v>
      </c>
      <c r="G355">
        <v>4</v>
      </c>
      <c r="H355" t="s">
        <v>51</v>
      </c>
      <c r="I355">
        <v>1945</v>
      </c>
      <c r="J355">
        <v>2</v>
      </c>
      <c r="K355" t="s">
        <v>46</v>
      </c>
      <c r="L355">
        <v>71</v>
      </c>
      <c r="M355">
        <v>3</v>
      </c>
      <c r="N355">
        <v>2</v>
      </c>
      <c r="O355" t="s">
        <v>40</v>
      </c>
      <c r="P355">
        <v>1</v>
      </c>
      <c r="Q355" t="s">
        <v>48</v>
      </c>
      <c r="R355">
        <v>5561</v>
      </c>
      <c r="S355">
        <v>15975</v>
      </c>
      <c r="T355">
        <v>0</v>
      </c>
      <c r="U355" t="s">
        <v>43</v>
      </c>
      <c r="V355">
        <v>16</v>
      </c>
      <c r="W355">
        <v>3</v>
      </c>
      <c r="X355">
        <v>4</v>
      </c>
      <c r="Y355">
        <v>1</v>
      </c>
      <c r="Z355">
        <v>6</v>
      </c>
      <c r="AA355">
        <v>2</v>
      </c>
      <c r="AB355">
        <v>1</v>
      </c>
      <c r="AC355">
        <v>5</v>
      </c>
      <c r="AD355">
        <v>3</v>
      </c>
      <c r="AE355">
        <v>0</v>
      </c>
      <c r="AF355">
        <v>4</v>
      </c>
      <c r="AG355">
        <v>0</v>
      </c>
      <c r="AH355" t="s">
        <v>69</v>
      </c>
      <c r="AI355" t="s">
        <v>71</v>
      </c>
      <c r="AJ355" t="str" cm="1">
        <f t="array" ref="AJ355">_xlfn.IFS(
  Cleaned_Data[[#This Row],[MonthlyIncome]] &lt;= Q1_Val, "Low (Q1)",
  Cleaned_Data[[#This Row],[MonthlyIncome]] &lt;= Q2_Val, "Lower-Mid (Q2)",
  Cleaned_Data[[#This Row],[MonthlyIncome]] &lt;= Q3_Val, "Upper-Mid (Q3)",
  TRUE, "High (Q4)"
)</f>
        <v>Upper-Mid (Q3)</v>
      </c>
      <c r="AK355" t="str">
        <f>_xlfn.XLOOKUP(Cleaned_Data[[#This Row],[JobSatisfaction]], SatisfactionLookup[Code], SatisfactionLookup[Label], "Unknown")</f>
        <v>Low</v>
      </c>
      <c r="AL355" t="str">
        <f>_xlfn.XLOOKUP(Cleaned_Data[[#This Row],[WorkLifeBalance]], SatisfactionLookup[Code], SatisfactionLookup[Label], "Unknown")</f>
        <v>Low</v>
      </c>
      <c r="AM35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355" t="str" cm="1">
        <f t="array" ref="AN355">_xlfn.IFS(Cleaned_Data[[#This Row],[Risk Score]]&gt;=5, "3 - High Risk", Cleaned_Data[[#This Row],[Risk Score]]&gt;=3, "2 - Medium Risk", TRUE, "1 - Low Risk")</f>
        <v>2 - Medium Risk</v>
      </c>
    </row>
    <row r="356" spans="1:40">
      <c r="A356">
        <v>29</v>
      </c>
      <c r="B356" t="s">
        <v>43</v>
      </c>
      <c r="C356" t="s">
        <v>36</v>
      </c>
      <c r="D356">
        <v>136</v>
      </c>
      <c r="E356" t="s">
        <v>45</v>
      </c>
      <c r="F356">
        <v>1</v>
      </c>
      <c r="G356">
        <v>3</v>
      </c>
      <c r="H356" t="s">
        <v>38</v>
      </c>
      <c r="I356">
        <v>1954</v>
      </c>
      <c r="J356">
        <v>1</v>
      </c>
      <c r="K356" t="s">
        <v>46</v>
      </c>
      <c r="L356">
        <v>89</v>
      </c>
      <c r="M356">
        <v>3</v>
      </c>
      <c r="N356">
        <v>2</v>
      </c>
      <c r="O356" t="s">
        <v>54</v>
      </c>
      <c r="P356">
        <v>1</v>
      </c>
      <c r="Q356" t="s">
        <v>48</v>
      </c>
      <c r="R356">
        <v>5373</v>
      </c>
      <c r="S356">
        <v>6225</v>
      </c>
      <c r="T356">
        <v>0</v>
      </c>
      <c r="U356" t="s">
        <v>43</v>
      </c>
      <c r="V356">
        <v>12</v>
      </c>
      <c r="W356">
        <v>3</v>
      </c>
      <c r="X356">
        <v>1</v>
      </c>
      <c r="Y356">
        <v>1</v>
      </c>
      <c r="Z356">
        <v>6</v>
      </c>
      <c r="AA356">
        <v>5</v>
      </c>
      <c r="AB356">
        <v>2</v>
      </c>
      <c r="AC356">
        <v>5</v>
      </c>
      <c r="AD356">
        <v>3</v>
      </c>
      <c r="AE356">
        <v>0</v>
      </c>
      <c r="AF356">
        <v>2</v>
      </c>
      <c r="AG356">
        <v>0</v>
      </c>
      <c r="AH356" t="s">
        <v>67</v>
      </c>
      <c r="AI356" t="s">
        <v>71</v>
      </c>
      <c r="AJ356" t="str" cm="1">
        <f t="array" ref="AJ356">_xlfn.IFS(
  Cleaned_Data[[#This Row],[MonthlyIncome]] &lt;= Q1_Val, "Low (Q1)",
  Cleaned_Data[[#This Row],[MonthlyIncome]] &lt;= Q2_Val, "Lower-Mid (Q2)",
  Cleaned_Data[[#This Row],[MonthlyIncome]] &lt;= Q3_Val, "Upper-Mid (Q3)",
  TRUE, "High (Q4)"
)</f>
        <v>Upper-Mid (Q3)</v>
      </c>
      <c r="AK356" t="str">
        <f>_xlfn.XLOOKUP(Cleaned_Data[[#This Row],[JobSatisfaction]], SatisfactionLookup[Code], SatisfactionLookup[Label], "Unknown")</f>
        <v>Low</v>
      </c>
      <c r="AL356" t="str">
        <f>_xlfn.XLOOKUP(Cleaned_Data[[#This Row],[WorkLifeBalance]], SatisfactionLookup[Code], SatisfactionLookup[Label], "Unknown")</f>
        <v>Medium</v>
      </c>
      <c r="AM35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56" t="str" cm="1">
        <f t="array" ref="AN356">_xlfn.IFS(Cleaned_Data[[#This Row],[Risk Score]]&gt;=5, "3 - High Risk", Cleaned_Data[[#This Row],[Risk Score]]&gt;=3, "2 - Medium Risk", TRUE, "1 - Low Risk")</f>
        <v>1 - Low Risk</v>
      </c>
    </row>
    <row r="357" spans="1:40">
      <c r="A357">
        <v>25</v>
      </c>
      <c r="B357" t="s">
        <v>43</v>
      </c>
      <c r="C357" t="s">
        <v>36</v>
      </c>
      <c r="D357">
        <v>1382</v>
      </c>
      <c r="E357" t="s">
        <v>37</v>
      </c>
      <c r="F357">
        <v>8</v>
      </c>
      <c r="G357">
        <v>2</v>
      </c>
      <c r="H357" t="s">
        <v>49</v>
      </c>
      <c r="I357">
        <v>2018</v>
      </c>
      <c r="J357">
        <v>1</v>
      </c>
      <c r="K357" t="s">
        <v>39</v>
      </c>
      <c r="L357">
        <v>85</v>
      </c>
      <c r="M357">
        <v>3</v>
      </c>
      <c r="N357">
        <v>2</v>
      </c>
      <c r="O357" t="s">
        <v>40</v>
      </c>
      <c r="P357">
        <v>3</v>
      </c>
      <c r="Q357" t="s">
        <v>52</v>
      </c>
      <c r="R357">
        <v>4907</v>
      </c>
      <c r="S357">
        <v>13684</v>
      </c>
      <c r="T357">
        <v>0</v>
      </c>
      <c r="U357" t="s">
        <v>35</v>
      </c>
      <c r="V357">
        <v>22</v>
      </c>
      <c r="W357">
        <v>4</v>
      </c>
      <c r="X357">
        <v>2</v>
      </c>
      <c r="Y357">
        <v>1</v>
      </c>
      <c r="Z357">
        <v>6</v>
      </c>
      <c r="AA357">
        <v>3</v>
      </c>
      <c r="AB357">
        <v>2</v>
      </c>
      <c r="AC357">
        <v>5</v>
      </c>
      <c r="AD357">
        <v>3</v>
      </c>
      <c r="AE357">
        <v>0</v>
      </c>
      <c r="AF357">
        <v>4</v>
      </c>
      <c r="AG357">
        <v>0</v>
      </c>
      <c r="AH357" t="s">
        <v>67</v>
      </c>
      <c r="AI357" t="s">
        <v>71</v>
      </c>
      <c r="AJ357" t="str" cm="1">
        <f t="array" ref="AJ357">_xlfn.IFS(
  Cleaned_Data[[#This Row],[MonthlyIncome]] &lt;= Q1_Val, "Low (Q1)",
  Cleaned_Data[[#This Row],[MonthlyIncome]] &lt;= Q2_Val, "Lower-Mid (Q2)",
  Cleaned_Data[[#This Row],[MonthlyIncome]] &lt;= Q3_Val, "Upper-Mid (Q3)",
  TRUE, "High (Q4)"
)</f>
        <v>Lower-Mid (Q2)</v>
      </c>
      <c r="AK357" t="str">
        <f>_xlfn.XLOOKUP(Cleaned_Data[[#This Row],[JobSatisfaction]], SatisfactionLookup[Code], SatisfactionLookup[Label], "Unknown")</f>
        <v>High</v>
      </c>
      <c r="AL357" t="str">
        <f>_xlfn.XLOOKUP(Cleaned_Data[[#This Row],[WorkLifeBalance]], SatisfactionLookup[Code], SatisfactionLookup[Label], "Unknown")</f>
        <v>Medium</v>
      </c>
      <c r="AM35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357" t="str" cm="1">
        <f t="array" ref="AN357">_xlfn.IFS(Cleaned_Data[[#This Row],[Risk Score]]&gt;=5, "3 - High Risk", Cleaned_Data[[#This Row],[Risk Score]]&gt;=3, "2 - Medium Risk", TRUE, "1 - Low Risk")</f>
        <v>2 - Medium Risk</v>
      </c>
    </row>
    <row r="358" spans="1:40">
      <c r="A358">
        <v>41</v>
      </c>
      <c r="B358" t="s">
        <v>43</v>
      </c>
      <c r="C358" t="s">
        <v>36</v>
      </c>
      <c r="D358">
        <v>582</v>
      </c>
      <c r="E358" t="s">
        <v>45</v>
      </c>
      <c r="F358">
        <v>28</v>
      </c>
      <c r="G358">
        <v>4</v>
      </c>
      <c r="H358" t="s">
        <v>38</v>
      </c>
      <c r="I358">
        <v>2034</v>
      </c>
      <c r="J358">
        <v>1</v>
      </c>
      <c r="K358" t="s">
        <v>39</v>
      </c>
      <c r="L358">
        <v>60</v>
      </c>
      <c r="M358">
        <v>2</v>
      </c>
      <c r="N358">
        <v>4</v>
      </c>
      <c r="O358" t="s">
        <v>53</v>
      </c>
      <c r="P358">
        <v>2</v>
      </c>
      <c r="Q358" t="s">
        <v>48</v>
      </c>
      <c r="R358">
        <v>13570</v>
      </c>
      <c r="S358">
        <v>5640</v>
      </c>
      <c r="T358">
        <v>0</v>
      </c>
      <c r="U358" t="s">
        <v>43</v>
      </c>
      <c r="V358">
        <v>23</v>
      </c>
      <c r="W358">
        <v>4</v>
      </c>
      <c r="X358">
        <v>3</v>
      </c>
      <c r="Y358">
        <v>1</v>
      </c>
      <c r="Z358">
        <v>21</v>
      </c>
      <c r="AA358">
        <v>3</v>
      </c>
      <c r="AB358">
        <v>3</v>
      </c>
      <c r="AC358">
        <v>20</v>
      </c>
      <c r="AD358">
        <v>7</v>
      </c>
      <c r="AE358">
        <v>0</v>
      </c>
      <c r="AF358">
        <v>10</v>
      </c>
      <c r="AG358">
        <v>0</v>
      </c>
      <c r="AH358" t="s">
        <v>69</v>
      </c>
      <c r="AI358" t="s">
        <v>73</v>
      </c>
      <c r="AJ358" t="str" cm="1">
        <f t="array" ref="AJ358">_xlfn.IFS(
  Cleaned_Data[[#This Row],[MonthlyIncome]] &lt;= Q1_Val, "Low (Q1)",
  Cleaned_Data[[#This Row],[MonthlyIncome]] &lt;= Q2_Val, "Lower-Mid (Q2)",
  Cleaned_Data[[#This Row],[MonthlyIncome]] &lt;= Q3_Val, "Upper-Mid (Q3)",
  TRUE, "High (Q4)"
)</f>
        <v>High (Q4)</v>
      </c>
      <c r="AK358" t="str">
        <f>_xlfn.XLOOKUP(Cleaned_Data[[#This Row],[JobSatisfaction]], SatisfactionLookup[Code], SatisfactionLookup[Label], "Unknown")</f>
        <v>Medium</v>
      </c>
      <c r="AL358" t="str">
        <f>_xlfn.XLOOKUP(Cleaned_Data[[#This Row],[WorkLifeBalance]], SatisfactionLookup[Code], SatisfactionLookup[Label], "Unknown")</f>
        <v>High</v>
      </c>
      <c r="AM35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358" t="str" cm="1">
        <f t="array" ref="AN358">_xlfn.IFS(Cleaned_Data[[#This Row],[Risk Score]]&gt;=5, "3 - High Risk", Cleaned_Data[[#This Row],[Risk Score]]&gt;=3, "2 - Medium Risk", TRUE, "1 - Low Risk")</f>
        <v>2 - Medium Risk</v>
      </c>
    </row>
    <row r="359" spans="1:40">
      <c r="A359">
        <v>41</v>
      </c>
      <c r="B359" t="s">
        <v>43</v>
      </c>
      <c r="C359" t="s">
        <v>36</v>
      </c>
      <c r="D359">
        <v>930</v>
      </c>
      <c r="E359" t="s">
        <v>37</v>
      </c>
      <c r="F359">
        <v>3</v>
      </c>
      <c r="G359">
        <v>3</v>
      </c>
      <c r="H359" t="s">
        <v>38</v>
      </c>
      <c r="I359">
        <v>2037</v>
      </c>
      <c r="J359">
        <v>3</v>
      </c>
      <c r="K359" t="s">
        <v>46</v>
      </c>
      <c r="L359">
        <v>57</v>
      </c>
      <c r="M359">
        <v>2</v>
      </c>
      <c r="N359">
        <v>2</v>
      </c>
      <c r="O359" t="s">
        <v>40</v>
      </c>
      <c r="P359">
        <v>2</v>
      </c>
      <c r="Q359" t="s">
        <v>52</v>
      </c>
      <c r="R359">
        <v>8938</v>
      </c>
      <c r="S359">
        <v>12227</v>
      </c>
      <c r="T359">
        <v>2</v>
      </c>
      <c r="U359" t="s">
        <v>43</v>
      </c>
      <c r="V359">
        <v>11</v>
      </c>
      <c r="W359">
        <v>3</v>
      </c>
      <c r="X359">
        <v>3</v>
      </c>
      <c r="Y359">
        <v>1</v>
      </c>
      <c r="Z359">
        <v>14</v>
      </c>
      <c r="AA359">
        <v>5</v>
      </c>
      <c r="AB359">
        <v>3</v>
      </c>
      <c r="AC359">
        <v>5</v>
      </c>
      <c r="AD359">
        <v>4</v>
      </c>
      <c r="AE359">
        <v>0</v>
      </c>
      <c r="AF359">
        <v>4</v>
      </c>
      <c r="AG359">
        <v>0</v>
      </c>
      <c r="AH359" t="s">
        <v>69</v>
      </c>
      <c r="AI359" t="s">
        <v>71</v>
      </c>
      <c r="AJ359" t="str" cm="1">
        <f t="array" ref="AJ359">_xlfn.IFS(
  Cleaned_Data[[#This Row],[MonthlyIncome]] &lt;= Q1_Val, "Low (Q1)",
  Cleaned_Data[[#This Row],[MonthlyIncome]] &lt;= Q2_Val, "Lower-Mid (Q2)",
  Cleaned_Data[[#This Row],[MonthlyIncome]] &lt;= Q3_Val, "Upper-Mid (Q3)",
  TRUE, "High (Q4)"
)</f>
        <v>High (Q4)</v>
      </c>
      <c r="AK359" t="str">
        <f>_xlfn.XLOOKUP(Cleaned_Data[[#This Row],[JobSatisfaction]], SatisfactionLookup[Code], SatisfactionLookup[Label], "Unknown")</f>
        <v>Medium</v>
      </c>
      <c r="AL359" t="str">
        <f>_xlfn.XLOOKUP(Cleaned_Data[[#This Row],[WorkLifeBalance]], SatisfactionLookup[Code], SatisfactionLookup[Label], "Unknown")</f>
        <v>High</v>
      </c>
      <c r="AM35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59" t="str" cm="1">
        <f t="array" ref="AN359">_xlfn.IFS(Cleaned_Data[[#This Row],[Risk Score]]&gt;=5, "3 - High Risk", Cleaned_Data[[#This Row],[Risk Score]]&gt;=3, "2 - Medium Risk", TRUE, "1 - Low Risk")</f>
        <v>1 - Low Risk</v>
      </c>
    </row>
    <row r="360" spans="1:40">
      <c r="A360">
        <v>45</v>
      </c>
      <c r="B360" t="s">
        <v>43</v>
      </c>
      <c r="C360" t="s">
        <v>36</v>
      </c>
      <c r="D360">
        <v>374</v>
      </c>
      <c r="E360" t="s">
        <v>37</v>
      </c>
      <c r="F360">
        <v>20</v>
      </c>
      <c r="G360">
        <v>3</v>
      </c>
      <c r="H360" t="s">
        <v>38</v>
      </c>
      <c r="I360">
        <v>2046</v>
      </c>
      <c r="J360">
        <v>4</v>
      </c>
      <c r="K360" t="s">
        <v>39</v>
      </c>
      <c r="L360">
        <v>50</v>
      </c>
      <c r="M360">
        <v>3</v>
      </c>
      <c r="N360">
        <v>2</v>
      </c>
      <c r="O360" t="s">
        <v>40</v>
      </c>
      <c r="P360">
        <v>3</v>
      </c>
      <c r="Q360" t="s">
        <v>41</v>
      </c>
      <c r="R360">
        <v>4850</v>
      </c>
      <c r="S360">
        <v>23333</v>
      </c>
      <c r="T360">
        <v>8</v>
      </c>
      <c r="U360" t="s">
        <v>43</v>
      </c>
      <c r="V360">
        <v>15</v>
      </c>
      <c r="W360">
        <v>3</v>
      </c>
      <c r="X360">
        <v>3</v>
      </c>
      <c r="Y360">
        <v>0</v>
      </c>
      <c r="Z360">
        <v>8</v>
      </c>
      <c r="AA360">
        <v>3</v>
      </c>
      <c r="AB360">
        <v>3</v>
      </c>
      <c r="AC360">
        <v>5</v>
      </c>
      <c r="AD360">
        <v>3</v>
      </c>
      <c r="AE360">
        <v>0</v>
      </c>
      <c r="AF360">
        <v>1</v>
      </c>
      <c r="AG360">
        <v>0</v>
      </c>
      <c r="AH360" t="s">
        <v>70</v>
      </c>
      <c r="AI360" t="s">
        <v>71</v>
      </c>
      <c r="AJ360" t="str" cm="1">
        <f t="array" ref="AJ360">_xlfn.IFS(
  Cleaned_Data[[#This Row],[MonthlyIncome]] &lt;= Q1_Val, "Low (Q1)",
  Cleaned_Data[[#This Row],[MonthlyIncome]] &lt;= Q2_Val, "Lower-Mid (Q2)",
  Cleaned_Data[[#This Row],[MonthlyIncome]] &lt;= Q3_Val, "Upper-Mid (Q3)",
  TRUE, "High (Q4)"
)</f>
        <v>Lower-Mid (Q2)</v>
      </c>
      <c r="AK360" t="str">
        <f>_xlfn.XLOOKUP(Cleaned_Data[[#This Row],[JobSatisfaction]], SatisfactionLookup[Code], SatisfactionLookup[Label], "Unknown")</f>
        <v>High</v>
      </c>
      <c r="AL360" t="str">
        <f>_xlfn.XLOOKUP(Cleaned_Data[[#This Row],[WorkLifeBalance]], SatisfactionLookup[Code], SatisfactionLookup[Label], "Unknown")</f>
        <v>High</v>
      </c>
      <c r="AM36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360" t="str" cm="1">
        <f t="array" ref="AN360">_xlfn.IFS(Cleaned_Data[[#This Row],[Risk Score]]&gt;=5, "3 - High Risk", Cleaned_Data[[#This Row],[Risk Score]]&gt;=3, "2 - Medium Risk", TRUE, "1 - Low Risk")</f>
        <v>1 - Low Risk</v>
      </c>
    </row>
    <row r="361" spans="1:40">
      <c r="A361">
        <v>40</v>
      </c>
      <c r="B361" t="s">
        <v>43</v>
      </c>
      <c r="C361" t="s">
        <v>36</v>
      </c>
      <c r="D361">
        <v>1194</v>
      </c>
      <c r="E361" t="s">
        <v>45</v>
      </c>
      <c r="F361">
        <v>2</v>
      </c>
      <c r="G361">
        <v>4</v>
      </c>
      <c r="H361" t="s">
        <v>51</v>
      </c>
      <c r="I361">
        <v>2051</v>
      </c>
      <c r="J361">
        <v>3</v>
      </c>
      <c r="K361" t="s">
        <v>39</v>
      </c>
      <c r="L361">
        <v>98</v>
      </c>
      <c r="M361">
        <v>3</v>
      </c>
      <c r="N361">
        <v>1</v>
      </c>
      <c r="O361" t="s">
        <v>47</v>
      </c>
      <c r="P361">
        <v>3</v>
      </c>
      <c r="Q361" t="s">
        <v>48</v>
      </c>
      <c r="R361">
        <v>2001</v>
      </c>
      <c r="S361">
        <v>12549</v>
      </c>
      <c r="T361">
        <v>2</v>
      </c>
      <c r="U361" t="s">
        <v>43</v>
      </c>
      <c r="V361">
        <v>14</v>
      </c>
      <c r="W361">
        <v>3</v>
      </c>
      <c r="X361">
        <v>2</v>
      </c>
      <c r="Y361">
        <v>3</v>
      </c>
      <c r="Z361">
        <v>20</v>
      </c>
      <c r="AA361">
        <v>2</v>
      </c>
      <c r="AB361">
        <v>3</v>
      </c>
      <c r="AC361">
        <v>5</v>
      </c>
      <c r="AD361">
        <v>3</v>
      </c>
      <c r="AE361">
        <v>0</v>
      </c>
      <c r="AF361">
        <v>2</v>
      </c>
      <c r="AG361">
        <v>0</v>
      </c>
      <c r="AH361" t="s">
        <v>69</v>
      </c>
      <c r="AI361" t="s">
        <v>71</v>
      </c>
      <c r="AJ361" t="str" cm="1">
        <f t="array" ref="AJ361">_xlfn.IFS(
  Cleaned_Data[[#This Row],[MonthlyIncome]] &lt;= Q1_Val, "Low (Q1)",
  Cleaned_Data[[#This Row],[MonthlyIncome]] &lt;= Q2_Val, "Lower-Mid (Q2)",
  Cleaned_Data[[#This Row],[MonthlyIncome]] &lt;= Q3_Val, "Upper-Mid (Q3)",
  TRUE, "High (Q4)"
)</f>
        <v>Low (Q1)</v>
      </c>
      <c r="AK361" t="str">
        <f>_xlfn.XLOOKUP(Cleaned_Data[[#This Row],[JobSatisfaction]], SatisfactionLookup[Code], SatisfactionLookup[Label], "Unknown")</f>
        <v>High</v>
      </c>
      <c r="AL361" t="str">
        <f>_xlfn.XLOOKUP(Cleaned_Data[[#This Row],[WorkLifeBalance]], SatisfactionLookup[Code], SatisfactionLookup[Label], "Unknown")</f>
        <v>High</v>
      </c>
      <c r="AM36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61" t="str" cm="1">
        <f t="array" ref="AN361">_xlfn.IFS(Cleaned_Data[[#This Row],[Risk Score]]&gt;=5, "3 - High Risk", Cleaned_Data[[#This Row],[Risk Score]]&gt;=3, "2 - Medium Risk", TRUE, "1 - Low Risk")</f>
        <v>1 - Low Risk</v>
      </c>
    </row>
    <row r="362" spans="1:40">
      <c r="A362">
        <v>29</v>
      </c>
      <c r="B362" t="s">
        <v>43</v>
      </c>
      <c r="C362" t="s">
        <v>36</v>
      </c>
      <c r="D362">
        <v>1378</v>
      </c>
      <c r="E362" t="s">
        <v>45</v>
      </c>
      <c r="F362">
        <v>13</v>
      </c>
      <c r="G362">
        <v>2</v>
      </c>
      <c r="H362" t="s">
        <v>49</v>
      </c>
      <c r="I362">
        <v>2053</v>
      </c>
      <c r="J362">
        <v>4</v>
      </c>
      <c r="K362" t="s">
        <v>46</v>
      </c>
      <c r="L362">
        <v>46</v>
      </c>
      <c r="M362">
        <v>2</v>
      </c>
      <c r="N362">
        <v>2</v>
      </c>
      <c r="O362" t="s">
        <v>50</v>
      </c>
      <c r="P362">
        <v>2</v>
      </c>
      <c r="Q362" t="s">
        <v>48</v>
      </c>
      <c r="R362">
        <v>4025</v>
      </c>
      <c r="S362">
        <v>23679</v>
      </c>
      <c r="T362">
        <v>4</v>
      </c>
      <c r="U362" t="s">
        <v>35</v>
      </c>
      <c r="V362">
        <v>13</v>
      </c>
      <c r="W362">
        <v>3</v>
      </c>
      <c r="X362">
        <v>1</v>
      </c>
      <c r="Y362">
        <v>1</v>
      </c>
      <c r="Z362">
        <v>10</v>
      </c>
      <c r="AA362">
        <v>2</v>
      </c>
      <c r="AB362">
        <v>3</v>
      </c>
      <c r="AC362">
        <v>4</v>
      </c>
      <c r="AD362">
        <v>3</v>
      </c>
      <c r="AE362">
        <v>0</v>
      </c>
      <c r="AF362">
        <v>3</v>
      </c>
      <c r="AG362">
        <v>0</v>
      </c>
      <c r="AH362" t="s">
        <v>67</v>
      </c>
      <c r="AI362" t="s">
        <v>71</v>
      </c>
      <c r="AJ362" t="str" cm="1">
        <f t="array" ref="AJ362">_xlfn.IFS(
  Cleaned_Data[[#This Row],[MonthlyIncome]] &lt;= Q1_Val, "Low (Q1)",
  Cleaned_Data[[#This Row],[MonthlyIncome]] &lt;= Q2_Val, "Lower-Mid (Q2)",
  Cleaned_Data[[#This Row],[MonthlyIncome]] &lt;= Q3_Val, "Upper-Mid (Q3)",
  TRUE, "High (Q4)"
)</f>
        <v>Lower-Mid (Q2)</v>
      </c>
      <c r="AK362" t="str">
        <f>_xlfn.XLOOKUP(Cleaned_Data[[#This Row],[JobSatisfaction]], SatisfactionLookup[Code], SatisfactionLookup[Label], "Unknown")</f>
        <v>Medium</v>
      </c>
      <c r="AL362" t="str">
        <f>_xlfn.XLOOKUP(Cleaned_Data[[#This Row],[WorkLifeBalance]], SatisfactionLookup[Code], SatisfactionLookup[Label], "Unknown")</f>
        <v>High</v>
      </c>
      <c r="AM36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362" t="str" cm="1">
        <f t="array" ref="AN362">_xlfn.IFS(Cleaned_Data[[#This Row],[Risk Score]]&gt;=5, "3 - High Risk", Cleaned_Data[[#This Row],[Risk Score]]&gt;=3, "2 - Medium Risk", TRUE, "1 - Low Risk")</f>
        <v>3 - High Risk</v>
      </c>
    </row>
    <row r="363" spans="1:40">
      <c r="A363">
        <v>26</v>
      </c>
      <c r="B363" t="s">
        <v>35</v>
      </c>
      <c r="C363" t="s">
        <v>36</v>
      </c>
      <c r="D363">
        <v>1357</v>
      </c>
      <c r="E363" t="s">
        <v>45</v>
      </c>
      <c r="F363">
        <v>25</v>
      </c>
      <c r="G363">
        <v>3</v>
      </c>
      <c r="H363" t="s">
        <v>38</v>
      </c>
      <c r="I363">
        <v>55</v>
      </c>
      <c r="J363">
        <v>1</v>
      </c>
      <c r="K363" t="s">
        <v>46</v>
      </c>
      <c r="L363">
        <v>48</v>
      </c>
      <c r="M363">
        <v>1</v>
      </c>
      <c r="N363">
        <v>1</v>
      </c>
      <c r="O363" t="s">
        <v>50</v>
      </c>
      <c r="P363">
        <v>3</v>
      </c>
      <c r="Q363" t="s">
        <v>41</v>
      </c>
      <c r="R363">
        <v>2293</v>
      </c>
      <c r="S363">
        <v>10558</v>
      </c>
      <c r="T363">
        <v>1</v>
      </c>
      <c r="U363" t="s">
        <v>43</v>
      </c>
      <c r="V363">
        <v>12</v>
      </c>
      <c r="W363">
        <v>3</v>
      </c>
      <c r="X363">
        <v>3</v>
      </c>
      <c r="Y363">
        <v>0</v>
      </c>
      <c r="Z363">
        <v>1</v>
      </c>
      <c r="AA363">
        <v>2</v>
      </c>
      <c r="AB363">
        <v>2</v>
      </c>
      <c r="AC363">
        <v>1</v>
      </c>
      <c r="AD363">
        <v>0</v>
      </c>
      <c r="AE363">
        <v>0</v>
      </c>
      <c r="AF363">
        <v>1</v>
      </c>
      <c r="AG363">
        <v>1</v>
      </c>
      <c r="AH363" t="s">
        <v>67</v>
      </c>
      <c r="AI363" t="s">
        <v>66</v>
      </c>
      <c r="AJ363" t="str" cm="1">
        <f t="array" ref="AJ363">_xlfn.IFS(
  Cleaned_Data[[#This Row],[MonthlyIncome]] &lt;= Q1_Val, "Low (Q1)",
  Cleaned_Data[[#This Row],[MonthlyIncome]] &lt;= Q2_Val, "Lower-Mid (Q2)",
  Cleaned_Data[[#This Row],[MonthlyIncome]] &lt;= Q3_Val, "Upper-Mid (Q3)",
  TRUE, "High (Q4)"
)</f>
        <v>Low (Q1)</v>
      </c>
      <c r="AK363" t="str">
        <f>_xlfn.XLOOKUP(Cleaned_Data[[#This Row],[JobSatisfaction]], SatisfactionLookup[Code], SatisfactionLookup[Label], "Unknown")</f>
        <v>High</v>
      </c>
      <c r="AL363" t="str">
        <f>_xlfn.XLOOKUP(Cleaned_Data[[#This Row],[WorkLifeBalance]], SatisfactionLookup[Code], SatisfactionLookup[Label], "Unknown")</f>
        <v>Medium</v>
      </c>
      <c r="AM36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363" t="str" cm="1">
        <f t="array" ref="AN363">_xlfn.IFS(Cleaned_Data[[#This Row],[Risk Score]]&gt;=5, "3 - High Risk", Cleaned_Data[[#This Row],[Risk Score]]&gt;=3, "2 - Medium Risk", TRUE, "1 - Low Risk")</f>
        <v>2 - Medium Risk</v>
      </c>
    </row>
    <row r="364" spans="1:40">
      <c r="A364">
        <v>35</v>
      </c>
      <c r="B364" t="s">
        <v>43</v>
      </c>
      <c r="C364" t="s">
        <v>36</v>
      </c>
      <c r="D364">
        <v>1229</v>
      </c>
      <c r="E364" t="s">
        <v>45</v>
      </c>
      <c r="F364">
        <v>8</v>
      </c>
      <c r="G364">
        <v>1</v>
      </c>
      <c r="H364" t="s">
        <v>38</v>
      </c>
      <c r="I364">
        <v>63</v>
      </c>
      <c r="J364">
        <v>4</v>
      </c>
      <c r="K364" t="s">
        <v>46</v>
      </c>
      <c r="L364">
        <v>36</v>
      </c>
      <c r="M364">
        <v>4</v>
      </c>
      <c r="N364">
        <v>1</v>
      </c>
      <c r="O364" t="s">
        <v>50</v>
      </c>
      <c r="P364">
        <v>4</v>
      </c>
      <c r="Q364" t="s">
        <v>48</v>
      </c>
      <c r="R364">
        <v>2269</v>
      </c>
      <c r="S364">
        <v>4892</v>
      </c>
      <c r="T364">
        <v>1</v>
      </c>
      <c r="U364" t="s">
        <v>43</v>
      </c>
      <c r="V364">
        <v>19</v>
      </c>
      <c r="W364">
        <v>3</v>
      </c>
      <c r="X364">
        <v>4</v>
      </c>
      <c r="Y364">
        <v>0</v>
      </c>
      <c r="Z364">
        <v>1</v>
      </c>
      <c r="AA364">
        <v>2</v>
      </c>
      <c r="AB364">
        <v>3</v>
      </c>
      <c r="AC364">
        <v>1</v>
      </c>
      <c r="AD364">
        <v>0</v>
      </c>
      <c r="AE364">
        <v>0</v>
      </c>
      <c r="AF364">
        <v>1</v>
      </c>
      <c r="AG364">
        <v>0</v>
      </c>
      <c r="AH364" t="s">
        <v>69</v>
      </c>
      <c r="AI364" t="s">
        <v>66</v>
      </c>
      <c r="AJ364" t="str" cm="1">
        <f t="array" ref="AJ364">_xlfn.IFS(
  Cleaned_Data[[#This Row],[MonthlyIncome]] &lt;= Q1_Val, "Low (Q1)",
  Cleaned_Data[[#This Row],[MonthlyIncome]] &lt;= Q2_Val, "Lower-Mid (Q2)",
  Cleaned_Data[[#This Row],[MonthlyIncome]] &lt;= Q3_Val, "Upper-Mid (Q3)",
  TRUE, "High (Q4)"
)</f>
        <v>Low (Q1)</v>
      </c>
      <c r="AK364" t="str">
        <f>_xlfn.XLOOKUP(Cleaned_Data[[#This Row],[JobSatisfaction]], SatisfactionLookup[Code], SatisfactionLookup[Label], "Unknown")</f>
        <v>Very High</v>
      </c>
      <c r="AL364" t="str">
        <f>_xlfn.XLOOKUP(Cleaned_Data[[#This Row],[WorkLifeBalance]], SatisfactionLookup[Code], SatisfactionLookup[Label], "Unknown")</f>
        <v>High</v>
      </c>
      <c r="AM36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64" t="str" cm="1">
        <f t="array" ref="AN364">_xlfn.IFS(Cleaned_Data[[#This Row],[Risk Score]]&gt;=5, "3 - High Risk", Cleaned_Data[[#This Row],[Risk Score]]&gt;=3, "2 - Medium Risk", TRUE, "1 - Low Risk")</f>
        <v>1 - Low Risk</v>
      </c>
    </row>
    <row r="365" spans="1:40">
      <c r="A365">
        <v>37</v>
      </c>
      <c r="B365" t="s">
        <v>43</v>
      </c>
      <c r="C365" t="s">
        <v>36</v>
      </c>
      <c r="D365">
        <v>1115</v>
      </c>
      <c r="E365" t="s">
        <v>45</v>
      </c>
      <c r="F365">
        <v>1</v>
      </c>
      <c r="G365">
        <v>4</v>
      </c>
      <c r="H365" t="s">
        <v>38</v>
      </c>
      <c r="I365">
        <v>77</v>
      </c>
      <c r="J365">
        <v>1</v>
      </c>
      <c r="K365" t="s">
        <v>46</v>
      </c>
      <c r="L365">
        <v>51</v>
      </c>
      <c r="M365">
        <v>2</v>
      </c>
      <c r="N365">
        <v>2</v>
      </c>
      <c r="O365" t="s">
        <v>53</v>
      </c>
      <c r="P365">
        <v>3</v>
      </c>
      <c r="Q365" t="s">
        <v>52</v>
      </c>
      <c r="R365">
        <v>5993</v>
      </c>
      <c r="S365">
        <v>2689</v>
      </c>
      <c r="T365">
        <v>1</v>
      </c>
      <c r="U365" t="s">
        <v>43</v>
      </c>
      <c r="V365">
        <v>18</v>
      </c>
      <c r="W365">
        <v>3</v>
      </c>
      <c r="X365">
        <v>3</v>
      </c>
      <c r="Y365">
        <v>1</v>
      </c>
      <c r="Z365">
        <v>7</v>
      </c>
      <c r="AA365">
        <v>2</v>
      </c>
      <c r="AB365">
        <v>4</v>
      </c>
      <c r="AC365">
        <v>7</v>
      </c>
      <c r="AD365">
        <v>5</v>
      </c>
      <c r="AE365">
        <v>0</v>
      </c>
      <c r="AF365">
        <v>7</v>
      </c>
      <c r="AG365">
        <v>0</v>
      </c>
      <c r="AH365" t="s">
        <v>69</v>
      </c>
      <c r="AI365" t="s">
        <v>72</v>
      </c>
      <c r="AJ365" t="str" cm="1">
        <f t="array" ref="AJ365">_xlfn.IFS(
  Cleaned_Data[[#This Row],[MonthlyIncome]] &lt;= Q1_Val, "Low (Q1)",
  Cleaned_Data[[#This Row],[MonthlyIncome]] &lt;= Q2_Val, "Lower-Mid (Q2)",
  Cleaned_Data[[#This Row],[MonthlyIncome]] &lt;= Q3_Val, "Upper-Mid (Q3)",
  TRUE, "High (Q4)"
)</f>
        <v>Upper-Mid (Q3)</v>
      </c>
      <c r="AK365" t="str">
        <f>_xlfn.XLOOKUP(Cleaned_Data[[#This Row],[JobSatisfaction]], SatisfactionLookup[Code], SatisfactionLookup[Label], "Unknown")</f>
        <v>High</v>
      </c>
      <c r="AL365" t="str">
        <f>_xlfn.XLOOKUP(Cleaned_Data[[#This Row],[WorkLifeBalance]], SatisfactionLookup[Code], SatisfactionLookup[Label], "Unknown")</f>
        <v>Very High</v>
      </c>
      <c r="AM36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65" t="str" cm="1">
        <f t="array" ref="AN365">_xlfn.IFS(Cleaned_Data[[#This Row],[Risk Score]]&gt;=5, "3 - High Risk", Cleaned_Data[[#This Row],[Risk Score]]&gt;=3, "2 - Medium Risk", TRUE, "1 - Low Risk")</f>
        <v>1 - Low Risk</v>
      </c>
    </row>
    <row r="366" spans="1:40">
      <c r="A366">
        <v>32</v>
      </c>
      <c r="B366" t="s">
        <v>43</v>
      </c>
      <c r="C366" t="s">
        <v>36</v>
      </c>
      <c r="D366">
        <v>548</v>
      </c>
      <c r="E366" t="s">
        <v>45</v>
      </c>
      <c r="F366">
        <v>1</v>
      </c>
      <c r="G366">
        <v>3</v>
      </c>
      <c r="H366" t="s">
        <v>38</v>
      </c>
      <c r="I366">
        <v>96</v>
      </c>
      <c r="J366">
        <v>2</v>
      </c>
      <c r="K366" t="s">
        <v>46</v>
      </c>
      <c r="L366">
        <v>66</v>
      </c>
      <c r="M366">
        <v>3</v>
      </c>
      <c r="N366">
        <v>2</v>
      </c>
      <c r="O366" t="s">
        <v>47</v>
      </c>
      <c r="P366">
        <v>2</v>
      </c>
      <c r="Q366" t="s">
        <v>48</v>
      </c>
      <c r="R366">
        <v>6220</v>
      </c>
      <c r="S366">
        <v>7346</v>
      </c>
      <c r="T366">
        <v>1</v>
      </c>
      <c r="U366" t="s">
        <v>43</v>
      </c>
      <c r="V366">
        <v>17</v>
      </c>
      <c r="W366">
        <v>3</v>
      </c>
      <c r="X366">
        <v>2</v>
      </c>
      <c r="Y366">
        <v>2</v>
      </c>
      <c r="Z366">
        <v>10</v>
      </c>
      <c r="AA366">
        <v>3</v>
      </c>
      <c r="AB366">
        <v>3</v>
      </c>
      <c r="AC366">
        <v>10</v>
      </c>
      <c r="AD366">
        <v>4</v>
      </c>
      <c r="AE366">
        <v>0</v>
      </c>
      <c r="AF366">
        <v>9</v>
      </c>
      <c r="AG366">
        <v>0</v>
      </c>
      <c r="AH366" t="s">
        <v>67</v>
      </c>
      <c r="AI366" t="s">
        <v>72</v>
      </c>
      <c r="AJ366" t="str" cm="1">
        <f t="array" ref="AJ366">_xlfn.IFS(
  Cleaned_Data[[#This Row],[MonthlyIncome]] &lt;= Q1_Val, "Low (Q1)",
  Cleaned_Data[[#This Row],[MonthlyIncome]] &lt;= Q2_Val, "Lower-Mid (Q2)",
  Cleaned_Data[[#This Row],[MonthlyIncome]] &lt;= Q3_Val, "Upper-Mid (Q3)",
  TRUE, "High (Q4)"
)</f>
        <v>Upper-Mid (Q3)</v>
      </c>
      <c r="AK366" t="str">
        <f>_xlfn.XLOOKUP(Cleaned_Data[[#This Row],[JobSatisfaction]], SatisfactionLookup[Code], SatisfactionLookup[Label], "Unknown")</f>
        <v>Medium</v>
      </c>
      <c r="AL366" t="str">
        <f>_xlfn.XLOOKUP(Cleaned_Data[[#This Row],[WorkLifeBalance]], SatisfactionLookup[Code], SatisfactionLookup[Label], "Unknown")</f>
        <v>High</v>
      </c>
      <c r="AM36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66" t="str" cm="1">
        <f t="array" ref="AN366">_xlfn.IFS(Cleaned_Data[[#This Row],[Risk Score]]&gt;=5, "3 - High Risk", Cleaned_Data[[#This Row],[Risk Score]]&gt;=3, "2 - Medium Risk", TRUE, "1 - Low Risk")</f>
        <v>1 - Low Risk</v>
      </c>
    </row>
    <row r="367" spans="1:40">
      <c r="A367">
        <v>35</v>
      </c>
      <c r="B367" t="s">
        <v>43</v>
      </c>
      <c r="C367" t="s">
        <v>36</v>
      </c>
      <c r="D367">
        <v>1214</v>
      </c>
      <c r="E367" t="s">
        <v>45</v>
      </c>
      <c r="F367">
        <v>1</v>
      </c>
      <c r="G367">
        <v>3</v>
      </c>
      <c r="H367" t="s">
        <v>51</v>
      </c>
      <c r="I367">
        <v>105</v>
      </c>
      <c r="J367">
        <v>2</v>
      </c>
      <c r="K367" t="s">
        <v>46</v>
      </c>
      <c r="L367">
        <v>30</v>
      </c>
      <c r="M367">
        <v>2</v>
      </c>
      <c r="N367">
        <v>1</v>
      </c>
      <c r="O367" t="s">
        <v>47</v>
      </c>
      <c r="P367">
        <v>3</v>
      </c>
      <c r="Q367" t="s">
        <v>41</v>
      </c>
      <c r="R367">
        <v>2859</v>
      </c>
      <c r="S367">
        <v>26278</v>
      </c>
      <c r="T367">
        <v>1</v>
      </c>
      <c r="U367" t="s">
        <v>43</v>
      </c>
      <c r="V367">
        <v>18</v>
      </c>
      <c r="W367">
        <v>3</v>
      </c>
      <c r="X367">
        <v>1</v>
      </c>
      <c r="Y367">
        <v>0</v>
      </c>
      <c r="Z367">
        <v>6</v>
      </c>
      <c r="AA367">
        <v>3</v>
      </c>
      <c r="AB367">
        <v>3</v>
      </c>
      <c r="AC367">
        <v>6</v>
      </c>
      <c r="AD367">
        <v>4</v>
      </c>
      <c r="AE367">
        <v>0</v>
      </c>
      <c r="AF367">
        <v>4</v>
      </c>
      <c r="AG367">
        <v>0</v>
      </c>
      <c r="AH367" t="s">
        <v>69</v>
      </c>
      <c r="AI367" t="s">
        <v>72</v>
      </c>
      <c r="AJ367" t="str" cm="1">
        <f t="array" ref="AJ367">_xlfn.IFS(
  Cleaned_Data[[#This Row],[MonthlyIncome]] &lt;= Q1_Val, "Low (Q1)",
  Cleaned_Data[[#This Row],[MonthlyIncome]] &lt;= Q2_Val, "Lower-Mid (Q2)",
  Cleaned_Data[[#This Row],[MonthlyIncome]] &lt;= Q3_Val, "Upper-Mid (Q3)",
  TRUE, "High (Q4)"
)</f>
        <v>Low (Q1)</v>
      </c>
      <c r="AK367" t="str">
        <f>_xlfn.XLOOKUP(Cleaned_Data[[#This Row],[JobSatisfaction]], SatisfactionLookup[Code], SatisfactionLookup[Label], "Unknown")</f>
        <v>High</v>
      </c>
      <c r="AL367" t="str">
        <f>_xlfn.XLOOKUP(Cleaned_Data[[#This Row],[WorkLifeBalance]], SatisfactionLookup[Code], SatisfactionLookup[Label], "Unknown")</f>
        <v>High</v>
      </c>
      <c r="AM36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67" t="str" cm="1">
        <f t="array" ref="AN367">_xlfn.IFS(Cleaned_Data[[#This Row],[Risk Score]]&gt;=5, "3 - High Risk", Cleaned_Data[[#This Row],[Risk Score]]&gt;=3, "2 - Medium Risk", TRUE, "1 - Low Risk")</f>
        <v>1 - Low Risk</v>
      </c>
    </row>
    <row r="368" spans="1:40">
      <c r="A368">
        <v>25</v>
      </c>
      <c r="B368" t="s">
        <v>35</v>
      </c>
      <c r="C368" t="s">
        <v>36</v>
      </c>
      <c r="D368">
        <v>240</v>
      </c>
      <c r="E368" t="s">
        <v>37</v>
      </c>
      <c r="F368">
        <v>5</v>
      </c>
      <c r="G368">
        <v>3</v>
      </c>
      <c r="H368" t="s">
        <v>59</v>
      </c>
      <c r="I368">
        <v>142</v>
      </c>
      <c r="J368">
        <v>3</v>
      </c>
      <c r="K368" t="s">
        <v>46</v>
      </c>
      <c r="L368">
        <v>46</v>
      </c>
      <c r="M368">
        <v>2</v>
      </c>
      <c r="N368">
        <v>2</v>
      </c>
      <c r="O368" t="s">
        <v>40</v>
      </c>
      <c r="P368">
        <v>3</v>
      </c>
      <c r="Q368" t="s">
        <v>41</v>
      </c>
      <c r="R368">
        <v>5744</v>
      </c>
      <c r="S368">
        <v>26959</v>
      </c>
      <c r="T368">
        <v>1</v>
      </c>
      <c r="U368" t="s">
        <v>35</v>
      </c>
      <c r="V368">
        <v>11</v>
      </c>
      <c r="W368">
        <v>3</v>
      </c>
      <c r="X368">
        <v>4</v>
      </c>
      <c r="Y368">
        <v>0</v>
      </c>
      <c r="Z368">
        <v>6</v>
      </c>
      <c r="AA368">
        <v>1</v>
      </c>
      <c r="AB368">
        <v>3</v>
      </c>
      <c r="AC368">
        <v>6</v>
      </c>
      <c r="AD368">
        <v>4</v>
      </c>
      <c r="AE368">
        <v>0</v>
      </c>
      <c r="AF368">
        <v>3</v>
      </c>
      <c r="AG368">
        <v>1</v>
      </c>
      <c r="AH368" t="s">
        <v>67</v>
      </c>
      <c r="AI368" t="s">
        <v>72</v>
      </c>
      <c r="AJ368" t="str" cm="1">
        <f t="array" ref="AJ368">_xlfn.IFS(
  Cleaned_Data[[#This Row],[MonthlyIncome]] &lt;= Q1_Val, "Low (Q1)",
  Cleaned_Data[[#This Row],[MonthlyIncome]] &lt;= Q2_Val, "Lower-Mid (Q2)",
  Cleaned_Data[[#This Row],[MonthlyIncome]] &lt;= Q3_Val, "Upper-Mid (Q3)",
  TRUE, "High (Q4)"
)</f>
        <v>Upper-Mid (Q3)</v>
      </c>
      <c r="AK368" t="str">
        <f>_xlfn.XLOOKUP(Cleaned_Data[[#This Row],[JobSatisfaction]], SatisfactionLookup[Code], SatisfactionLookup[Label], "Unknown")</f>
        <v>High</v>
      </c>
      <c r="AL368" t="str">
        <f>_xlfn.XLOOKUP(Cleaned_Data[[#This Row],[WorkLifeBalance]], SatisfactionLookup[Code], SatisfactionLookup[Label], "Unknown")</f>
        <v>High</v>
      </c>
      <c r="AM36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368" t="str" cm="1">
        <f t="array" ref="AN368">_xlfn.IFS(Cleaned_Data[[#This Row],[Risk Score]]&gt;=5, "3 - High Risk", Cleaned_Data[[#This Row],[Risk Score]]&gt;=3, "2 - Medium Risk", TRUE, "1 - Low Risk")</f>
        <v>2 - Medium Risk</v>
      </c>
    </row>
    <row r="369" spans="1:40">
      <c r="A369">
        <v>30</v>
      </c>
      <c r="B369" t="s">
        <v>43</v>
      </c>
      <c r="C369" t="s">
        <v>36</v>
      </c>
      <c r="D369">
        <v>438</v>
      </c>
      <c r="E369" t="s">
        <v>45</v>
      </c>
      <c r="F369">
        <v>18</v>
      </c>
      <c r="G369">
        <v>3</v>
      </c>
      <c r="H369" t="s">
        <v>38</v>
      </c>
      <c r="I369">
        <v>194</v>
      </c>
      <c r="J369">
        <v>1</v>
      </c>
      <c r="K369" t="s">
        <v>39</v>
      </c>
      <c r="L369">
        <v>75</v>
      </c>
      <c r="M369">
        <v>3</v>
      </c>
      <c r="N369">
        <v>1</v>
      </c>
      <c r="O369" t="s">
        <v>47</v>
      </c>
      <c r="P369">
        <v>3</v>
      </c>
      <c r="Q369" t="s">
        <v>41</v>
      </c>
      <c r="R369">
        <v>2632</v>
      </c>
      <c r="S369">
        <v>23910</v>
      </c>
      <c r="T369">
        <v>1</v>
      </c>
      <c r="U369" t="s">
        <v>43</v>
      </c>
      <c r="V369">
        <v>14</v>
      </c>
      <c r="W369">
        <v>3</v>
      </c>
      <c r="X369">
        <v>3</v>
      </c>
      <c r="Y369">
        <v>0</v>
      </c>
      <c r="Z369">
        <v>5</v>
      </c>
      <c r="AA369">
        <v>4</v>
      </c>
      <c r="AB369">
        <v>2</v>
      </c>
      <c r="AC369">
        <v>5</v>
      </c>
      <c r="AD369">
        <v>4</v>
      </c>
      <c r="AE369">
        <v>0</v>
      </c>
      <c r="AF369">
        <v>4</v>
      </c>
      <c r="AG369">
        <v>0</v>
      </c>
      <c r="AH369" t="s">
        <v>67</v>
      </c>
      <c r="AI369" t="s">
        <v>71</v>
      </c>
      <c r="AJ369" t="str" cm="1">
        <f t="array" ref="AJ369">_xlfn.IFS(
  Cleaned_Data[[#This Row],[MonthlyIncome]] &lt;= Q1_Val, "Low (Q1)",
  Cleaned_Data[[#This Row],[MonthlyIncome]] &lt;= Q2_Val, "Lower-Mid (Q2)",
  Cleaned_Data[[#This Row],[MonthlyIncome]] &lt;= Q3_Val, "Upper-Mid (Q3)",
  TRUE, "High (Q4)"
)</f>
        <v>Low (Q1)</v>
      </c>
      <c r="AK369" t="str">
        <f>_xlfn.XLOOKUP(Cleaned_Data[[#This Row],[JobSatisfaction]], SatisfactionLookup[Code], SatisfactionLookup[Label], "Unknown")</f>
        <v>High</v>
      </c>
      <c r="AL369" t="str">
        <f>_xlfn.XLOOKUP(Cleaned_Data[[#This Row],[WorkLifeBalance]], SatisfactionLookup[Code], SatisfactionLookup[Label], "Unknown")</f>
        <v>Medium</v>
      </c>
      <c r="AM36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369" t="str" cm="1">
        <f t="array" ref="AN369">_xlfn.IFS(Cleaned_Data[[#This Row],[Risk Score]]&gt;=5, "3 - High Risk", Cleaned_Data[[#This Row],[Risk Score]]&gt;=3, "2 - Medium Risk", TRUE, "1 - Low Risk")</f>
        <v>2 - Medium Risk</v>
      </c>
    </row>
    <row r="370" spans="1:40">
      <c r="A370">
        <v>35</v>
      </c>
      <c r="B370" t="s">
        <v>43</v>
      </c>
      <c r="C370" t="s">
        <v>36</v>
      </c>
      <c r="D370">
        <v>662</v>
      </c>
      <c r="E370" t="s">
        <v>37</v>
      </c>
      <c r="F370">
        <v>1</v>
      </c>
      <c r="G370">
        <v>5</v>
      </c>
      <c r="H370" t="s">
        <v>59</v>
      </c>
      <c r="I370">
        <v>204</v>
      </c>
      <c r="J370">
        <v>3</v>
      </c>
      <c r="K370" t="s">
        <v>46</v>
      </c>
      <c r="L370">
        <v>94</v>
      </c>
      <c r="M370">
        <v>3</v>
      </c>
      <c r="N370">
        <v>3</v>
      </c>
      <c r="O370" t="s">
        <v>40</v>
      </c>
      <c r="P370">
        <v>2</v>
      </c>
      <c r="Q370" t="s">
        <v>48</v>
      </c>
      <c r="R370">
        <v>7295</v>
      </c>
      <c r="S370">
        <v>11439</v>
      </c>
      <c r="T370">
        <v>1</v>
      </c>
      <c r="U370" t="s">
        <v>43</v>
      </c>
      <c r="V370">
        <v>13</v>
      </c>
      <c r="W370">
        <v>3</v>
      </c>
      <c r="X370">
        <v>1</v>
      </c>
      <c r="Y370">
        <v>2</v>
      </c>
      <c r="Z370">
        <v>10</v>
      </c>
      <c r="AA370">
        <v>3</v>
      </c>
      <c r="AB370">
        <v>3</v>
      </c>
      <c r="AC370">
        <v>10</v>
      </c>
      <c r="AD370">
        <v>8</v>
      </c>
      <c r="AE370">
        <v>0</v>
      </c>
      <c r="AF370">
        <v>6</v>
      </c>
      <c r="AG370">
        <v>0</v>
      </c>
      <c r="AH370" t="s">
        <v>69</v>
      </c>
      <c r="AI370" t="s">
        <v>72</v>
      </c>
      <c r="AJ370" t="str" cm="1">
        <f t="array" ref="AJ370">_xlfn.IFS(
  Cleaned_Data[[#This Row],[MonthlyIncome]] &lt;= Q1_Val, "Low (Q1)",
  Cleaned_Data[[#This Row],[MonthlyIncome]] &lt;= Q2_Val, "Lower-Mid (Q2)",
  Cleaned_Data[[#This Row],[MonthlyIncome]] &lt;= Q3_Val, "Upper-Mid (Q3)",
  TRUE, "High (Q4)"
)</f>
        <v>Upper-Mid (Q3)</v>
      </c>
      <c r="AK370" t="str">
        <f>_xlfn.XLOOKUP(Cleaned_Data[[#This Row],[JobSatisfaction]], SatisfactionLookup[Code], SatisfactionLookup[Label], "Unknown")</f>
        <v>Medium</v>
      </c>
      <c r="AL370" t="str">
        <f>_xlfn.XLOOKUP(Cleaned_Data[[#This Row],[WorkLifeBalance]], SatisfactionLookup[Code], SatisfactionLookup[Label], "Unknown")</f>
        <v>High</v>
      </c>
      <c r="AM37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70" t="str" cm="1">
        <f t="array" ref="AN370">_xlfn.IFS(Cleaned_Data[[#This Row],[Risk Score]]&gt;=5, "3 - High Risk", Cleaned_Data[[#This Row],[Risk Score]]&gt;=3, "2 - Medium Risk", TRUE, "1 - Low Risk")</f>
        <v>1 - Low Risk</v>
      </c>
    </row>
    <row r="371" spans="1:40">
      <c r="A371">
        <v>41</v>
      </c>
      <c r="B371" t="s">
        <v>35</v>
      </c>
      <c r="C371" t="s">
        <v>36</v>
      </c>
      <c r="D371">
        <v>1356</v>
      </c>
      <c r="E371" t="s">
        <v>37</v>
      </c>
      <c r="F371">
        <v>20</v>
      </c>
      <c r="G371">
        <v>2</v>
      </c>
      <c r="H371" t="s">
        <v>59</v>
      </c>
      <c r="I371">
        <v>248</v>
      </c>
      <c r="J371">
        <v>2</v>
      </c>
      <c r="K371" t="s">
        <v>39</v>
      </c>
      <c r="L371">
        <v>70</v>
      </c>
      <c r="M371">
        <v>3</v>
      </c>
      <c r="N371">
        <v>1</v>
      </c>
      <c r="O371" t="s">
        <v>57</v>
      </c>
      <c r="P371">
        <v>2</v>
      </c>
      <c r="Q371" t="s">
        <v>41</v>
      </c>
      <c r="R371">
        <v>3140</v>
      </c>
      <c r="S371">
        <v>21728</v>
      </c>
      <c r="T371">
        <v>1</v>
      </c>
      <c r="U371" t="s">
        <v>35</v>
      </c>
      <c r="V371">
        <v>22</v>
      </c>
      <c r="W371">
        <v>4</v>
      </c>
      <c r="X371">
        <v>4</v>
      </c>
      <c r="Y371">
        <v>0</v>
      </c>
      <c r="Z371">
        <v>4</v>
      </c>
      <c r="AA371">
        <v>5</v>
      </c>
      <c r="AB371">
        <v>2</v>
      </c>
      <c r="AC371">
        <v>4</v>
      </c>
      <c r="AD371">
        <v>3</v>
      </c>
      <c r="AE371">
        <v>0</v>
      </c>
      <c r="AF371">
        <v>2</v>
      </c>
      <c r="AG371">
        <v>1</v>
      </c>
      <c r="AH371" t="s">
        <v>69</v>
      </c>
      <c r="AI371" t="s">
        <v>71</v>
      </c>
      <c r="AJ371" t="str" cm="1">
        <f t="array" ref="AJ371">_xlfn.IFS(
  Cleaned_Data[[#This Row],[MonthlyIncome]] &lt;= Q1_Val, "Low (Q1)",
  Cleaned_Data[[#This Row],[MonthlyIncome]] &lt;= Q2_Val, "Lower-Mid (Q2)",
  Cleaned_Data[[#This Row],[MonthlyIncome]] &lt;= Q3_Val, "Upper-Mid (Q3)",
  TRUE, "High (Q4)"
)</f>
        <v>Lower-Mid (Q2)</v>
      </c>
      <c r="AK371" t="str">
        <f>_xlfn.XLOOKUP(Cleaned_Data[[#This Row],[JobSatisfaction]], SatisfactionLookup[Code], SatisfactionLookup[Label], "Unknown")</f>
        <v>Medium</v>
      </c>
      <c r="AL371" t="str">
        <f>_xlfn.XLOOKUP(Cleaned_Data[[#This Row],[WorkLifeBalance]], SatisfactionLookup[Code], SatisfactionLookup[Label], "Unknown")</f>
        <v>Medium</v>
      </c>
      <c r="AM37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8</v>
      </c>
      <c r="AN371" t="str" cm="1">
        <f t="array" ref="AN371">_xlfn.IFS(Cleaned_Data[[#This Row],[Risk Score]]&gt;=5, "3 - High Risk", Cleaned_Data[[#This Row],[Risk Score]]&gt;=3, "2 - Medium Risk", TRUE, "1 - Low Risk")</f>
        <v>3 - High Risk</v>
      </c>
    </row>
    <row r="372" spans="1:40">
      <c r="A372">
        <v>27</v>
      </c>
      <c r="B372" t="s">
        <v>43</v>
      </c>
      <c r="C372" t="s">
        <v>36</v>
      </c>
      <c r="D372">
        <v>894</v>
      </c>
      <c r="E372" t="s">
        <v>45</v>
      </c>
      <c r="F372">
        <v>9</v>
      </c>
      <c r="G372">
        <v>3</v>
      </c>
      <c r="H372" t="s">
        <v>51</v>
      </c>
      <c r="I372">
        <v>260</v>
      </c>
      <c r="J372">
        <v>4</v>
      </c>
      <c r="K372" t="s">
        <v>39</v>
      </c>
      <c r="L372">
        <v>99</v>
      </c>
      <c r="M372">
        <v>3</v>
      </c>
      <c r="N372">
        <v>1</v>
      </c>
      <c r="O372" t="s">
        <v>47</v>
      </c>
      <c r="P372">
        <v>2</v>
      </c>
      <c r="Q372" t="s">
        <v>41</v>
      </c>
      <c r="R372">
        <v>2279</v>
      </c>
      <c r="S372">
        <v>11781</v>
      </c>
      <c r="T372">
        <v>1</v>
      </c>
      <c r="U372" t="s">
        <v>43</v>
      </c>
      <c r="V372">
        <v>16</v>
      </c>
      <c r="W372">
        <v>3</v>
      </c>
      <c r="X372">
        <v>4</v>
      </c>
      <c r="Y372">
        <v>0</v>
      </c>
      <c r="Z372">
        <v>7</v>
      </c>
      <c r="AA372">
        <v>2</v>
      </c>
      <c r="AB372">
        <v>2</v>
      </c>
      <c r="AC372">
        <v>7</v>
      </c>
      <c r="AD372">
        <v>7</v>
      </c>
      <c r="AE372">
        <v>0</v>
      </c>
      <c r="AF372">
        <v>3</v>
      </c>
      <c r="AG372">
        <v>0</v>
      </c>
      <c r="AH372" t="s">
        <v>67</v>
      </c>
      <c r="AI372" t="s">
        <v>72</v>
      </c>
      <c r="AJ372" t="str" cm="1">
        <f t="array" ref="AJ372">_xlfn.IFS(
  Cleaned_Data[[#This Row],[MonthlyIncome]] &lt;= Q1_Val, "Low (Q1)",
  Cleaned_Data[[#This Row],[MonthlyIncome]] &lt;= Q2_Val, "Lower-Mid (Q2)",
  Cleaned_Data[[#This Row],[MonthlyIncome]] &lt;= Q3_Val, "Upper-Mid (Q3)",
  TRUE, "High (Q4)"
)</f>
        <v>Low (Q1)</v>
      </c>
      <c r="AK372" t="str">
        <f>_xlfn.XLOOKUP(Cleaned_Data[[#This Row],[JobSatisfaction]], SatisfactionLookup[Code], SatisfactionLookup[Label], "Unknown")</f>
        <v>Medium</v>
      </c>
      <c r="AL372" t="str">
        <f>_xlfn.XLOOKUP(Cleaned_Data[[#This Row],[WorkLifeBalance]], SatisfactionLookup[Code], SatisfactionLookup[Label], "Unknown")</f>
        <v>Medium</v>
      </c>
      <c r="AM37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372" t="str" cm="1">
        <f t="array" ref="AN372">_xlfn.IFS(Cleaned_Data[[#This Row],[Risk Score]]&gt;=5, "3 - High Risk", Cleaned_Data[[#This Row],[Risk Score]]&gt;=3, "2 - Medium Risk", TRUE, "1 - Low Risk")</f>
        <v>2 - Medium Risk</v>
      </c>
    </row>
    <row r="373" spans="1:40">
      <c r="A373">
        <v>29</v>
      </c>
      <c r="B373" t="s">
        <v>35</v>
      </c>
      <c r="C373" t="s">
        <v>36</v>
      </c>
      <c r="D373">
        <v>896</v>
      </c>
      <c r="E373" t="s">
        <v>45</v>
      </c>
      <c r="F373">
        <v>18</v>
      </c>
      <c r="G373">
        <v>1</v>
      </c>
      <c r="H373" t="s">
        <v>51</v>
      </c>
      <c r="I373">
        <v>315</v>
      </c>
      <c r="J373">
        <v>3</v>
      </c>
      <c r="K373" t="s">
        <v>46</v>
      </c>
      <c r="L373">
        <v>86</v>
      </c>
      <c r="M373">
        <v>2</v>
      </c>
      <c r="N373">
        <v>1</v>
      </c>
      <c r="O373" t="s">
        <v>47</v>
      </c>
      <c r="P373">
        <v>4</v>
      </c>
      <c r="Q373" t="s">
        <v>41</v>
      </c>
      <c r="R373">
        <v>2389</v>
      </c>
      <c r="S373">
        <v>14961</v>
      </c>
      <c r="T373">
        <v>1</v>
      </c>
      <c r="U373" t="s">
        <v>35</v>
      </c>
      <c r="V373">
        <v>13</v>
      </c>
      <c r="W373">
        <v>3</v>
      </c>
      <c r="X373">
        <v>3</v>
      </c>
      <c r="Y373">
        <v>0</v>
      </c>
      <c r="Z373">
        <v>4</v>
      </c>
      <c r="AA373">
        <v>3</v>
      </c>
      <c r="AB373">
        <v>2</v>
      </c>
      <c r="AC373">
        <v>4</v>
      </c>
      <c r="AD373">
        <v>3</v>
      </c>
      <c r="AE373">
        <v>0</v>
      </c>
      <c r="AF373">
        <v>1</v>
      </c>
      <c r="AG373">
        <v>1</v>
      </c>
      <c r="AH373" t="s">
        <v>67</v>
      </c>
      <c r="AI373" t="s">
        <v>71</v>
      </c>
      <c r="AJ373" t="str" cm="1">
        <f t="array" ref="AJ373">_xlfn.IFS(
  Cleaned_Data[[#This Row],[MonthlyIncome]] &lt;= Q1_Val, "Low (Q1)",
  Cleaned_Data[[#This Row],[MonthlyIncome]] &lt;= Q2_Val, "Lower-Mid (Q2)",
  Cleaned_Data[[#This Row],[MonthlyIncome]] &lt;= Q3_Val, "Upper-Mid (Q3)",
  TRUE, "High (Q4)"
)</f>
        <v>Low (Q1)</v>
      </c>
      <c r="AK373" t="str">
        <f>_xlfn.XLOOKUP(Cleaned_Data[[#This Row],[JobSatisfaction]], SatisfactionLookup[Code], SatisfactionLookup[Label], "Unknown")</f>
        <v>Very High</v>
      </c>
      <c r="AL373" t="str">
        <f>_xlfn.XLOOKUP(Cleaned_Data[[#This Row],[WorkLifeBalance]], SatisfactionLookup[Code], SatisfactionLookup[Label], "Unknown")</f>
        <v>Medium</v>
      </c>
      <c r="AM37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373" t="str" cm="1">
        <f t="array" ref="AN373">_xlfn.IFS(Cleaned_Data[[#This Row],[Risk Score]]&gt;=5, "3 - High Risk", Cleaned_Data[[#This Row],[Risk Score]]&gt;=3, "2 - Medium Risk", TRUE, "1 - Low Risk")</f>
        <v>3 - High Risk</v>
      </c>
    </row>
    <row r="374" spans="1:40">
      <c r="A374">
        <v>28</v>
      </c>
      <c r="B374" t="s">
        <v>43</v>
      </c>
      <c r="C374" t="s">
        <v>36</v>
      </c>
      <c r="D374">
        <v>1117</v>
      </c>
      <c r="E374" t="s">
        <v>45</v>
      </c>
      <c r="F374">
        <v>8</v>
      </c>
      <c r="G374">
        <v>2</v>
      </c>
      <c r="H374" t="s">
        <v>38</v>
      </c>
      <c r="I374">
        <v>395</v>
      </c>
      <c r="J374">
        <v>4</v>
      </c>
      <c r="K374" t="s">
        <v>39</v>
      </c>
      <c r="L374">
        <v>66</v>
      </c>
      <c r="M374">
        <v>3</v>
      </c>
      <c r="N374">
        <v>1</v>
      </c>
      <c r="O374" t="s">
        <v>47</v>
      </c>
      <c r="P374">
        <v>4</v>
      </c>
      <c r="Q374" t="s">
        <v>41</v>
      </c>
      <c r="R374">
        <v>3310</v>
      </c>
      <c r="S374">
        <v>4488</v>
      </c>
      <c r="T374">
        <v>1</v>
      </c>
      <c r="U374" t="s">
        <v>43</v>
      </c>
      <c r="V374">
        <v>21</v>
      </c>
      <c r="W374">
        <v>4</v>
      </c>
      <c r="X374">
        <v>4</v>
      </c>
      <c r="Y374">
        <v>0</v>
      </c>
      <c r="Z374">
        <v>5</v>
      </c>
      <c r="AA374">
        <v>3</v>
      </c>
      <c r="AB374">
        <v>3</v>
      </c>
      <c r="AC374">
        <v>5</v>
      </c>
      <c r="AD374">
        <v>3</v>
      </c>
      <c r="AE374">
        <v>0</v>
      </c>
      <c r="AF374">
        <v>2</v>
      </c>
      <c r="AG374">
        <v>0</v>
      </c>
      <c r="AH374" t="s">
        <v>67</v>
      </c>
      <c r="AI374" t="s">
        <v>71</v>
      </c>
      <c r="AJ374" t="str" cm="1">
        <f t="array" ref="AJ374">_xlfn.IFS(
  Cleaned_Data[[#This Row],[MonthlyIncome]] &lt;= Q1_Val, "Low (Q1)",
  Cleaned_Data[[#This Row],[MonthlyIncome]] &lt;= Q2_Val, "Lower-Mid (Q2)",
  Cleaned_Data[[#This Row],[MonthlyIncome]] &lt;= Q3_Val, "Upper-Mid (Q3)",
  TRUE, "High (Q4)"
)</f>
        <v>Lower-Mid (Q2)</v>
      </c>
      <c r="AK374" t="str">
        <f>_xlfn.XLOOKUP(Cleaned_Data[[#This Row],[JobSatisfaction]], SatisfactionLookup[Code], SatisfactionLookup[Label], "Unknown")</f>
        <v>Very High</v>
      </c>
      <c r="AL374" t="str">
        <f>_xlfn.XLOOKUP(Cleaned_Data[[#This Row],[WorkLifeBalance]], SatisfactionLookup[Code], SatisfactionLookup[Label], "Unknown")</f>
        <v>High</v>
      </c>
      <c r="AM37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74" t="str" cm="1">
        <f t="array" ref="AN374">_xlfn.IFS(Cleaned_Data[[#This Row],[Risk Score]]&gt;=5, "3 - High Risk", Cleaned_Data[[#This Row],[Risk Score]]&gt;=3, "2 - Medium Risk", TRUE, "1 - Low Risk")</f>
        <v>1 - Low Risk</v>
      </c>
    </row>
    <row r="375" spans="1:40">
      <c r="A375">
        <v>41</v>
      </c>
      <c r="B375" t="s">
        <v>43</v>
      </c>
      <c r="C375" t="s">
        <v>36</v>
      </c>
      <c r="D375">
        <v>334</v>
      </c>
      <c r="E375" t="s">
        <v>37</v>
      </c>
      <c r="F375">
        <v>2</v>
      </c>
      <c r="G375">
        <v>4</v>
      </c>
      <c r="H375" t="s">
        <v>38</v>
      </c>
      <c r="I375">
        <v>410</v>
      </c>
      <c r="J375">
        <v>4</v>
      </c>
      <c r="K375" t="s">
        <v>46</v>
      </c>
      <c r="L375">
        <v>88</v>
      </c>
      <c r="M375">
        <v>3</v>
      </c>
      <c r="N375">
        <v>4</v>
      </c>
      <c r="O375" t="s">
        <v>56</v>
      </c>
      <c r="P375">
        <v>2</v>
      </c>
      <c r="Q375" t="s">
        <v>41</v>
      </c>
      <c r="R375">
        <v>16015</v>
      </c>
      <c r="S375">
        <v>15896</v>
      </c>
      <c r="T375">
        <v>1</v>
      </c>
      <c r="U375" t="s">
        <v>43</v>
      </c>
      <c r="V375">
        <v>19</v>
      </c>
      <c r="W375">
        <v>3</v>
      </c>
      <c r="X375">
        <v>2</v>
      </c>
      <c r="Y375">
        <v>0</v>
      </c>
      <c r="Z375">
        <v>22</v>
      </c>
      <c r="AA375">
        <v>2</v>
      </c>
      <c r="AB375">
        <v>3</v>
      </c>
      <c r="AC375">
        <v>22</v>
      </c>
      <c r="AD375">
        <v>10</v>
      </c>
      <c r="AE375">
        <v>0</v>
      </c>
      <c r="AF375">
        <v>4</v>
      </c>
      <c r="AG375">
        <v>0</v>
      </c>
      <c r="AH375" t="s">
        <v>69</v>
      </c>
      <c r="AI375" t="s">
        <v>73</v>
      </c>
      <c r="AJ375" t="str" cm="1">
        <f t="array" ref="AJ375">_xlfn.IFS(
  Cleaned_Data[[#This Row],[MonthlyIncome]] &lt;= Q1_Val, "Low (Q1)",
  Cleaned_Data[[#This Row],[MonthlyIncome]] &lt;= Q2_Val, "Lower-Mid (Q2)",
  Cleaned_Data[[#This Row],[MonthlyIncome]] &lt;= Q3_Val, "Upper-Mid (Q3)",
  TRUE, "High (Q4)"
)</f>
        <v>High (Q4)</v>
      </c>
      <c r="AK375" t="str">
        <f>_xlfn.XLOOKUP(Cleaned_Data[[#This Row],[JobSatisfaction]], SatisfactionLookup[Code], SatisfactionLookup[Label], "Unknown")</f>
        <v>Medium</v>
      </c>
      <c r="AL375" t="str">
        <f>_xlfn.XLOOKUP(Cleaned_Data[[#This Row],[WorkLifeBalance]], SatisfactionLookup[Code], SatisfactionLookup[Label], "Unknown")</f>
        <v>High</v>
      </c>
      <c r="AM37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75" t="str" cm="1">
        <f t="array" ref="AN375">_xlfn.IFS(Cleaned_Data[[#This Row],[Risk Score]]&gt;=5, "3 - High Risk", Cleaned_Data[[#This Row],[Risk Score]]&gt;=3, "2 - Medium Risk", TRUE, "1 - Low Risk")</f>
        <v>1 - Low Risk</v>
      </c>
    </row>
    <row r="376" spans="1:40">
      <c r="A376">
        <v>27</v>
      </c>
      <c r="B376" t="s">
        <v>43</v>
      </c>
      <c r="C376" t="s">
        <v>36</v>
      </c>
      <c r="D376">
        <v>1377</v>
      </c>
      <c r="E376" t="s">
        <v>37</v>
      </c>
      <c r="F376">
        <v>2</v>
      </c>
      <c r="G376">
        <v>3</v>
      </c>
      <c r="H376" t="s">
        <v>38</v>
      </c>
      <c r="I376">
        <v>437</v>
      </c>
      <c r="J376">
        <v>4</v>
      </c>
      <c r="K376" t="s">
        <v>46</v>
      </c>
      <c r="L376">
        <v>74</v>
      </c>
      <c r="M376">
        <v>3</v>
      </c>
      <c r="N376">
        <v>2</v>
      </c>
      <c r="O376" t="s">
        <v>40</v>
      </c>
      <c r="P376">
        <v>3</v>
      </c>
      <c r="Q376" t="s">
        <v>41</v>
      </c>
      <c r="R376">
        <v>4478</v>
      </c>
      <c r="S376">
        <v>5242</v>
      </c>
      <c r="T376">
        <v>1</v>
      </c>
      <c r="U376" t="s">
        <v>35</v>
      </c>
      <c r="V376">
        <v>11</v>
      </c>
      <c r="W376">
        <v>3</v>
      </c>
      <c r="X376">
        <v>1</v>
      </c>
      <c r="Y376">
        <v>0</v>
      </c>
      <c r="Z376">
        <v>5</v>
      </c>
      <c r="AA376">
        <v>3</v>
      </c>
      <c r="AB376">
        <v>3</v>
      </c>
      <c r="AC376">
        <v>5</v>
      </c>
      <c r="AD376">
        <v>4</v>
      </c>
      <c r="AE376">
        <v>0</v>
      </c>
      <c r="AF376">
        <v>4</v>
      </c>
      <c r="AG376">
        <v>0</v>
      </c>
      <c r="AH376" t="s">
        <v>67</v>
      </c>
      <c r="AI376" t="s">
        <v>71</v>
      </c>
      <c r="AJ376" t="str" cm="1">
        <f t="array" ref="AJ376">_xlfn.IFS(
  Cleaned_Data[[#This Row],[MonthlyIncome]] &lt;= Q1_Val, "Low (Q1)",
  Cleaned_Data[[#This Row],[MonthlyIncome]] &lt;= Q2_Val, "Lower-Mid (Q2)",
  Cleaned_Data[[#This Row],[MonthlyIncome]] &lt;= Q3_Val, "Upper-Mid (Q3)",
  TRUE, "High (Q4)"
)</f>
        <v>Lower-Mid (Q2)</v>
      </c>
      <c r="AK376" t="str">
        <f>_xlfn.XLOOKUP(Cleaned_Data[[#This Row],[JobSatisfaction]], SatisfactionLookup[Code], SatisfactionLookup[Label], "Unknown")</f>
        <v>High</v>
      </c>
      <c r="AL376" t="str">
        <f>_xlfn.XLOOKUP(Cleaned_Data[[#This Row],[WorkLifeBalance]], SatisfactionLookup[Code], SatisfactionLookup[Label], "Unknown")</f>
        <v>High</v>
      </c>
      <c r="AM37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376" t="str" cm="1">
        <f t="array" ref="AN376">_xlfn.IFS(Cleaned_Data[[#This Row],[Risk Score]]&gt;=5, "3 - High Risk", Cleaned_Data[[#This Row],[Risk Score]]&gt;=3, "2 - Medium Risk", TRUE, "1 - Low Risk")</f>
        <v>2 - Medium Risk</v>
      </c>
    </row>
    <row r="377" spans="1:40">
      <c r="A377">
        <v>29</v>
      </c>
      <c r="B377" t="s">
        <v>35</v>
      </c>
      <c r="C377" t="s">
        <v>36</v>
      </c>
      <c r="D377">
        <v>318</v>
      </c>
      <c r="E377" t="s">
        <v>45</v>
      </c>
      <c r="F377">
        <v>8</v>
      </c>
      <c r="G377">
        <v>4</v>
      </c>
      <c r="H377" t="s">
        <v>49</v>
      </c>
      <c r="I377">
        <v>454</v>
      </c>
      <c r="J377">
        <v>2</v>
      </c>
      <c r="K377" t="s">
        <v>46</v>
      </c>
      <c r="L377">
        <v>77</v>
      </c>
      <c r="M377">
        <v>1</v>
      </c>
      <c r="N377">
        <v>1</v>
      </c>
      <c r="O377" t="s">
        <v>50</v>
      </c>
      <c r="P377">
        <v>1</v>
      </c>
      <c r="Q377" t="s">
        <v>48</v>
      </c>
      <c r="R377">
        <v>2119</v>
      </c>
      <c r="S377">
        <v>4759</v>
      </c>
      <c r="T377">
        <v>1</v>
      </c>
      <c r="U377" t="s">
        <v>35</v>
      </c>
      <c r="V377">
        <v>11</v>
      </c>
      <c r="W377">
        <v>3</v>
      </c>
      <c r="X377">
        <v>4</v>
      </c>
      <c r="Y377">
        <v>0</v>
      </c>
      <c r="Z377">
        <v>7</v>
      </c>
      <c r="AA377">
        <v>4</v>
      </c>
      <c r="AB377">
        <v>2</v>
      </c>
      <c r="AC377">
        <v>7</v>
      </c>
      <c r="AD377">
        <v>7</v>
      </c>
      <c r="AE377">
        <v>0</v>
      </c>
      <c r="AF377">
        <v>7</v>
      </c>
      <c r="AG377">
        <v>1</v>
      </c>
      <c r="AH377" t="s">
        <v>67</v>
      </c>
      <c r="AI377" t="s">
        <v>72</v>
      </c>
      <c r="AJ377" t="str" cm="1">
        <f t="array" ref="AJ377">_xlfn.IFS(
  Cleaned_Data[[#This Row],[MonthlyIncome]] &lt;= Q1_Val, "Low (Q1)",
  Cleaned_Data[[#This Row],[MonthlyIncome]] &lt;= Q2_Val, "Lower-Mid (Q2)",
  Cleaned_Data[[#This Row],[MonthlyIncome]] &lt;= Q3_Val, "Upper-Mid (Q3)",
  TRUE, "High (Q4)"
)</f>
        <v>Low (Q1)</v>
      </c>
      <c r="AK377" t="str">
        <f>_xlfn.XLOOKUP(Cleaned_Data[[#This Row],[JobSatisfaction]], SatisfactionLookup[Code], SatisfactionLookup[Label], "Unknown")</f>
        <v>Low</v>
      </c>
      <c r="AL377" t="str">
        <f>_xlfn.XLOOKUP(Cleaned_Data[[#This Row],[WorkLifeBalance]], SatisfactionLookup[Code], SatisfactionLookup[Label], "Unknown")</f>
        <v>Medium</v>
      </c>
      <c r="AM37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377" t="str" cm="1">
        <f t="array" ref="AN377">_xlfn.IFS(Cleaned_Data[[#This Row],[Risk Score]]&gt;=5, "3 - High Risk", Cleaned_Data[[#This Row],[Risk Score]]&gt;=3, "2 - Medium Risk", TRUE, "1 - Low Risk")</f>
        <v>3 - High Risk</v>
      </c>
    </row>
    <row r="378" spans="1:40">
      <c r="A378">
        <v>27</v>
      </c>
      <c r="B378" t="s">
        <v>43</v>
      </c>
      <c r="C378" t="s">
        <v>36</v>
      </c>
      <c r="D378">
        <v>1130</v>
      </c>
      <c r="E378" t="s">
        <v>37</v>
      </c>
      <c r="F378">
        <v>8</v>
      </c>
      <c r="G378">
        <v>4</v>
      </c>
      <c r="H378" t="s">
        <v>59</v>
      </c>
      <c r="I378">
        <v>458</v>
      </c>
      <c r="J378">
        <v>2</v>
      </c>
      <c r="K378" t="s">
        <v>39</v>
      </c>
      <c r="L378">
        <v>56</v>
      </c>
      <c r="M378">
        <v>3</v>
      </c>
      <c r="N378">
        <v>2</v>
      </c>
      <c r="O378" t="s">
        <v>40</v>
      </c>
      <c r="P378">
        <v>2</v>
      </c>
      <c r="Q378" t="s">
        <v>48</v>
      </c>
      <c r="R378">
        <v>6214</v>
      </c>
      <c r="S378">
        <v>3415</v>
      </c>
      <c r="T378">
        <v>1</v>
      </c>
      <c r="U378" t="s">
        <v>43</v>
      </c>
      <c r="V378">
        <v>18</v>
      </c>
      <c r="W378">
        <v>3</v>
      </c>
      <c r="X378">
        <v>1</v>
      </c>
      <c r="Y378">
        <v>1</v>
      </c>
      <c r="Z378">
        <v>8</v>
      </c>
      <c r="AA378">
        <v>3</v>
      </c>
      <c r="AB378">
        <v>3</v>
      </c>
      <c r="AC378">
        <v>8</v>
      </c>
      <c r="AD378">
        <v>7</v>
      </c>
      <c r="AE378">
        <v>0</v>
      </c>
      <c r="AF378">
        <v>7</v>
      </c>
      <c r="AG378">
        <v>0</v>
      </c>
      <c r="AH378" t="s">
        <v>67</v>
      </c>
      <c r="AI378" t="s">
        <v>72</v>
      </c>
      <c r="AJ378" t="str" cm="1">
        <f t="array" ref="AJ378">_xlfn.IFS(
  Cleaned_Data[[#This Row],[MonthlyIncome]] &lt;= Q1_Val, "Low (Q1)",
  Cleaned_Data[[#This Row],[MonthlyIncome]] &lt;= Q2_Val, "Lower-Mid (Q2)",
  Cleaned_Data[[#This Row],[MonthlyIncome]] &lt;= Q3_Val, "Upper-Mid (Q3)",
  TRUE, "High (Q4)"
)</f>
        <v>Upper-Mid (Q3)</v>
      </c>
      <c r="AK378" t="str">
        <f>_xlfn.XLOOKUP(Cleaned_Data[[#This Row],[JobSatisfaction]], SatisfactionLookup[Code], SatisfactionLookup[Label], "Unknown")</f>
        <v>Medium</v>
      </c>
      <c r="AL378" t="str">
        <f>_xlfn.XLOOKUP(Cleaned_Data[[#This Row],[WorkLifeBalance]], SatisfactionLookup[Code], SatisfactionLookup[Label], "Unknown")</f>
        <v>High</v>
      </c>
      <c r="AM37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78" t="str" cm="1">
        <f t="array" ref="AN378">_xlfn.IFS(Cleaned_Data[[#This Row],[Risk Score]]&gt;=5, "3 - High Risk", Cleaned_Data[[#This Row],[Risk Score]]&gt;=3, "2 - Medium Risk", TRUE, "1 - Low Risk")</f>
        <v>1 - Low Risk</v>
      </c>
    </row>
    <row r="379" spans="1:40">
      <c r="A379">
        <v>32</v>
      </c>
      <c r="B379" t="s">
        <v>43</v>
      </c>
      <c r="C379" t="s">
        <v>36</v>
      </c>
      <c r="D379">
        <v>1062</v>
      </c>
      <c r="E379" t="s">
        <v>45</v>
      </c>
      <c r="F379">
        <v>2</v>
      </c>
      <c r="G379">
        <v>3</v>
      </c>
      <c r="H379" t="s">
        <v>51</v>
      </c>
      <c r="I379">
        <v>471</v>
      </c>
      <c r="J379">
        <v>3</v>
      </c>
      <c r="K379" t="s">
        <v>39</v>
      </c>
      <c r="L379">
        <v>75</v>
      </c>
      <c r="M379">
        <v>3</v>
      </c>
      <c r="N379">
        <v>1</v>
      </c>
      <c r="O379" t="s">
        <v>50</v>
      </c>
      <c r="P379">
        <v>2</v>
      </c>
      <c r="Q379" t="s">
        <v>48</v>
      </c>
      <c r="R379">
        <v>2370</v>
      </c>
      <c r="S379">
        <v>3956</v>
      </c>
      <c r="T379">
        <v>1</v>
      </c>
      <c r="U379" t="s">
        <v>43</v>
      </c>
      <c r="V379">
        <v>13</v>
      </c>
      <c r="W379">
        <v>3</v>
      </c>
      <c r="X379">
        <v>3</v>
      </c>
      <c r="Y379">
        <v>1</v>
      </c>
      <c r="Z379">
        <v>8</v>
      </c>
      <c r="AA379">
        <v>4</v>
      </c>
      <c r="AB379">
        <v>3</v>
      </c>
      <c r="AC379">
        <v>8</v>
      </c>
      <c r="AD379">
        <v>0</v>
      </c>
      <c r="AE379">
        <v>0</v>
      </c>
      <c r="AF379">
        <v>7</v>
      </c>
      <c r="AG379">
        <v>0</v>
      </c>
      <c r="AH379" t="s">
        <v>67</v>
      </c>
      <c r="AI379" t="s">
        <v>72</v>
      </c>
      <c r="AJ379" t="str" cm="1">
        <f t="array" ref="AJ379">_xlfn.IFS(
  Cleaned_Data[[#This Row],[MonthlyIncome]] &lt;= Q1_Val, "Low (Q1)",
  Cleaned_Data[[#This Row],[MonthlyIncome]] &lt;= Q2_Val, "Lower-Mid (Q2)",
  Cleaned_Data[[#This Row],[MonthlyIncome]] &lt;= Q3_Val, "Upper-Mid (Q3)",
  TRUE, "High (Q4)"
)</f>
        <v>Low (Q1)</v>
      </c>
      <c r="AK379" t="str">
        <f>_xlfn.XLOOKUP(Cleaned_Data[[#This Row],[JobSatisfaction]], SatisfactionLookup[Code], SatisfactionLookup[Label], "Unknown")</f>
        <v>Medium</v>
      </c>
      <c r="AL379" t="str">
        <f>_xlfn.XLOOKUP(Cleaned_Data[[#This Row],[WorkLifeBalance]], SatisfactionLookup[Code], SatisfactionLookup[Label], "Unknown")</f>
        <v>High</v>
      </c>
      <c r="AM37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379" t="str" cm="1">
        <f t="array" ref="AN379">_xlfn.IFS(Cleaned_Data[[#This Row],[Risk Score]]&gt;=5, "3 - High Risk", Cleaned_Data[[#This Row],[Risk Score]]&gt;=3, "2 - Medium Risk", TRUE, "1 - Low Risk")</f>
        <v>2 - Medium Risk</v>
      </c>
    </row>
    <row r="380" spans="1:40">
      <c r="A380">
        <v>28</v>
      </c>
      <c r="B380" t="s">
        <v>43</v>
      </c>
      <c r="C380" t="s">
        <v>36</v>
      </c>
      <c r="D380">
        <v>304</v>
      </c>
      <c r="E380" t="s">
        <v>37</v>
      </c>
      <c r="F380">
        <v>9</v>
      </c>
      <c r="G380">
        <v>4</v>
      </c>
      <c r="H380" t="s">
        <v>38</v>
      </c>
      <c r="I380">
        <v>498</v>
      </c>
      <c r="J380">
        <v>2</v>
      </c>
      <c r="K380" t="s">
        <v>46</v>
      </c>
      <c r="L380">
        <v>92</v>
      </c>
      <c r="M380">
        <v>3</v>
      </c>
      <c r="N380">
        <v>2</v>
      </c>
      <c r="O380" t="s">
        <v>40</v>
      </c>
      <c r="P380">
        <v>4</v>
      </c>
      <c r="Q380" t="s">
        <v>41</v>
      </c>
      <c r="R380">
        <v>5253</v>
      </c>
      <c r="S380">
        <v>20750</v>
      </c>
      <c r="T380">
        <v>1</v>
      </c>
      <c r="U380" t="s">
        <v>43</v>
      </c>
      <c r="V380">
        <v>16</v>
      </c>
      <c r="W380">
        <v>3</v>
      </c>
      <c r="X380">
        <v>4</v>
      </c>
      <c r="Y380">
        <v>0</v>
      </c>
      <c r="Z380">
        <v>7</v>
      </c>
      <c r="AA380">
        <v>1</v>
      </c>
      <c r="AB380">
        <v>3</v>
      </c>
      <c r="AC380">
        <v>7</v>
      </c>
      <c r="AD380">
        <v>5</v>
      </c>
      <c r="AE380">
        <v>0</v>
      </c>
      <c r="AF380">
        <v>7</v>
      </c>
      <c r="AG380">
        <v>0</v>
      </c>
      <c r="AH380" t="s">
        <v>67</v>
      </c>
      <c r="AI380" t="s">
        <v>72</v>
      </c>
      <c r="AJ380" t="str" cm="1">
        <f t="array" ref="AJ380">_xlfn.IFS(
  Cleaned_Data[[#This Row],[MonthlyIncome]] &lt;= Q1_Val, "Low (Q1)",
  Cleaned_Data[[#This Row],[MonthlyIncome]] &lt;= Q2_Val, "Lower-Mid (Q2)",
  Cleaned_Data[[#This Row],[MonthlyIncome]] &lt;= Q3_Val, "Upper-Mid (Q3)",
  TRUE, "High (Q4)"
)</f>
        <v>Upper-Mid (Q3)</v>
      </c>
      <c r="AK380" t="str">
        <f>_xlfn.XLOOKUP(Cleaned_Data[[#This Row],[JobSatisfaction]], SatisfactionLookup[Code], SatisfactionLookup[Label], "Unknown")</f>
        <v>Very High</v>
      </c>
      <c r="AL380" t="str">
        <f>_xlfn.XLOOKUP(Cleaned_Data[[#This Row],[WorkLifeBalance]], SatisfactionLookup[Code], SatisfactionLookup[Label], "Unknown")</f>
        <v>High</v>
      </c>
      <c r="AM38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80" t="str" cm="1">
        <f t="array" ref="AN380">_xlfn.IFS(Cleaned_Data[[#This Row],[Risk Score]]&gt;=5, "3 - High Risk", Cleaned_Data[[#This Row],[Risk Score]]&gt;=3, "2 - Medium Risk", TRUE, "1 - Low Risk")</f>
        <v>1 - Low Risk</v>
      </c>
    </row>
    <row r="381" spans="1:40">
      <c r="A381">
        <v>41</v>
      </c>
      <c r="B381" t="s">
        <v>43</v>
      </c>
      <c r="C381" t="s">
        <v>36</v>
      </c>
      <c r="D381">
        <v>645</v>
      </c>
      <c r="E381" t="s">
        <v>37</v>
      </c>
      <c r="F381">
        <v>1</v>
      </c>
      <c r="G381">
        <v>3</v>
      </c>
      <c r="H381" t="s">
        <v>59</v>
      </c>
      <c r="I381">
        <v>534</v>
      </c>
      <c r="J381">
        <v>2</v>
      </c>
      <c r="K381" t="s">
        <v>46</v>
      </c>
      <c r="L381">
        <v>49</v>
      </c>
      <c r="M381">
        <v>4</v>
      </c>
      <c r="N381">
        <v>3</v>
      </c>
      <c r="O381" t="s">
        <v>40</v>
      </c>
      <c r="P381">
        <v>1</v>
      </c>
      <c r="Q381" t="s">
        <v>48</v>
      </c>
      <c r="R381">
        <v>8392</v>
      </c>
      <c r="S381">
        <v>19566</v>
      </c>
      <c r="T381">
        <v>1</v>
      </c>
      <c r="U381" t="s">
        <v>43</v>
      </c>
      <c r="V381">
        <v>16</v>
      </c>
      <c r="W381">
        <v>3</v>
      </c>
      <c r="X381">
        <v>3</v>
      </c>
      <c r="Y381">
        <v>1</v>
      </c>
      <c r="Z381">
        <v>10</v>
      </c>
      <c r="AA381">
        <v>2</v>
      </c>
      <c r="AB381">
        <v>3</v>
      </c>
      <c r="AC381">
        <v>10</v>
      </c>
      <c r="AD381">
        <v>7</v>
      </c>
      <c r="AE381">
        <v>0</v>
      </c>
      <c r="AF381">
        <v>7</v>
      </c>
      <c r="AG381">
        <v>0</v>
      </c>
      <c r="AH381" t="s">
        <v>69</v>
      </c>
      <c r="AI381" t="s">
        <v>72</v>
      </c>
      <c r="AJ381" t="str" cm="1">
        <f t="array" ref="AJ381">_xlfn.IFS(
  Cleaned_Data[[#This Row],[MonthlyIncome]] &lt;= Q1_Val, "Low (Q1)",
  Cleaned_Data[[#This Row],[MonthlyIncome]] &lt;= Q2_Val, "Lower-Mid (Q2)",
  Cleaned_Data[[#This Row],[MonthlyIncome]] &lt;= Q3_Val, "Upper-Mid (Q3)",
  TRUE, "High (Q4)"
)</f>
        <v>High (Q4)</v>
      </c>
      <c r="AK381" t="str">
        <f>_xlfn.XLOOKUP(Cleaned_Data[[#This Row],[JobSatisfaction]], SatisfactionLookup[Code], SatisfactionLookup[Label], "Unknown")</f>
        <v>Low</v>
      </c>
      <c r="AL381" t="str">
        <f>_xlfn.XLOOKUP(Cleaned_Data[[#This Row],[WorkLifeBalance]], SatisfactionLookup[Code], SatisfactionLookup[Label], "Unknown")</f>
        <v>High</v>
      </c>
      <c r="AM38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81" t="str" cm="1">
        <f t="array" ref="AN381">_xlfn.IFS(Cleaned_Data[[#This Row],[Risk Score]]&gt;=5, "3 - High Risk", Cleaned_Data[[#This Row],[Risk Score]]&gt;=3, "2 - Medium Risk", TRUE, "1 - Low Risk")</f>
        <v>1 - Low Risk</v>
      </c>
    </row>
    <row r="382" spans="1:40">
      <c r="A382">
        <v>31</v>
      </c>
      <c r="B382" t="s">
        <v>43</v>
      </c>
      <c r="C382" t="s">
        <v>36</v>
      </c>
      <c r="D382">
        <v>1274</v>
      </c>
      <c r="E382" t="s">
        <v>45</v>
      </c>
      <c r="F382">
        <v>9</v>
      </c>
      <c r="G382">
        <v>1</v>
      </c>
      <c r="H382" t="s">
        <v>38</v>
      </c>
      <c r="I382">
        <v>581</v>
      </c>
      <c r="J382">
        <v>3</v>
      </c>
      <c r="K382" t="s">
        <v>46</v>
      </c>
      <c r="L382">
        <v>33</v>
      </c>
      <c r="M382">
        <v>3</v>
      </c>
      <c r="N382">
        <v>3</v>
      </c>
      <c r="O382" t="s">
        <v>53</v>
      </c>
      <c r="P382">
        <v>2</v>
      </c>
      <c r="Q382" t="s">
        <v>52</v>
      </c>
      <c r="R382">
        <v>10648</v>
      </c>
      <c r="S382">
        <v>14394</v>
      </c>
      <c r="T382">
        <v>1</v>
      </c>
      <c r="U382" t="s">
        <v>43</v>
      </c>
      <c r="V382">
        <v>25</v>
      </c>
      <c r="W382">
        <v>4</v>
      </c>
      <c r="X382">
        <v>4</v>
      </c>
      <c r="Y382">
        <v>1</v>
      </c>
      <c r="Z382">
        <v>13</v>
      </c>
      <c r="AA382">
        <v>6</v>
      </c>
      <c r="AB382">
        <v>4</v>
      </c>
      <c r="AC382">
        <v>13</v>
      </c>
      <c r="AD382">
        <v>8</v>
      </c>
      <c r="AE382">
        <v>0</v>
      </c>
      <c r="AF382">
        <v>8</v>
      </c>
      <c r="AG382">
        <v>0</v>
      </c>
      <c r="AH382" t="s">
        <v>67</v>
      </c>
      <c r="AI382" t="s">
        <v>73</v>
      </c>
      <c r="AJ382" t="str" cm="1">
        <f t="array" ref="AJ382">_xlfn.IFS(
  Cleaned_Data[[#This Row],[MonthlyIncome]] &lt;= Q1_Val, "Low (Q1)",
  Cleaned_Data[[#This Row],[MonthlyIncome]] &lt;= Q2_Val, "Lower-Mid (Q2)",
  Cleaned_Data[[#This Row],[MonthlyIncome]] &lt;= Q3_Val, "Upper-Mid (Q3)",
  TRUE, "High (Q4)"
)</f>
        <v>High (Q4)</v>
      </c>
      <c r="AK382" t="str">
        <f>_xlfn.XLOOKUP(Cleaned_Data[[#This Row],[JobSatisfaction]], SatisfactionLookup[Code], SatisfactionLookup[Label], "Unknown")</f>
        <v>Medium</v>
      </c>
      <c r="AL382" t="str">
        <f>_xlfn.XLOOKUP(Cleaned_Data[[#This Row],[WorkLifeBalance]], SatisfactionLookup[Code], SatisfactionLookup[Label], "Unknown")</f>
        <v>Very High</v>
      </c>
      <c r="AM38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82" t="str" cm="1">
        <f t="array" ref="AN382">_xlfn.IFS(Cleaned_Data[[#This Row],[Risk Score]]&gt;=5, "3 - High Risk", Cleaned_Data[[#This Row],[Risk Score]]&gt;=3, "2 - Medium Risk", TRUE, "1 - Low Risk")</f>
        <v>1 - Low Risk</v>
      </c>
    </row>
    <row r="383" spans="1:40">
      <c r="A383">
        <v>35</v>
      </c>
      <c r="B383" t="s">
        <v>43</v>
      </c>
      <c r="C383" t="s">
        <v>36</v>
      </c>
      <c r="D383">
        <v>195</v>
      </c>
      <c r="E383" t="s">
        <v>37</v>
      </c>
      <c r="F383">
        <v>1</v>
      </c>
      <c r="G383">
        <v>3</v>
      </c>
      <c r="H383" t="s">
        <v>51</v>
      </c>
      <c r="I383">
        <v>620</v>
      </c>
      <c r="J383">
        <v>1</v>
      </c>
      <c r="K383" t="s">
        <v>39</v>
      </c>
      <c r="L383">
        <v>80</v>
      </c>
      <c r="M383">
        <v>3</v>
      </c>
      <c r="N383">
        <v>2</v>
      </c>
      <c r="O383" t="s">
        <v>40</v>
      </c>
      <c r="P383">
        <v>3</v>
      </c>
      <c r="Q383" t="s">
        <v>41</v>
      </c>
      <c r="R383">
        <v>4859</v>
      </c>
      <c r="S383">
        <v>6698</v>
      </c>
      <c r="T383">
        <v>1</v>
      </c>
      <c r="U383" t="s">
        <v>43</v>
      </c>
      <c r="V383">
        <v>16</v>
      </c>
      <c r="W383">
        <v>3</v>
      </c>
      <c r="X383">
        <v>4</v>
      </c>
      <c r="Y383">
        <v>0</v>
      </c>
      <c r="Z383">
        <v>5</v>
      </c>
      <c r="AA383">
        <v>3</v>
      </c>
      <c r="AB383">
        <v>3</v>
      </c>
      <c r="AC383">
        <v>5</v>
      </c>
      <c r="AD383">
        <v>4</v>
      </c>
      <c r="AE383">
        <v>0</v>
      </c>
      <c r="AF383">
        <v>3</v>
      </c>
      <c r="AG383">
        <v>0</v>
      </c>
      <c r="AH383" t="s">
        <v>69</v>
      </c>
      <c r="AI383" t="s">
        <v>71</v>
      </c>
      <c r="AJ383" t="str" cm="1">
        <f t="array" ref="AJ383">_xlfn.IFS(
  Cleaned_Data[[#This Row],[MonthlyIncome]] &lt;= Q1_Val, "Low (Q1)",
  Cleaned_Data[[#This Row],[MonthlyIncome]] &lt;= Q2_Val, "Lower-Mid (Q2)",
  Cleaned_Data[[#This Row],[MonthlyIncome]] &lt;= Q3_Val, "Upper-Mid (Q3)",
  TRUE, "High (Q4)"
)</f>
        <v>Lower-Mid (Q2)</v>
      </c>
      <c r="AK383" t="str">
        <f>_xlfn.XLOOKUP(Cleaned_Data[[#This Row],[JobSatisfaction]], SatisfactionLookup[Code], SatisfactionLookup[Label], "Unknown")</f>
        <v>High</v>
      </c>
      <c r="AL383" t="str">
        <f>_xlfn.XLOOKUP(Cleaned_Data[[#This Row],[WorkLifeBalance]], SatisfactionLookup[Code], SatisfactionLookup[Label], "Unknown")</f>
        <v>High</v>
      </c>
      <c r="AM38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83" t="str" cm="1">
        <f t="array" ref="AN383">_xlfn.IFS(Cleaned_Data[[#This Row],[Risk Score]]&gt;=5, "3 - High Risk", Cleaned_Data[[#This Row],[Risk Score]]&gt;=3, "2 - Medium Risk", TRUE, "1 - Low Risk")</f>
        <v>1 - Low Risk</v>
      </c>
    </row>
    <row r="384" spans="1:40">
      <c r="A384">
        <v>49</v>
      </c>
      <c r="B384" t="s">
        <v>43</v>
      </c>
      <c r="C384" t="s">
        <v>36</v>
      </c>
      <c r="D384">
        <v>1245</v>
      </c>
      <c r="E384" t="s">
        <v>45</v>
      </c>
      <c r="F384">
        <v>18</v>
      </c>
      <c r="G384">
        <v>4</v>
      </c>
      <c r="H384" t="s">
        <v>38</v>
      </c>
      <c r="I384">
        <v>638</v>
      </c>
      <c r="J384">
        <v>4</v>
      </c>
      <c r="K384" t="s">
        <v>46</v>
      </c>
      <c r="L384">
        <v>58</v>
      </c>
      <c r="M384">
        <v>2</v>
      </c>
      <c r="N384">
        <v>5</v>
      </c>
      <c r="O384" t="s">
        <v>58</v>
      </c>
      <c r="P384">
        <v>3</v>
      </c>
      <c r="Q384" t="s">
        <v>52</v>
      </c>
      <c r="R384">
        <v>19502</v>
      </c>
      <c r="S384">
        <v>2125</v>
      </c>
      <c r="T384">
        <v>1</v>
      </c>
      <c r="U384" t="s">
        <v>35</v>
      </c>
      <c r="V384">
        <v>17</v>
      </c>
      <c r="W384">
        <v>3</v>
      </c>
      <c r="X384">
        <v>3</v>
      </c>
      <c r="Y384">
        <v>1</v>
      </c>
      <c r="Z384">
        <v>31</v>
      </c>
      <c r="AA384">
        <v>5</v>
      </c>
      <c r="AB384">
        <v>3</v>
      </c>
      <c r="AC384">
        <v>31</v>
      </c>
      <c r="AD384">
        <v>9</v>
      </c>
      <c r="AE384">
        <v>0</v>
      </c>
      <c r="AF384">
        <v>9</v>
      </c>
      <c r="AG384">
        <v>0</v>
      </c>
      <c r="AH384" t="s">
        <v>70</v>
      </c>
      <c r="AI384" t="s">
        <v>73</v>
      </c>
      <c r="AJ384" t="str" cm="1">
        <f t="array" ref="AJ384">_xlfn.IFS(
  Cleaned_Data[[#This Row],[MonthlyIncome]] &lt;= Q1_Val, "Low (Q1)",
  Cleaned_Data[[#This Row],[MonthlyIncome]] &lt;= Q2_Val, "Lower-Mid (Q2)",
  Cleaned_Data[[#This Row],[MonthlyIncome]] &lt;= Q3_Val, "Upper-Mid (Q3)",
  TRUE, "High (Q4)"
)</f>
        <v>High (Q4)</v>
      </c>
      <c r="AK384" t="str">
        <f>_xlfn.XLOOKUP(Cleaned_Data[[#This Row],[JobSatisfaction]], SatisfactionLookup[Code], SatisfactionLookup[Label], "Unknown")</f>
        <v>High</v>
      </c>
      <c r="AL384" t="str">
        <f>_xlfn.XLOOKUP(Cleaned_Data[[#This Row],[WorkLifeBalance]], SatisfactionLookup[Code], SatisfactionLookup[Label], "Unknown")</f>
        <v>High</v>
      </c>
      <c r="AM38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384" t="str" cm="1">
        <f t="array" ref="AN384">_xlfn.IFS(Cleaned_Data[[#This Row],[Risk Score]]&gt;=5, "3 - High Risk", Cleaned_Data[[#This Row],[Risk Score]]&gt;=3, "2 - Medium Risk", TRUE, "1 - Low Risk")</f>
        <v>2 - Medium Risk</v>
      </c>
    </row>
    <row r="385" spans="1:40">
      <c r="A385">
        <v>25</v>
      </c>
      <c r="B385" t="s">
        <v>43</v>
      </c>
      <c r="C385" t="s">
        <v>36</v>
      </c>
      <c r="D385">
        <v>622</v>
      </c>
      <c r="E385" t="s">
        <v>37</v>
      </c>
      <c r="F385">
        <v>13</v>
      </c>
      <c r="G385">
        <v>1</v>
      </c>
      <c r="H385" t="s">
        <v>51</v>
      </c>
      <c r="I385">
        <v>645</v>
      </c>
      <c r="J385">
        <v>2</v>
      </c>
      <c r="K385" t="s">
        <v>46</v>
      </c>
      <c r="L385">
        <v>40</v>
      </c>
      <c r="M385">
        <v>3</v>
      </c>
      <c r="N385">
        <v>1</v>
      </c>
      <c r="O385" t="s">
        <v>57</v>
      </c>
      <c r="P385">
        <v>3</v>
      </c>
      <c r="Q385" t="s">
        <v>48</v>
      </c>
      <c r="R385">
        <v>2096</v>
      </c>
      <c r="S385">
        <v>26376</v>
      </c>
      <c r="T385">
        <v>1</v>
      </c>
      <c r="U385" t="s">
        <v>43</v>
      </c>
      <c r="V385">
        <v>11</v>
      </c>
      <c r="W385">
        <v>3</v>
      </c>
      <c r="X385">
        <v>3</v>
      </c>
      <c r="Y385">
        <v>0</v>
      </c>
      <c r="Z385">
        <v>7</v>
      </c>
      <c r="AA385">
        <v>1</v>
      </c>
      <c r="AB385">
        <v>3</v>
      </c>
      <c r="AC385">
        <v>7</v>
      </c>
      <c r="AD385">
        <v>4</v>
      </c>
      <c r="AE385">
        <v>0</v>
      </c>
      <c r="AF385">
        <v>6</v>
      </c>
      <c r="AG385">
        <v>0</v>
      </c>
      <c r="AH385" t="s">
        <v>67</v>
      </c>
      <c r="AI385" t="s">
        <v>72</v>
      </c>
      <c r="AJ385" t="str" cm="1">
        <f t="array" ref="AJ385">_xlfn.IFS(
  Cleaned_Data[[#This Row],[MonthlyIncome]] &lt;= Q1_Val, "Low (Q1)",
  Cleaned_Data[[#This Row],[MonthlyIncome]] &lt;= Q2_Val, "Lower-Mid (Q2)",
  Cleaned_Data[[#This Row],[MonthlyIncome]] &lt;= Q3_Val, "Upper-Mid (Q3)",
  TRUE, "High (Q4)"
)</f>
        <v>Low (Q1)</v>
      </c>
      <c r="AK385" t="str">
        <f>_xlfn.XLOOKUP(Cleaned_Data[[#This Row],[JobSatisfaction]], SatisfactionLookup[Code], SatisfactionLookup[Label], "Unknown")</f>
        <v>High</v>
      </c>
      <c r="AL385" t="str">
        <f>_xlfn.XLOOKUP(Cleaned_Data[[#This Row],[WorkLifeBalance]], SatisfactionLookup[Code], SatisfactionLookup[Label], "Unknown")</f>
        <v>High</v>
      </c>
      <c r="AM38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85" t="str" cm="1">
        <f t="array" ref="AN385">_xlfn.IFS(Cleaned_Data[[#This Row],[Risk Score]]&gt;=5, "3 - High Risk", Cleaned_Data[[#This Row],[Risk Score]]&gt;=3, "2 - Medium Risk", TRUE, "1 - Low Risk")</f>
        <v>1 - Low Risk</v>
      </c>
    </row>
    <row r="386" spans="1:40">
      <c r="A386">
        <v>32</v>
      </c>
      <c r="B386" t="s">
        <v>43</v>
      </c>
      <c r="C386" t="s">
        <v>36</v>
      </c>
      <c r="D386">
        <v>646</v>
      </c>
      <c r="E386" t="s">
        <v>45</v>
      </c>
      <c r="F386">
        <v>9</v>
      </c>
      <c r="G386">
        <v>4</v>
      </c>
      <c r="H386" t="s">
        <v>38</v>
      </c>
      <c r="I386">
        <v>679</v>
      </c>
      <c r="J386">
        <v>1</v>
      </c>
      <c r="K386" t="s">
        <v>39</v>
      </c>
      <c r="L386">
        <v>92</v>
      </c>
      <c r="M386">
        <v>3</v>
      </c>
      <c r="N386">
        <v>2</v>
      </c>
      <c r="O386" t="s">
        <v>47</v>
      </c>
      <c r="P386">
        <v>4</v>
      </c>
      <c r="Q386" t="s">
        <v>48</v>
      </c>
      <c r="R386">
        <v>6322</v>
      </c>
      <c r="S386">
        <v>18089</v>
      </c>
      <c r="T386">
        <v>1</v>
      </c>
      <c r="U386" t="s">
        <v>35</v>
      </c>
      <c r="V386">
        <v>12</v>
      </c>
      <c r="W386">
        <v>3</v>
      </c>
      <c r="X386">
        <v>4</v>
      </c>
      <c r="Y386">
        <v>1</v>
      </c>
      <c r="Z386">
        <v>6</v>
      </c>
      <c r="AA386">
        <v>2</v>
      </c>
      <c r="AB386">
        <v>2</v>
      </c>
      <c r="AC386">
        <v>6</v>
      </c>
      <c r="AD386">
        <v>4</v>
      </c>
      <c r="AE386">
        <v>0</v>
      </c>
      <c r="AF386">
        <v>5</v>
      </c>
      <c r="AG386">
        <v>0</v>
      </c>
      <c r="AH386" t="s">
        <v>67</v>
      </c>
      <c r="AI386" t="s">
        <v>72</v>
      </c>
      <c r="AJ386" t="str" cm="1">
        <f t="array" ref="AJ386">_xlfn.IFS(
  Cleaned_Data[[#This Row],[MonthlyIncome]] &lt;= Q1_Val, "Low (Q1)",
  Cleaned_Data[[#This Row],[MonthlyIncome]] &lt;= Q2_Val, "Lower-Mid (Q2)",
  Cleaned_Data[[#This Row],[MonthlyIncome]] &lt;= Q3_Val, "Upper-Mid (Q3)",
  TRUE, "High (Q4)"
)</f>
        <v>Upper-Mid (Q3)</v>
      </c>
      <c r="AK386" t="str">
        <f>_xlfn.XLOOKUP(Cleaned_Data[[#This Row],[JobSatisfaction]], SatisfactionLookup[Code], SatisfactionLookup[Label], "Unknown")</f>
        <v>Very High</v>
      </c>
      <c r="AL386" t="str">
        <f>_xlfn.XLOOKUP(Cleaned_Data[[#This Row],[WorkLifeBalance]], SatisfactionLookup[Code], SatisfactionLookup[Label], "Unknown")</f>
        <v>Medium</v>
      </c>
      <c r="AM38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386" t="str" cm="1">
        <f t="array" ref="AN386">_xlfn.IFS(Cleaned_Data[[#This Row],[Risk Score]]&gt;=5, "3 - High Risk", Cleaned_Data[[#This Row],[Risk Score]]&gt;=3, "2 - Medium Risk", TRUE, "1 - Low Risk")</f>
        <v>2 - Medium Risk</v>
      </c>
    </row>
    <row r="387" spans="1:40">
      <c r="A387">
        <v>32</v>
      </c>
      <c r="B387" t="s">
        <v>43</v>
      </c>
      <c r="C387" t="s">
        <v>36</v>
      </c>
      <c r="D387">
        <v>929</v>
      </c>
      <c r="E387" t="s">
        <v>37</v>
      </c>
      <c r="F387">
        <v>10</v>
      </c>
      <c r="G387">
        <v>3</v>
      </c>
      <c r="H387" t="s">
        <v>59</v>
      </c>
      <c r="I387">
        <v>722</v>
      </c>
      <c r="J387">
        <v>4</v>
      </c>
      <c r="K387" t="s">
        <v>46</v>
      </c>
      <c r="L387">
        <v>55</v>
      </c>
      <c r="M387">
        <v>3</v>
      </c>
      <c r="N387">
        <v>2</v>
      </c>
      <c r="O387" t="s">
        <v>40</v>
      </c>
      <c r="P387">
        <v>4</v>
      </c>
      <c r="Q387" t="s">
        <v>41</v>
      </c>
      <c r="R387">
        <v>5396</v>
      </c>
      <c r="S387">
        <v>21703</v>
      </c>
      <c r="T387">
        <v>1</v>
      </c>
      <c r="U387" t="s">
        <v>43</v>
      </c>
      <c r="V387">
        <v>12</v>
      </c>
      <c r="W387">
        <v>3</v>
      </c>
      <c r="X387">
        <v>4</v>
      </c>
      <c r="Y387">
        <v>0</v>
      </c>
      <c r="Z387">
        <v>10</v>
      </c>
      <c r="AA387">
        <v>2</v>
      </c>
      <c r="AB387">
        <v>2</v>
      </c>
      <c r="AC387">
        <v>10</v>
      </c>
      <c r="AD387">
        <v>7</v>
      </c>
      <c r="AE387">
        <v>0</v>
      </c>
      <c r="AF387">
        <v>8</v>
      </c>
      <c r="AG387">
        <v>0</v>
      </c>
      <c r="AH387" t="s">
        <v>67</v>
      </c>
      <c r="AI387" t="s">
        <v>72</v>
      </c>
      <c r="AJ387" t="str" cm="1">
        <f t="array" ref="AJ387">_xlfn.IFS(
  Cleaned_Data[[#This Row],[MonthlyIncome]] &lt;= Q1_Val, "Low (Q1)",
  Cleaned_Data[[#This Row],[MonthlyIncome]] &lt;= Q2_Val, "Lower-Mid (Q2)",
  Cleaned_Data[[#This Row],[MonthlyIncome]] &lt;= Q3_Val, "Upper-Mid (Q3)",
  TRUE, "High (Q4)"
)</f>
        <v>Upper-Mid (Q3)</v>
      </c>
      <c r="AK387" t="str">
        <f>_xlfn.XLOOKUP(Cleaned_Data[[#This Row],[JobSatisfaction]], SatisfactionLookup[Code], SatisfactionLookup[Label], "Unknown")</f>
        <v>Very High</v>
      </c>
      <c r="AL387" t="str">
        <f>_xlfn.XLOOKUP(Cleaned_Data[[#This Row],[WorkLifeBalance]], SatisfactionLookup[Code], SatisfactionLookup[Label], "Unknown")</f>
        <v>Medium</v>
      </c>
      <c r="AM38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87" t="str" cm="1">
        <f t="array" ref="AN387">_xlfn.IFS(Cleaned_Data[[#This Row],[Risk Score]]&gt;=5, "3 - High Risk", Cleaned_Data[[#This Row],[Risk Score]]&gt;=3, "2 - Medium Risk", TRUE, "1 - Low Risk")</f>
        <v>1 - Low Risk</v>
      </c>
    </row>
    <row r="388" spans="1:40">
      <c r="A388">
        <v>27</v>
      </c>
      <c r="B388" t="s">
        <v>43</v>
      </c>
      <c r="C388" t="s">
        <v>36</v>
      </c>
      <c r="D388">
        <v>608</v>
      </c>
      <c r="E388" t="s">
        <v>45</v>
      </c>
      <c r="F388">
        <v>1</v>
      </c>
      <c r="G388">
        <v>2</v>
      </c>
      <c r="H388" t="s">
        <v>38</v>
      </c>
      <c r="I388">
        <v>725</v>
      </c>
      <c r="J388">
        <v>3</v>
      </c>
      <c r="K388" t="s">
        <v>39</v>
      </c>
      <c r="L388">
        <v>68</v>
      </c>
      <c r="M388">
        <v>3</v>
      </c>
      <c r="N388">
        <v>3</v>
      </c>
      <c r="O388" t="s">
        <v>53</v>
      </c>
      <c r="P388">
        <v>1</v>
      </c>
      <c r="Q388" t="s">
        <v>48</v>
      </c>
      <c r="R388">
        <v>7412</v>
      </c>
      <c r="S388">
        <v>6009</v>
      </c>
      <c r="T388">
        <v>1</v>
      </c>
      <c r="U388" t="s">
        <v>43</v>
      </c>
      <c r="V388">
        <v>11</v>
      </c>
      <c r="W388">
        <v>3</v>
      </c>
      <c r="X388">
        <v>4</v>
      </c>
      <c r="Y388">
        <v>0</v>
      </c>
      <c r="Z388">
        <v>9</v>
      </c>
      <c r="AA388">
        <v>3</v>
      </c>
      <c r="AB388">
        <v>3</v>
      </c>
      <c r="AC388">
        <v>9</v>
      </c>
      <c r="AD388">
        <v>7</v>
      </c>
      <c r="AE388">
        <v>0</v>
      </c>
      <c r="AF388">
        <v>7</v>
      </c>
      <c r="AG388">
        <v>0</v>
      </c>
      <c r="AH388" t="s">
        <v>67</v>
      </c>
      <c r="AI388" t="s">
        <v>72</v>
      </c>
      <c r="AJ388" t="str" cm="1">
        <f t="array" ref="AJ388">_xlfn.IFS(
  Cleaned_Data[[#This Row],[MonthlyIncome]] &lt;= Q1_Val, "Low (Q1)",
  Cleaned_Data[[#This Row],[MonthlyIncome]] &lt;= Q2_Val, "Lower-Mid (Q2)",
  Cleaned_Data[[#This Row],[MonthlyIncome]] &lt;= Q3_Val, "Upper-Mid (Q3)",
  TRUE, "High (Q4)"
)</f>
        <v>Upper-Mid (Q3)</v>
      </c>
      <c r="AK388" t="str">
        <f>_xlfn.XLOOKUP(Cleaned_Data[[#This Row],[JobSatisfaction]], SatisfactionLookup[Code], SatisfactionLookup[Label], "Unknown")</f>
        <v>Low</v>
      </c>
      <c r="AL388" t="str">
        <f>_xlfn.XLOOKUP(Cleaned_Data[[#This Row],[WorkLifeBalance]], SatisfactionLookup[Code], SatisfactionLookup[Label], "Unknown")</f>
        <v>High</v>
      </c>
      <c r="AM38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88" t="str" cm="1">
        <f t="array" ref="AN388">_xlfn.IFS(Cleaned_Data[[#This Row],[Risk Score]]&gt;=5, "3 - High Risk", Cleaned_Data[[#This Row],[Risk Score]]&gt;=3, "2 - Medium Risk", TRUE, "1 - Low Risk")</f>
        <v>1 - Low Risk</v>
      </c>
    </row>
    <row r="389" spans="1:40">
      <c r="A389">
        <v>23</v>
      </c>
      <c r="B389" t="s">
        <v>43</v>
      </c>
      <c r="C389" t="s">
        <v>36</v>
      </c>
      <c r="D389">
        <v>650</v>
      </c>
      <c r="E389" t="s">
        <v>45</v>
      </c>
      <c r="F389">
        <v>9</v>
      </c>
      <c r="G389">
        <v>1</v>
      </c>
      <c r="H389" t="s">
        <v>51</v>
      </c>
      <c r="I389">
        <v>758</v>
      </c>
      <c r="J389">
        <v>2</v>
      </c>
      <c r="K389" t="s">
        <v>46</v>
      </c>
      <c r="L389">
        <v>37</v>
      </c>
      <c r="M389">
        <v>3</v>
      </c>
      <c r="N389">
        <v>1</v>
      </c>
      <c r="O389" t="s">
        <v>50</v>
      </c>
      <c r="P389">
        <v>1</v>
      </c>
      <c r="Q389" t="s">
        <v>48</v>
      </c>
      <c r="R389">
        <v>2500</v>
      </c>
      <c r="S389">
        <v>4344</v>
      </c>
      <c r="T389">
        <v>1</v>
      </c>
      <c r="U389" t="s">
        <v>43</v>
      </c>
      <c r="V389">
        <v>14</v>
      </c>
      <c r="W389">
        <v>3</v>
      </c>
      <c r="X389">
        <v>4</v>
      </c>
      <c r="Y389">
        <v>1</v>
      </c>
      <c r="Z389">
        <v>5</v>
      </c>
      <c r="AA389">
        <v>2</v>
      </c>
      <c r="AB389">
        <v>4</v>
      </c>
      <c r="AC389">
        <v>4</v>
      </c>
      <c r="AD389">
        <v>3</v>
      </c>
      <c r="AE389">
        <v>0</v>
      </c>
      <c r="AF389">
        <v>2</v>
      </c>
      <c r="AG389">
        <v>0</v>
      </c>
      <c r="AH389" t="s">
        <v>68</v>
      </c>
      <c r="AI389" t="s">
        <v>71</v>
      </c>
      <c r="AJ389" t="str" cm="1">
        <f t="array" ref="AJ389">_xlfn.IFS(
  Cleaned_Data[[#This Row],[MonthlyIncome]] &lt;= Q1_Val, "Low (Q1)",
  Cleaned_Data[[#This Row],[MonthlyIncome]] &lt;= Q2_Val, "Lower-Mid (Q2)",
  Cleaned_Data[[#This Row],[MonthlyIncome]] &lt;= Q3_Val, "Upper-Mid (Q3)",
  TRUE, "High (Q4)"
)</f>
        <v>Low (Q1)</v>
      </c>
      <c r="AK389" t="str">
        <f>_xlfn.XLOOKUP(Cleaned_Data[[#This Row],[JobSatisfaction]], SatisfactionLookup[Code], SatisfactionLookup[Label], "Unknown")</f>
        <v>Low</v>
      </c>
      <c r="AL389" t="str">
        <f>_xlfn.XLOOKUP(Cleaned_Data[[#This Row],[WorkLifeBalance]], SatisfactionLookup[Code], SatisfactionLookup[Label], "Unknown")</f>
        <v>Very High</v>
      </c>
      <c r="AM38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389" t="str" cm="1">
        <f t="array" ref="AN389">_xlfn.IFS(Cleaned_Data[[#This Row],[Risk Score]]&gt;=5, "3 - High Risk", Cleaned_Data[[#This Row],[Risk Score]]&gt;=3, "2 - Medium Risk", TRUE, "1 - Low Risk")</f>
        <v>2 - Medium Risk</v>
      </c>
    </row>
    <row r="390" spans="1:40">
      <c r="A390">
        <v>29</v>
      </c>
      <c r="B390" t="s">
        <v>43</v>
      </c>
      <c r="C390" t="s">
        <v>36</v>
      </c>
      <c r="D390">
        <v>1252</v>
      </c>
      <c r="E390" t="s">
        <v>45</v>
      </c>
      <c r="F390">
        <v>23</v>
      </c>
      <c r="G390">
        <v>2</v>
      </c>
      <c r="H390" t="s">
        <v>38</v>
      </c>
      <c r="I390">
        <v>824</v>
      </c>
      <c r="J390">
        <v>3</v>
      </c>
      <c r="K390" t="s">
        <v>46</v>
      </c>
      <c r="L390">
        <v>81</v>
      </c>
      <c r="M390">
        <v>4</v>
      </c>
      <c r="N390">
        <v>1</v>
      </c>
      <c r="O390" t="s">
        <v>47</v>
      </c>
      <c r="P390">
        <v>3</v>
      </c>
      <c r="Q390" t="s">
        <v>48</v>
      </c>
      <c r="R390">
        <v>2700</v>
      </c>
      <c r="S390">
        <v>23779</v>
      </c>
      <c r="T390">
        <v>1</v>
      </c>
      <c r="U390" t="s">
        <v>43</v>
      </c>
      <c r="V390">
        <v>24</v>
      </c>
      <c r="W390">
        <v>4</v>
      </c>
      <c r="X390">
        <v>3</v>
      </c>
      <c r="Y390">
        <v>1</v>
      </c>
      <c r="Z390">
        <v>10</v>
      </c>
      <c r="AA390">
        <v>3</v>
      </c>
      <c r="AB390">
        <v>3</v>
      </c>
      <c r="AC390">
        <v>10</v>
      </c>
      <c r="AD390">
        <v>7</v>
      </c>
      <c r="AE390">
        <v>0</v>
      </c>
      <c r="AF390">
        <v>7</v>
      </c>
      <c r="AG390">
        <v>0</v>
      </c>
      <c r="AH390" t="s">
        <v>67</v>
      </c>
      <c r="AI390" t="s">
        <v>72</v>
      </c>
      <c r="AJ390" t="str" cm="1">
        <f t="array" ref="AJ390">_xlfn.IFS(
  Cleaned_Data[[#This Row],[MonthlyIncome]] &lt;= Q1_Val, "Low (Q1)",
  Cleaned_Data[[#This Row],[MonthlyIncome]] &lt;= Q2_Val, "Lower-Mid (Q2)",
  Cleaned_Data[[#This Row],[MonthlyIncome]] &lt;= Q3_Val, "Upper-Mid (Q3)",
  TRUE, "High (Q4)"
)</f>
        <v>Low (Q1)</v>
      </c>
      <c r="AK390" t="str">
        <f>_xlfn.XLOOKUP(Cleaned_Data[[#This Row],[JobSatisfaction]], SatisfactionLookup[Code], SatisfactionLookup[Label], "Unknown")</f>
        <v>High</v>
      </c>
      <c r="AL390" t="str">
        <f>_xlfn.XLOOKUP(Cleaned_Data[[#This Row],[WorkLifeBalance]], SatisfactionLookup[Code], SatisfactionLookup[Label], "Unknown")</f>
        <v>High</v>
      </c>
      <c r="AM39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390" t="str" cm="1">
        <f t="array" ref="AN390">_xlfn.IFS(Cleaned_Data[[#This Row],[Risk Score]]&gt;=5, "3 - High Risk", Cleaned_Data[[#This Row],[Risk Score]]&gt;=3, "2 - Medium Risk", TRUE, "1 - Low Risk")</f>
        <v>2 - Medium Risk</v>
      </c>
    </row>
    <row r="391" spans="1:40">
      <c r="A391">
        <v>27</v>
      </c>
      <c r="B391" t="s">
        <v>43</v>
      </c>
      <c r="C391" t="s">
        <v>36</v>
      </c>
      <c r="D391">
        <v>269</v>
      </c>
      <c r="E391" t="s">
        <v>45</v>
      </c>
      <c r="F391">
        <v>5</v>
      </c>
      <c r="G391">
        <v>1</v>
      </c>
      <c r="H391" t="s">
        <v>60</v>
      </c>
      <c r="I391">
        <v>844</v>
      </c>
      <c r="J391">
        <v>3</v>
      </c>
      <c r="K391" t="s">
        <v>46</v>
      </c>
      <c r="L391">
        <v>42</v>
      </c>
      <c r="M391">
        <v>2</v>
      </c>
      <c r="N391">
        <v>3</v>
      </c>
      <c r="O391" t="s">
        <v>58</v>
      </c>
      <c r="P391">
        <v>4</v>
      </c>
      <c r="Q391" t="s">
        <v>52</v>
      </c>
      <c r="R391">
        <v>12808</v>
      </c>
      <c r="S391">
        <v>8842</v>
      </c>
      <c r="T391">
        <v>1</v>
      </c>
      <c r="U391" t="s">
        <v>35</v>
      </c>
      <c r="V391">
        <v>16</v>
      </c>
      <c r="W391">
        <v>3</v>
      </c>
      <c r="X391">
        <v>2</v>
      </c>
      <c r="Y391">
        <v>1</v>
      </c>
      <c r="Z391">
        <v>9</v>
      </c>
      <c r="AA391">
        <v>3</v>
      </c>
      <c r="AB391">
        <v>3</v>
      </c>
      <c r="AC391">
        <v>9</v>
      </c>
      <c r="AD391">
        <v>8</v>
      </c>
      <c r="AE391">
        <v>0</v>
      </c>
      <c r="AF391">
        <v>8</v>
      </c>
      <c r="AG391">
        <v>0</v>
      </c>
      <c r="AH391" t="s">
        <v>67</v>
      </c>
      <c r="AI391" t="s">
        <v>72</v>
      </c>
      <c r="AJ391" t="str" cm="1">
        <f t="array" ref="AJ391">_xlfn.IFS(
  Cleaned_Data[[#This Row],[MonthlyIncome]] &lt;= Q1_Val, "Low (Q1)",
  Cleaned_Data[[#This Row],[MonthlyIncome]] &lt;= Q2_Val, "Lower-Mid (Q2)",
  Cleaned_Data[[#This Row],[MonthlyIncome]] &lt;= Q3_Val, "Upper-Mid (Q3)",
  TRUE, "High (Q4)"
)</f>
        <v>High (Q4)</v>
      </c>
      <c r="AK391" t="str">
        <f>_xlfn.XLOOKUP(Cleaned_Data[[#This Row],[JobSatisfaction]], SatisfactionLookup[Code], SatisfactionLookup[Label], "Unknown")</f>
        <v>Very High</v>
      </c>
      <c r="AL391" t="str">
        <f>_xlfn.XLOOKUP(Cleaned_Data[[#This Row],[WorkLifeBalance]], SatisfactionLookup[Code], SatisfactionLookup[Label], "Unknown")</f>
        <v>High</v>
      </c>
      <c r="AM39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391" t="str" cm="1">
        <f t="array" ref="AN391">_xlfn.IFS(Cleaned_Data[[#This Row],[Risk Score]]&gt;=5, "3 - High Risk", Cleaned_Data[[#This Row],[Risk Score]]&gt;=3, "2 - Medium Risk", TRUE, "1 - Low Risk")</f>
        <v>2 - Medium Risk</v>
      </c>
    </row>
    <row r="392" spans="1:40">
      <c r="A392">
        <v>33</v>
      </c>
      <c r="B392" t="s">
        <v>43</v>
      </c>
      <c r="C392" t="s">
        <v>36</v>
      </c>
      <c r="D392">
        <v>586</v>
      </c>
      <c r="E392" t="s">
        <v>37</v>
      </c>
      <c r="F392">
        <v>1</v>
      </c>
      <c r="G392">
        <v>3</v>
      </c>
      <c r="H392" t="s">
        <v>51</v>
      </c>
      <c r="I392">
        <v>855</v>
      </c>
      <c r="J392">
        <v>1</v>
      </c>
      <c r="K392" t="s">
        <v>46</v>
      </c>
      <c r="L392">
        <v>48</v>
      </c>
      <c r="M392">
        <v>4</v>
      </c>
      <c r="N392">
        <v>2</v>
      </c>
      <c r="O392" t="s">
        <v>40</v>
      </c>
      <c r="P392">
        <v>1</v>
      </c>
      <c r="Q392" t="s">
        <v>52</v>
      </c>
      <c r="R392">
        <v>4037</v>
      </c>
      <c r="S392">
        <v>21816</v>
      </c>
      <c r="T392">
        <v>1</v>
      </c>
      <c r="U392" t="s">
        <v>43</v>
      </c>
      <c r="V392">
        <v>22</v>
      </c>
      <c r="W392">
        <v>4</v>
      </c>
      <c r="X392">
        <v>1</v>
      </c>
      <c r="Y392">
        <v>1</v>
      </c>
      <c r="Z392">
        <v>9</v>
      </c>
      <c r="AA392">
        <v>5</v>
      </c>
      <c r="AB392">
        <v>3</v>
      </c>
      <c r="AC392">
        <v>9</v>
      </c>
      <c r="AD392">
        <v>8</v>
      </c>
      <c r="AE392">
        <v>0</v>
      </c>
      <c r="AF392">
        <v>8</v>
      </c>
      <c r="AG392">
        <v>0</v>
      </c>
      <c r="AH392" t="s">
        <v>67</v>
      </c>
      <c r="AI392" t="s">
        <v>72</v>
      </c>
      <c r="AJ392" t="str" cm="1">
        <f t="array" ref="AJ392">_xlfn.IFS(
  Cleaned_Data[[#This Row],[MonthlyIncome]] &lt;= Q1_Val, "Low (Q1)",
  Cleaned_Data[[#This Row],[MonthlyIncome]] &lt;= Q2_Val, "Lower-Mid (Q2)",
  Cleaned_Data[[#This Row],[MonthlyIncome]] &lt;= Q3_Val, "Upper-Mid (Q3)",
  TRUE, "High (Q4)"
)</f>
        <v>Lower-Mid (Q2)</v>
      </c>
      <c r="AK392" t="str">
        <f>_xlfn.XLOOKUP(Cleaned_Data[[#This Row],[JobSatisfaction]], SatisfactionLookup[Code], SatisfactionLookup[Label], "Unknown")</f>
        <v>Low</v>
      </c>
      <c r="AL392" t="str">
        <f>_xlfn.XLOOKUP(Cleaned_Data[[#This Row],[WorkLifeBalance]], SatisfactionLookup[Code], SatisfactionLookup[Label], "Unknown")</f>
        <v>High</v>
      </c>
      <c r="AM39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92" t="str" cm="1">
        <f t="array" ref="AN392">_xlfn.IFS(Cleaned_Data[[#This Row],[Risk Score]]&gt;=5, "3 - High Risk", Cleaned_Data[[#This Row],[Risk Score]]&gt;=3, "2 - Medium Risk", TRUE, "1 - Low Risk")</f>
        <v>1 - Low Risk</v>
      </c>
    </row>
    <row r="393" spans="1:40">
      <c r="A393">
        <v>28</v>
      </c>
      <c r="B393" t="s">
        <v>43</v>
      </c>
      <c r="C393" t="s">
        <v>36</v>
      </c>
      <c r="D393">
        <v>1169</v>
      </c>
      <c r="E393" t="s">
        <v>61</v>
      </c>
      <c r="F393">
        <v>8</v>
      </c>
      <c r="G393">
        <v>2</v>
      </c>
      <c r="H393" t="s">
        <v>51</v>
      </c>
      <c r="I393">
        <v>869</v>
      </c>
      <c r="J393">
        <v>2</v>
      </c>
      <c r="K393" t="s">
        <v>46</v>
      </c>
      <c r="L393">
        <v>63</v>
      </c>
      <c r="M393">
        <v>2</v>
      </c>
      <c r="N393">
        <v>1</v>
      </c>
      <c r="O393" t="s">
        <v>61</v>
      </c>
      <c r="P393">
        <v>4</v>
      </c>
      <c r="Q393" t="s">
        <v>52</v>
      </c>
      <c r="R393">
        <v>4936</v>
      </c>
      <c r="S393">
        <v>23965</v>
      </c>
      <c r="T393">
        <v>1</v>
      </c>
      <c r="U393" t="s">
        <v>43</v>
      </c>
      <c r="V393">
        <v>13</v>
      </c>
      <c r="W393">
        <v>3</v>
      </c>
      <c r="X393">
        <v>4</v>
      </c>
      <c r="Y393">
        <v>1</v>
      </c>
      <c r="Z393">
        <v>6</v>
      </c>
      <c r="AA393">
        <v>6</v>
      </c>
      <c r="AB393">
        <v>3</v>
      </c>
      <c r="AC393">
        <v>5</v>
      </c>
      <c r="AD393">
        <v>1</v>
      </c>
      <c r="AE393">
        <v>0</v>
      </c>
      <c r="AF393">
        <v>4</v>
      </c>
      <c r="AG393">
        <v>0</v>
      </c>
      <c r="AH393" t="s">
        <v>67</v>
      </c>
      <c r="AI393" t="s">
        <v>71</v>
      </c>
      <c r="AJ393" t="str" cm="1">
        <f t="array" ref="AJ393">_xlfn.IFS(
  Cleaned_Data[[#This Row],[MonthlyIncome]] &lt;= Q1_Val, "Low (Q1)",
  Cleaned_Data[[#This Row],[MonthlyIncome]] &lt;= Q2_Val, "Lower-Mid (Q2)",
  Cleaned_Data[[#This Row],[MonthlyIncome]] &lt;= Q3_Val, "Upper-Mid (Q3)",
  TRUE, "High (Q4)"
)</f>
        <v>Upper-Mid (Q3)</v>
      </c>
      <c r="AK393" t="str">
        <f>_xlfn.XLOOKUP(Cleaned_Data[[#This Row],[JobSatisfaction]], SatisfactionLookup[Code], SatisfactionLookup[Label], "Unknown")</f>
        <v>Very High</v>
      </c>
      <c r="AL393" t="str">
        <f>_xlfn.XLOOKUP(Cleaned_Data[[#This Row],[WorkLifeBalance]], SatisfactionLookup[Code], SatisfactionLookup[Label], "Unknown")</f>
        <v>High</v>
      </c>
      <c r="AM39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393" t="str" cm="1">
        <f t="array" ref="AN393">_xlfn.IFS(Cleaned_Data[[#This Row],[Risk Score]]&gt;=5, "3 - High Risk", Cleaned_Data[[#This Row],[Risk Score]]&gt;=3, "2 - Medium Risk", TRUE, "1 - Low Risk")</f>
        <v>1 - Low Risk</v>
      </c>
    </row>
    <row r="394" spans="1:40">
      <c r="A394">
        <v>25</v>
      </c>
      <c r="B394" t="s">
        <v>43</v>
      </c>
      <c r="C394" t="s">
        <v>36</v>
      </c>
      <c r="D394">
        <v>141</v>
      </c>
      <c r="E394" t="s">
        <v>37</v>
      </c>
      <c r="F394">
        <v>3</v>
      </c>
      <c r="G394">
        <v>1</v>
      </c>
      <c r="H394" t="s">
        <v>49</v>
      </c>
      <c r="I394">
        <v>879</v>
      </c>
      <c r="J394">
        <v>3</v>
      </c>
      <c r="K394" t="s">
        <v>46</v>
      </c>
      <c r="L394">
        <v>98</v>
      </c>
      <c r="M394">
        <v>3</v>
      </c>
      <c r="N394">
        <v>2</v>
      </c>
      <c r="O394" t="s">
        <v>40</v>
      </c>
      <c r="P394">
        <v>1</v>
      </c>
      <c r="Q394" t="s">
        <v>48</v>
      </c>
      <c r="R394">
        <v>4194</v>
      </c>
      <c r="S394">
        <v>14363</v>
      </c>
      <c r="T394">
        <v>1</v>
      </c>
      <c r="U394" t="s">
        <v>35</v>
      </c>
      <c r="V394">
        <v>18</v>
      </c>
      <c r="W394">
        <v>3</v>
      </c>
      <c r="X394">
        <v>4</v>
      </c>
      <c r="Y394">
        <v>0</v>
      </c>
      <c r="Z394">
        <v>5</v>
      </c>
      <c r="AA394">
        <v>3</v>
      </c>
      <c r="AB394">
        <v>3</v>
      </c>
      <c r="AC394">
        <v>5</v>
      </c>
      <c r="AD394">
        <v>3</v>
      </c>
      <c r="AE394">
        <v>0</v>
      </c>
      <c r="AF394">
        <v>3</v>
      </c>
      <c r="AG394">
        <v>0</v>
      </c>
      <c r="AH394" t="s">
        <v>67</v>
      </c>
      <c r="AI394" t="s">
        <v>71</v>
      </c>
      <c r="AJ394" t="str" cm="1">
        <f t="array" ref="AJ394">_xlfn.IFS(
  Cleaned_Data[[#This Row],[MonthlyIncome]] &lt;= Q1_Val, "Low (Q1)",
  Cleaned_Data[[#This Row],[MonthlyIncome]] &lt;= Q2_Val, "Lower-Mid (Q2)",
  Cleaned_Data[[#This Row],[MonthlyIncome]] &lt;= Q3_Val, "Upper-Mid (Q3)",
  TRUE, "High (Q4)"
)</f>
        <v>Lower-Mid (Q2)</v>
      </c>
      <c r="AK394" t="str">
        <f>_xlfn.XLOOKUP(Cleaned_Data[[#This Row],[JobSatisfaction]], SatisfactionLookup[Code], SatisfactionLookup[Label], "Unknown")</f>
        <v>Low</v>
      </c>
      <c r="AL394" t="str">
        <f>_xlfn.XLOOKUP(Cleaned_Data[[#This Row],[WorkLifeBalance]], SatisfactionLookup[Code], SatisfactionLookup[Label], "Unknown")</f>
        <v>High</v>
      </c>
      <c r="AM39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394" t="str" cm="1">
        <f t="array" ref="AN394">_xlfn.IFS(Cleaned_Data[[#This Row],[Risk Score]]&gt;=5, "3 - High Risk", Cleaned_Data[[#This Row],[Risk Score]]&gt;=3, "2 - Medium Risk", TRUE, "1 - Low Risk")</f>
        <v>3 - High Risk</v>
      </c>
    </row>
    <row r="395" spans="1:40">
      <c r="A395">
        <v>32</v>
      </c>
      <c r="B395" t="s">
        <v>35</v>
      </c>
      <c r="C395" t="s">
        <v>36</v>
      </c>
      <c r="D395">
        <v>374</v>
      </c>
      <c r="E395" t="s">
        <v>45</v>
      </c>
      <c r="F395">
        <v>25</v>
      </c>
      <c r="G395">
        <v>4</v>
      </c>
      <c r="H395" t="s">
        <v>38</v>
      </c>
      <c r="I395">
        <v>911</v>
      </c>
      <c r="J395">
        <v>1</v>
      </c>
      <c r="K395" t="s">
        <v>46</v>
      </c>
      <c r="L395">
        <v>87</v>
      </c>
      <c r="M395">
        <v>3</v>
      </c>
      <c r="N395">
        <v>1</v>
      </c>
      <c r="O395" t="s">
        <v>50</v>
      </c>
      <c r="P395">
        <v>4</v>
      </c>
      <c r="Q395" t="s">
        <v>41</v>
      </c>
      <c r="R395">
        <v>2795</v>
      </c>
      <c r="S395">
        <v>18016</v>
      </c>
      <c r="T395">
        <v>1</v>
      </c>
      <c r="U395" t="s">
        <v>35</v>
      </c>
      <c r="V395">
        <v>24</v>
      </c>
      <c r="W395">
        <v>4</v>
      </c>
      <c r="X395">
        <v>3</v>
      </c>
      <c r="Y395">
        <v>0</v>
      </c>
      <c r="Z395">
        <v>1</v>
      </c>
      <c r="AA395">
        <v>2</v>
      </c>
      <c r="AB395">
        <v>1</v>
      </c>
      <c r="AC395">
        <v>1</v>
      </c>
      <c r="AD395">
        <v>0</v>
      </c>
      <c r="AE395">
        <v>0</v>
      </c>
      <c r="AF395">
        <v>1</v>
      </c>
      <c r="AG395">
        <v>1</v>
      </c>
      <c r="AH395" t="s">
        <v>67</v>
      </c>
      <c r="AI395" t="s">
        <v>66</v>
      </c>
      <c r="AJ395" t="str" cm="1">
        <f t="array" ref="AJ395">_xlfn.IFS(
  Cleaned_Data[[#This Row],[MonthlyIncome]] &lt;= Q1_Val, "Low (Q1)",
  Cleaned_Data[[#This Row],[MonthlyIncome]] &lt;= Q2_Val, "Lower-Mid (Q2)",
  Cleaned_Data[[#This Row],[MonthlyIncome]] &lt;= Q3_Val, "Upper-Mid (Q3)",
  TRUE, "High (Q4)"
)</f>
        <v>Low (Q1)</v>
      </c>
      <c r="AK395" t="str">
        <f>_xlfn.XLOOKUP(Cleaned_Data[[#This Row],[JobSatisfaction]], SatisfactionLookup[Code], SatisfactionLookup[Label], "Unknown")</f>
        <v>Very High</v>
      </c>
      <c r="AL395" t="str">
        <f>_xlfn.XLOOKUP(Cleaned_Data[[#This Row],[WorkLifeBalance]], SatisfactionLookup[Code], SatisfactionLookup[Label], "Unknown")</f>
        <v>Low</v>
      </c>
      <c r="AM39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395" t="str" cm="1">
        <f t="array" ref="AN395">_xlfn.IFS(Cleaned_Data[[#This Row],[Risk Score]]&gt;=5, "3 - High Risk", Cleaned_Data[[#This Row],[Risk Score]]&gt;=3, "2 - Medium Risk", TRUE, "1 - Low Risk")</f>
        <v>3 - High Risk</v>
      </c>
    </row>
    <row r="396" spans="1:40">
      <c r="A396">
        <v>35</v>
      </c>
      <c r="B396" t="s">
        <v>43</v>
      </c>
      <c r="C396" t="s">
        <v>36</v>
      </c>
      <c r="D396">
        <v>1137</v>
      </c>
      <c r="E396" t="s">
        <v>45</v>
      </c>
      <c r="F396">
        <v>21</v>
      </c>
      <c r="G396">
        <v>1</v>
      </c>
      <c r="H396" t="s">
        <v>38</v>
      </c>
      <c r="I396">
        <v>942</v>
      </c>
      <c r="J396">
        <v>4</v>
      </c>
      <c r="K396" t="s">
        <v>39</v>
      </c>
      <c r="L396">
        <v>51</v>
      </c>
      <c r="M396">
        <v>3</v>
      </c>
      <c r="N396">
        <v>2</v>
      </c>
      <c r="O396" t="s">
        <v>54</v>
      </c>
      <c r="P396">
        <v>4</v>
      </c>
      <c r="Q396" t="s">
        <v>48</v>
      </c>
      <c r="R396">
        <v>4014</v>
      </c>
      <c r="S396">
        <v>19170</v>
      </c>
      <c r="T396">
        <v>1</v>
      </c>
      <c r="U396" t="s">
        <v>35</v>
      </c>
      <c r="V396">
        <v>25</v>
      </c>
      <c r="W396">
        <v>4</v>
      </c>
      <c r="X396">
        <v>4</v>
      </c>
      <c r="Y396">
        <v>1</v>
      </c>
      <c r="Z396">
        <v>10</v>
      </c>
      <c r="AA396">
        <v>2</v>
      </c>
      <c r="AB396">
        <v>1</v>
      </c>
      <c r="AC396">
        <v>10</v>
      </c>
      <c r="AD396">
        <v>6</v>
      </c>
      <c r="AE396">
        <v>0</v>
      </c>
      <c r="AF396">
        <v>7</v>
      </c>
      <c r="AG396">
        <v>0</v>
      </c>
      <c r="AH396" t="s">
        <v>69</v>
      </c>
      <c r="AI396" t="s">
        <v>72</v>
      </c>
      <c r="AJ396" t="str" cm="1">
        <f t="array" ref="AJ396">_xlfn.IFS(
  Cleaned_Data[[#This Row],[MonthlyIncome]] &lt;= Q1_Val, "Low (Q1)",
  Cleaned_Data[[#This Row],[MonthlyIncome]] &lt;= Q2_Val, "Lower-Mid (Q2)",
  Cleaned_Data[[#This Row],[MonthlyIncome]] &lt;= Q3_Val, "Upper-Mid (Q3)",
  TRUE, "High (Q4)"
)</f>
        <v>Lower-Mid (Q2)</v>
      </c>
      <c r="AK396" t="str">
        <f>_xlfn.XLOOKUP(Cleaned_Data[[#This Row],[JobSatisfaction]], SatisfactionLookup[Code], SatisfactionLookup[Label], "Unknown")</f>
        <v>Very High</v>
      </c>
      <c r="AL396" t="str">
        <f>_xlfn.XLOOKUP(Cleaned_Data[[#This Row],[WorkLifeBalance]], SatisfactionLookup[Code], SatisfactionLookup[Label], "Unknown")</f>
        <v>Low</v>
      </c>
      <c r="AM39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396" t="str" cm="1">
        <f t="array" ref="AN396">_xlfn.IFS(Cleaned_Data[[#This Row],[Risk Score]]&gt;=5, "3 - High Risk", Cleaned_Data[[#This Row],[Risk Score]]&gt;=3, "2 - Medium Risk", TRUE, "1 - Low Risk")</f>
        <v>3 - High Risk</v>
      </c>
    </row>
    <row r="397" spans="1:40">
      <c r="A397">
        <v>47</v>
      </c>
      <c r="B397" t="s">
        <v>43</v>
      </c>
      <c r="C397" t="s">
        <v>36</v>
      </c>
      <c r="D397">
        <v>955</v>
      </c>
      <c r="E397" t="s">
        <v>37</v>
      </c>
      <c r="F397">
        <v>4</v>
      </c>
      <c r="G397">
        <v>2</v>
      </c>
      <c r="H397" t="s">
        <v>38</v>
      </c>
      <c r="I397">
        <v>1003</v>
      </c>
      <c r="J397">
        <v>4</v>
      </c>
      <c r="K397" t="s">
        <v>39</v>
      </c>
      <c r="L397">
        <v>83</v>
      </c>
      <c r="M397">
        <v>3</v>
      </c>
      <c r="N397">
        <v>2</v>
      </c>
      <c r="O397" t="s">
        <v>40</v>
      </c>
      <c r="P397">
        <v>4</v>
      </c>
      <c r="Q397" t="s">
        <v>41</v>
      </c>
      <c r="R397">
        <v>4163</v>
      </c>
      <c r="S397">
        <v>8571</v>
      </c>
      <c r="T397">
        <v>1</v>
      </c>
      <c r="U397" t="s">
        <v>35</v>
      </c>
      <c r="V397">
        <v>17</v>
      </c>
      <c r="W397">
        <v>3</v>
      </c>
      <c r="X397">
        <v>3</v>
      </c>
      <c r="Y397">
        <v>0</v>
      </c>
      <c r="Z397">
        <v>9</v>
      </c>
      <c r="AA397">
        <v>0</v>
      </c>
      <c r="AB397">
        <v>3</v>
      </c>
      <c r="AC397">
        <v>9</v>
      </c>
      <c r="AD397">
        <v>0</v>
      </c>
      <c r="AE397">
        <v>0</v>
      </c>
      <c r="AF397">
        <v>7</v>
      </c>
      <c r="AG397">
        <v>0</v>
      </c>
      <c r="AH397" t="s">
        <v>70</v>
      </c>
      <c r="AI397" t="s">
        <v>72</v>
      </c>
      <c r="AJ397" t="str" cm="1">
        <f t="array" ref="AJ397">_xlfn.IFS(
  Cleaned_Data[[#This Row],[MonthlyIncome]] &lt;= Q1_Val, "Low (Q1)",
  Cleaned_Data[[#This Row],[MonthlyIncome]] &lt;= Q2_Val, "Lower-Mid (Q2)",
  Cleaned_Data[[#This Row],[MonthlyIncome]] &lt;= Q3_Val, "Upper-Mid (Q3)",
  TRUE, "High (Q4)"
)</f>
        <v>Lower-Mid (Q2)</v>
      </c>
      <c r="AK397" t="str">
        <f>_xlfn.XLOOKUP(Cleaned_Data[[#This Row],[JobSatisfaction]], SatisfactionLookup[Code], SatisfactionLookup[Label], "Unknown")</f>
        <v>Very High</v>
      </c>
      <c r="AL397" t="str">
        <f>_xlfn.XLOOKUP(Cleaned_Data[[#This Row],[WorkLifeBalance]], SatisfactionLookup[Code], SatisfactionLookup[Label], "Unknown")</f>
        <v>High</v>
      </c>
      <c r="AM39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397" t="str" cm="1">
        <f t="array" ref="AN397">_xlfn.IFS(Cleaned_Data[[#This Row],[Risk Score]]&gt;=5, "3 - High Risk", Cleaned_Data[[#This Row],[Risk Score]]&gt;=3, "2 - Medium Risk", TRUE, "1 - Low Risk")</f>
        <v>2 - Medium Risk</v>
      </c>
    </row>
    <row r="398" spans="1:40">
      <c r="A398">
        <v>45</v>
      </c>
      <c r="B398" t="s">
        <v>43</v>
      </c>
      <c r="C398" t="s">
        <v>36</v>
      </c>
      <c r="D398">
        <v>788</v>
      </c>
      <c r="E398" t="s">
        <v>61</v>
      </c>
      <c r="F398">
        <v>24</v>
      </c>
      <c r="G398">
        <v>4</v>
      </c>
      <c r="H398" t="s">
        <v>51</v>
      </c>
      <c r="I398">
        <v>1049</v>
      </c>
      <c r="J398">
        <v>2</v>
      </c>
      <c r="K398" t="s">
        <v>46</v>
      </c>
      <c r="L398">
        <v>36</v>
      </c>
      <c r="M398">
        <v>3</v>
      </c>
      <c r="N398">
        <v>1</v>
      </c>
      <c r="O398" t="s">
        <v>61</v>
      </c>
      <c r="P398">
        <v>2</v>
      </c>
      <c r="Q398" t="s">
        <v>41</v>
      </c>
      <c r="R398">
        <v>2177</v>
      </c>
      <c r="S398">
        <v>8318</v>
      </c>
      <c r="T398">
        <v>1</v>
      </c>
      <c r="U398" t="s">
        <v>43</v>
      </c>
      <c r="V398">
        <v>16</v>
      </c>
      <c r="W398">
        <v>3</v>
      </c>
      <c r="X398">
        <v>1</v>
      </c>
      <c r="Y398">
        <v>0</v>
      </c>
      <c r="Z398">
        <v>6</v>
      </c>
      <c r="AA398">
        <v>3</v>
      </c>
      <c r="AB398">
        <v>3</v>
      </c>
      <c r="AC398">
        <v>6</v>
      </c>
      <c r="AD398">
        <v>3</v>
      </c>
      <c r="AE398">
        <v>0</v>
      </c>
      <c r="AF398">
        <v>4</v>
      </c>
      <c r="AG398">
        <v>0</v>
      </c>
      <c r="AH398" t="s">
        <v>70</v>
      </c>
      <c r="AI398" t="s">
        <v>72</v>
      </c>
      <c r="AJ398" t="str" cm="1">
        <f t="array" ref="AJ398">_xlfn.IFS(
  Cleaned_Data[[#This Row],[MonthlyIncome]] &lt;= Q1_Val, "Low (Q1)",
  Cleaned_Data[[#This Row],[MonthlyIncome]] &lt;= Q2_Val, "Lower-Mid (Q2)",
  Cleaned_Data[[#This Row],[MonthlyIncome]] &lt;= Q3_Val, "Upper-Mid (Q3)",
  TRUE, "High (Q4)"
)</f>
        <v>Low (Q1)</v>
      </c>
      <c r="AK398" t="str">
        <f>_xlfn.XLOOKUP(Cleaned_Data[[#This Row],[JobSatisfaction]], SatisfactionLookup[Code], SatisfactionLookup[Label], "Unknown")</f>
        <v>Medium</v>
      </c>
      <c r="AL398" t="str">
        <f>_xlfn.XLOOKUP(Cleaned_Data[[#This Row],[WorkLifeBalance]], SatisfactionLookup[Code], SatisfactionLookup[Label], "Unknown")</f>
        <v>High</v>
      </c>
      <c r="AM39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398" t="str" cm="1">
        <f t="array" ref="AN398">_xlfn.IFS(Cleaned_Data[[#This Row],[Risk Score]]&gt;=5, "3 - High Risk", Cleaned_Data[[#This Row],[Risk Score]]&gt;=3, "2 - Medium Risk", TRUE, "1 - Low Risk")</f>
        <v>3 - High Risk</v>
      </c>
    </row>
    <row r="399" spans="1:40">
      <c r="A399">
        <v>41</v>
      </c>
      <c r="B399" t="s">
        <v>43</v>
      </c>
      <c r="C399" t="s">
        <v>36</v>
      </c>
      <c r="D399">
        <v>509</v>
      </c>
      <c r="E399" t="s">
        <v>45</v>
      </c>
      <c r="F399">
        <v>7</v>
      </c>
      <c r="G399">
        <v>2</v>
      </c>
      <c r="H399" t="s">
        <v>60</v>
      </c>
      <c r="I399">
        <v>1085</v>
      </c>
      <c r="J399">
        <v>2</v>
      </c>
      <c r="K399" t="s">
        <v>39</v>
      </c>
      <c r="L399">
        <v>43</v>
      </c>
      <c r="M399">
        <v>4</v>
      </c>
      <c r="N399">
        <v>1</v>
      </c>
      <c r="O399" t="s">
        <v>47</v>
      </c>
      <c r="P399">
        <v>3</v>
      </c>
      <c r="Q399" t="s">
        <v>48</v>
      </c>
      <c r="R399">
        <v>3376</v>
      </c>
      <c r="S399">
        <v>18863</v>
      </c>
      <c r="T399">
        <v>1</v>
      </c>
      <c r="U399" t="s">
        <v>43</v>
      </c>
      <c r="V399">
        <v>13</v>
      </c>
      <c r="W399">
        <v>3</v>
      </c>
      <c r="X399">
        <v>3</v>
      </c>
      <c r="Y399">
        <v>0</v>
      </c>
      <c r="Z399">
        <v>10</v>
      </c>
      <c r="AA399">
        <v>3</v>
      </c>
      <c r="AB399">
        <v>3</v>
      </c>
      <c r="AC399">
        <v>10</v>
      </c>
      <c r="AD399">
        <v>6</v>
      </c>
      <c r="AE399">
        <v>0</v>
      </c>
      <c r="AF399">
        <v>8</v>
      </c>
      <c r="AG399">
        <v>0</v>
      </c>
      <c r="AH399" t="s">
        <v>69</v>
      </c>
      <c r="AI399" t="s">
        <v>72</v>
      </c>
      <c r="AJ399" t="str" cm="1">
        <f t="array" ref="AJ399">_xlfn.IFS(
  Cleaned_Data[[#This Row],[MonthlyIncome]] &lt;= Q1_Val, "Low (Q1)",
  Cleaned_Data[[#This Row],[MonthlyIncome]] &lt;= Q2_Val, "Lower-Mid (Q2)",
  Cleaned_Data[[#This Row],[MonthlyIncome]] &lt;= Q3_Val, "Upper-Mid (Q3)",
  TRUE, "High (Q4)"
)</f>
        <v>Lower-Mid (Q2)</v>
      </c>
      <c r="AK399" t="str">
        <f>_xlfn.XLOOKUP(Cleaned_Data[[#This Row],[JobSatisfaction]], SatisfactionLookup[Code], SatisfactionLookup[Label], "Unknown")</f>
        <v>High</v>
      </c>
      <c r="AL399" t="str">
        <f>_xlfn.XLOOKUP(Cleaned_Data[[#This Row],[WorkLifeBalance]], SatisfactionLookup[Code], SatisfactionLookup[Label], "Unknown")</f>
        <v>High</v>
      </c>
      <c r="AM39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399" t="str" cm="1">
        <f t="array" ref="AN399">_xlfn.IFS(Cleaned_Data[[#This Row],[Risk Score]]&gt;=5, "3 - High Risk", Cleaned_Data[[#This Row],[Risk Score]]&gt;=3, "2 - Medium Risk", TRUE, "1 - Low Risk")</f>
        <v>1 - Low Risk</v>
      </c>
    </row>
    <row r="400" spans="1:40">
      <c r="A400">
        <v>26</v>
      </c>
      <c r="B400" t="s">
        <v>43</v>
      </c>
      <c r="C400" t="s">
        <v>36</v>
      </c>
      <c r="D400">
        <v>1384</v>
      </c>
      <c r="E400" t="s">
        <v>45</v>
      </c>
      <c r="F400">
        <v>3</v>
      </c>
      <c r="G400">
        <v>4</v>
      </c>
      <c r="H400" t="s">
        <v>51</v>
      </c>
      <c r="I400">
        <v>1177</v>
      </c>
      <c r="J400">
        <v>1</v>
      </c>
      <c r="K400" t="s">
        <v>46</v>
      </c>
      <c r="L400">
        <v>82</v>
      </c>
      <c r="M400">
        <v>4</v>
      </c>
      <c r="N400">
        <v>1</v>
      </c>
      <c r="O400" t="s">
        <v>50</v>
      </c>
      <c r="P400">
        <v>4</v>
      </c>
      <c r="Q400" t="s">
        <v>48</v>
      </c>
      <c r="R400">
        <v>4420</v>
      </c>
      <c r="S400">
        <v>13421</v>
      </c>
      <c r="T400">
        <v>1</v>
      </c>
      <c r="U400" t="s">
        <v>43</v>
      </c>
      <c r="V400">
        <v>22</v>
      </c>
      <c r="W400">
        <v>4</v>
      </c>
      <c r="X400">
        <v>2</v>
      </c>
      <c r="Y400">
        <v>1</v>
      </c>
      <c r="Z400">
        <v>8</v>
      </c>
      <c r="AA400">
        <v>2</v>
      </c>
      <c r="AB400">
        <v>3</v>
      </c>
      <c r="AC400">
        <v>8</v>
      </c>
      <c r="AD400">
        <v>7</v>
      </c>
      <c r="AE400">
        <v>0</v>
      </c>
      <c r="AF400">
        <v>7</v>
      </c>
      <c r="AG400">
        <v>0</v>
      </c>
      <c r="AH400" t="s">
        <v>67</v>
      </c>
      <c r="AI400" t="s">
        <v>72</v>
      </c>
      <c r="AJ400" t="str" cm="1">
        <f t="array" ref="AJ400">_xlfn.IFS(
  Cleaned_Data[[#This Row],[MonthlyIncome]] &lt;= Q1_Val, "Low (Q1)",
  Cleaned_Data[[#This Row],[MonthlyIncome]] &lt;= Q2_Val, "Lower-Mid (Q2)",
  Cleaned_Data[[#This Row],[MonthlyIncome]] &lt;= Q3_Val, "Upper-Mid (Q3)",
  TRUE, "High (Q4)"
)</f>
        <v>Lower-Mid (Q2)</v>
      </c>
      <c r="AK400" t="str">
        <f>_xlfn.XLOOKUP(Cleaned_Data[[#This Row],[JobSatisfaction]], SatisfactionLookup[Code], SatisfactionLookup[Label], "Unknown")</f>
        <v>Very High</v>
      </c>
      <c r="AL400" t="str">
        <f>_xlfn.XLOOKUP(Cleaned_Data[[#This Row],[WorkLifeBalance]], SatisfactionLookup[Code], SatisfactionLookup[Label], "Unknown")</f>
        <v>High</v>
      </c>
      <c r="AM40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00" t="str" cm="1">
        <f t="array" ref="AN400">_xlfn.IFS(Cleaned_Data[[#This Row],[Risk Score]]&gt;=5, "3 - High Risk", Cleaned_Data[[#This Row],[Risk Score]]&gt;=3, "2 - Medium Risk", TRUE, "1 - Low Risk")</f>
        <v>1 - Low Risk</v>
      </c>
    </row>
    <row r="401" spans="1:40">
      <c r="A401">
        <v>29</v>
      </c>
      <c r="B401" t="s">
        <v>43</v>
      </c>
      <c r="C401" t="s">
        <v>36</v>
      </c>
      <c r="D401">
        <v>1401</v>
      </c>
      <c r="E401" t="s">
        <v>45</v>
      </c>
      <c r="F401">
        <v>6</v>
      </c>
      <c r="G401">
        <v>1</v>
      </c>
      <c r="H401" t="s">
        <v>51</v>
      </c>
      <c r="I401">
        <v>1192</v>
      </c>
      <c r="J401">
        <v>2</v>
      </c>
      <c r="K401" t="s">
        <v>39</v>
      </c>
      <c r="L401">
        <v>54</v>
      </c>
      <c r="M401">
        <v>3</v>
      </c>
      <c r="N401">
        <v>1</v>
      </c>
      <c r="O401" t="s">
        <v>50</v>
      </c>
      <c r="P401">
        <v>4</v>
      </c>
      <c r="Q401" t="s">
        <v>48</v>
      </c>
      <c r="R401">
        <v>3131</v>
      </c>
      <c r="S401">
        <v>26342</v>
      </c>
      <c r="T401">
        <v>1</v>
      </c>
      <c r="U401" t="s">
        <v>43</v>
      </c>
      <c r="V401">
        <v>13</v>
      </c>
      <c r="W401">
        <v>3</v>
      </c>
      <c r="X401">
        <v>1</v>
      </c>
      <c r="Y401">
        <v>1</v>
      </c>
      <c r="Z401">
        <v>10</v>
      </c>
      <c r="AA401">
        <v>5</v>
      </c>
      <c r="AB401">
        <v>3</v>
      </c>
      <c r="AC401">
        <v>10</v>
      </c>
      <c r="AD401">
        <v>8</v>
      </c>
      <c r="AE401">
        <v>0</v>
      </c>
      <c r="AF401">
        <v>8</v>
      </c>
      <c r="AG401">
        <v>0</v>
      </c>
      <c r="AH401" t="s">
        <v>67</v>
      </c>
      <c r="AI401" t="s">
        <v>72</v>
      </c>
      <c r="AJ401" t="str" cm="1">
        <f t="array" ref="AJ401">_xlfn.IFS(
  Cleaned_Data[[#This Row],[MonthlyIncome]] &lt;= Q1_Val, "Low (Q1)",
  Cleaned_Data[[#This Row],[MonthlyIncome]] &lt;= Q2_Val, "Lower-Mid (Q2)",
  Cleaned_Data[[#This Row],[MonthlyIncome]] &lt;= Q3_Val, "Upper-Mid (Q3)",
  TRUE, "High (Q4)"
)</f>
        <v>Lower-Mid (Q2)</v>
      </c>
      <c r="AK401" t="str">
        <f>_xlfn.XLOOKUP(Cleaned_Data[[#This Row],[JobSatisfaction]], SatisfactionLookup[Code], SatisfactionLookup[Label], "Unknown")</f>
        <v>Very High</v>
      </c>
      <c r="AL401" t="str">
        <f>_xlfn.XLOOKUP(Cleaned_Data[[#This Row],[WorkLifeBalance]], SatisfactionLookup[Code], SatisfactionLookup[Label], "Unknown")</f>
        <v>High</v>
      </c>
      <c r="AM40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401" t="str" cm="1">
        <f t="array" ref="AN401">_xlfn.IFS(Cleaned_Data[[#This Row],[Risk Score]]&gt;=5, "3 - High Risk", Cleaned_Data[[#This Row],[Risk Score]]&gt;=3, "2 - Medium Risk", TRUE, "1 - Low Risk")</f>
        <v>1 - Low Risk</v>
      </c>
    </row>
    <row r="402" spans="1:40">
      <c r="A402">
        <v>44</v>
      </c>
      <c r="B402" t="s">
        <v>35</v>
      </c>
      <c r="C402" t="s">
        <v>36</v>
      </c>
      <c r="D402">
        <v>1097</v>
      </c>
      <c r="E402" t="s">
        <v>45</v>
      </c>
      <c r="F402">
        <v>10</v>
      </c>
      <c r="G402">
        <v>4</v>
      </c>
      <c r="H402" t="s">
        <v>38</v>
      </c>
      <c r="I402">
        <v>1200</v>
      </c>
      <c r="J402">
        <v>3</v>
      </c>
      <c r="K402" t="s">
        <v>46</v>
      </c>
      <c r="L402">
        <v>96</v>
      </c>
      <c r="M402">
        <v>3</v>
      </c>
      <c r="N402">
        <v>1</v>
      </c>
      <c r="O402" t="s">
        <v>47</v>
      </c>
      <c r="P402">
        <v>3</v>
      </c>
      <c r="Q402" t="s">
        <v>41</v>
      </c>
      <c r="R402">
        <v>2936</v>
      </c>
      <c r="S402">
        <v>10826</v>
      </c>
      <c r="T402">
        <v>1</v>
      </c>
      <c r="U402" t="s">
        <v>35</v>
      </c>
      <c r="V402">
        <v>11</v>
      </c>
      <c r="W402">
        <v>3</v>
      </c>
      <c r="X402">
        <v>3</v>
      </c>
      <c r="Y402">
        <v>0</v>
      </c>
      <c r="Z402">
        <v>6</v>
      </c>
      <c r="AA402">
        <v>4</v>
      </c>
      <c r="AB402">
        <v>3</v>
      </c>
      <c r="AC402">
        <v>6</v>
      </c>
      <c r="AD402">
        <v>4</v>
      </c>
      <c r="AE402">
        <v>0</v>
      </c>
      <c r="AF402">
        <v>2</v>
      </c>
      <c r="AG402">
        <v>1</v>
      </c>
      <c r="AH402" t="s">
        <v>69</v>
      </c>
      <c r="AI402" t="s">
        <v>72</v>
      </c>
      <c r="AJ402" t="str" cm="1">
        <f t="array" ref="AJ402">_xlfn.IFS(
  Cleaned_Data[[#This Row],[MonthlyIncome]] &lt;= Q1_Val, "Low (Q1)",
  Cleaned_Data[[#This Row],[MonthlyIncome]] &lt;= Q2_Val, "Lower-Mid (Q2)",
  Cleaned_Data[[#This Row],[MonthlyIncome]] &lt;= Q3_Val, "Upper-Mid (Q3)",
  TRUE, "High (Q4)"
)</f>
        <v>Lower-Mid (Q2)</v>
      </c>
      <c r="AK402" t="str">
        <f>_xlfn.XLOOKUP(Cleaned_Data[[#This Row],[JobSatisfaction]], SatisfactionLookup[Code], SatisfactionLookup[Label], "Unknown")</f>
        <v>High</v>
      </c>
      <c r="AL402" t="str">
        <f>_xlfn.XLOOKUP(Cleaned_Data[[#This Row],[WorkLifeBalance]], SatisfactionLookup[Code], SatisfactionLookup[Label], "Unknown")</f>
        <v>High</v>
      </c>
      <c r="AM40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402" t="str" cm="1">
        <f t="array" ref="AN402">_xlfn.IFS(Cleaned_Data[[#This Row],[Risk Score]]&gt;=5, "3 - High Risk", Cleaned_Data[[#This Row],[Risk Score]]&gt;=3, "2 - Medium Risk", TRUE, "1 - Low Risk")</f>
        <v>3 - High Risk</v>
      </c>
    </row>
    <row r="403" spans="1:40">
      <c r="A403">
        <v>31</v>
      </c>
      <c r="B403" t="s">
        <v>43</v>
      </c>
      <c r="C403" t="s">
        <v>36</v>
      </c>
      <c r="D403">
        <v>1332</v>
      </c>
      <c r="E403" t="s">
        <v>45</v>
      </c>
      <c r="F403">
        <v>11</v>
      </c>
      <c r="G403">
        <v>2</v>
      </c>
      <c r="H403" t="s">
        <v>51</v>
      </c>
      <c r="I403">
        <v>1251</v>
      </c>
      <c r="J403">
        <v>3</v>
      </c>
      <c r="K403" t="s">
        <v>46</v>
      </c>
      <c r="L403">
        <v>80</v>
      </c>
      <c r="M403">
        <v>3</v>
      </c>
      <c r="N403">
        <v>2</v>
      </c>
      <c r="O403" t="s">
        <v>54</v>
      </c>
      <c r="P403">
        <v>1</v>
      </c>
      <c r="Q403" t="s">
        <v>48</v>
      </c>
      <c r="R403">
        <v>6833</v>
      </c>
      <c r="S403">
        <v>17089</v>
      </c>
      <c r="T403">
        <v>1</v>
      </c>
      <c r="U403" t="s">
        <v>35</v>
      </c>
      <c r="V403">
        <v>12</v>
      </c>
      <c r="W403">
        <v>3</v>
      </c>
      <c r="X403">
        <v>4</v>
      </c>
      <c r="Y403">
        <v>0</v>
      </c>
      <c r="Z403">
        <v>6</v>
      </c>
      <c r="AA403">
        <v>2</v>
      </c>
      <c r="AB403">
        <v>2</v>
      </c>
      <c r="AC403">
        <v>6</v>
      </c>
      <c r="AD403">
        <v>5</v>
      </c>
      <c r="AE403">
        <v>0</v>
      </c>
      <c r="AF403">
        <v>1</v>
      </c>
      <c r="AG403">
        <v>0</v>
      </c>
      <c r="AH403" t="s">
        <v>67</v>
      </c>
      <c r="AI403" t="s">
        <v>72</v>
      </c>
      <c r="AJ403" t="str" cm="1">
        <f t="array" ref="AJ403">_xlfn.IFS(
  Cleaned_Data[[#This Row],[MonthlyIncome]] &lt;= Q1_Val, "Low (Q1)",
  Cleaned_Data[[#This Row],[MonthlyIncome]] &lt;= Q2_Val, "Lower-Mid (Q2)",
  Cleaned_Data[[#This Row],[MonthlyIncome]] &lt;= Q3_Val, "Upper-Mid (Q3)",
  TRUE, "High (Q4)"
)</f>
        <v>Upper-Mid (Q3)</v>
      </c>
      <c r="AK403" t="str">
        <f>_xlfn.XLOOKUP(Cleaned_Data[[#This Row],[JobSatisfaction]], SatisfactionLookup[Code], SatisfactionLookup[Label], "Unknown")</f>
        <v>Low</v>
      </c>
      <c r="AL403" t="str">
        <f>_xlfn.XLOOKUP(Cleaned_Data[[#This Row],[WorkLifeBalance]], SatisfactionLookup[Code], SatisfactionLookup[Label], "Unknown")</f>
        <v>Medium</v>
      </c>
      <c r="AM40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403" t="str" cm="1">
        <f t="array" ref="AN403">_xlfn.IFS(Cleaned_Data[[#This Row],[Risk Score]]&gt;=5, "3 - High Risk", Cleaned_Data[[#This Row],[Risk Score]]&gt;=3, "2 - Medium Risk", TRUE, "1 - Low Risk")</f>
        <v>3 - High Risk</v>
      </c>
    </row>
    <row r="404" spans="1:40">
      <c r="A404">
        <v>27</v>
      </c>
      <c r="B404" t="s">
        <v>43</v>
      </c>
      <c r="C404" t="s">
        <v>36</v>
      </c>
      <c r="D404">
        <v>1167</v>
      </c>
      <c r="E404" t="s">
        <v>45</v>
      </c>
      <c r="F404">
        <v>4</v>
      </c>
      <c r="G404">
        <v>2</v>
      </c>
      <c r="H404" t="s">
        <v>38</v>
      </c>
      <c r="I404">
        <v>1259</v>
      </c>
      <c r="J404">
        <v>1</v>
      </c>
      <c r="K404" t="s">
        <v>46</v>
      </c>
      <c r="L404">
        <v>76</v>
      </c>
      <c r="M404">
        <v>3</v>
      </c>
      <c r="N404">
        <v>1</v>
      </c>
      <c r="O404" t="s">
        <v>47</v>
      </c>
      <c r="P404">
        <v>3</v>
      </c>
      <c r="Q404" t="s">
        <v>52</v>
      </c>
      <c r="R404">
        <v>2517</v>
      </c>
      <c r="S404">
        <v>3208</v>
      </c>
      <c r="T404">
        <v>1</v>
      </c>
      <c r="U404" t="s">
        <v>43</v>
      </c>
      <c r="V404">
        <v>11</v>
      </c>
      <c r="W404">
        <v>3</v>
      </c>
      <c r="X404">
        <v>2</v>
      </c>
      <c r="Y404">
        <v>3</v>
      </c>
      <c r="Z404">
        <v>5</v>
      </c>
      <c r="AA404">
        <v>2</v>
      </c>
      <c r="AB404">
        <v>3</v>
      </c>
      <c r="AC404">
        <v>5</v>
      </c>
      <c r="AD404">
        <v>3</v>
      </c>
      <c r="AE404">
        <v>0</v>
      </c>
      <c r="AF404">
        <v>3</v>
      </c>
      <c r="AG404">
        <v>0</v>
      </c>
      <c r="AH404" t="s">
        <v>67</v>
      </c>
      <c r="AI404" t="s">
        <v>71</v>
      </c>
      <c r="AJ404" t="str" cm="1">
        <f t="array" ref="AJ404">_xlfn.IFS(
  Cleaned_Data[[#This Row],[MonthlyIncome]] &lt;= Q1_Val, "Low (Q1)",
  Cleaned_Data[[#This Row],[MonthlyIncome]] &lt;= Q2_Val, "Lower-Mid (Q2)",
  Cleaned_Data[[#This Row],[MonthlyIncome]] &lt;= Q3_Val, "Upper-Mid (Q3)",
  TRUE, "High (Q4)"
)</f>
        <v>Low (Q1)</v>
      </c>
      <c r="AK404" t="str">
        <f>_xlfn.XLOOKUP(Cleaned_Data[[#This Row],[JobSatisfaction]], SatisfactionLookup[Code], SatisfactionLookup[Label], "Unknown")</f>
        <v>High</v>
      </c>
      <c r="AL404" t="str">
        <f>_xlfn.XLOOKUP(Cleaned_Data[[#This Row],[WorkLifeBalance]], SatisfactionLookup[Code], SatisfactionLookup[Label], "Unknown")</f>
        <v>High</v>
      </c>
      <c r="AM40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404" t="str" cm="1">
        <f t="array" ref="AN404">_xlfn.IFS(Cleaned_Data[[#This Row],[Risk Score]]&gt;=5, "3 - High Risk", Cleaned_Data[[#This Row],[Risk Score]]&gt;=3, "2 - Medium Risk", TRUE, "1 - Low Risk")</f>
        <v>1 - Low Risk</v>
      </c>
    </row>
    <row r="405" spans="1:40">
      <c r="A405">
        <v>19</v>
      </c>
      <c r="B405" t="s">
        <v>43</v>
      </c>
      <c r="C405" t="s">
        <v>36</v>
      </c>
      <c r="D405">
        <v>265</v>
      </c>
      <c r="E405" t="s">
        <v>45</v>
      </c>
      <c r="F405">
        <v>25</v>
      </c>
      <c r="G405">
        <v>3</v>
      </c>
      <c r="H405" t="s">
        <v>38</v>
      </c>
      <c r="I405">
        <v>1269</v>
      </c>
      <c r="J405">
        <v>2</v>
      </c>
      <c r="K405" t="s">
        <v>39</v>
      </c>
      <c r="L405">
        <v>57</v>
      </c>
      <c r="M405">
        <v>4</v>
      </c>
      <c r="N405">
        <v>1</v>
      </c>
      <c r="O405" t="s">
        <v>47</v>
      </c>
      <c r="P405">
        <v>4</v>
      </c>
      <c r="Q405" t="s">
        <v>41</v>
      </c>
      <c r="R405">
        <v>2994</v>
      </c>
      <c r="S405">
        <v>21221</v>
      </c>
      <c r="T405">
        <v>1</v>
      </c>
      <c r="U405" t="s">
        <v>35</v>
      </c>
      <c r="V405">
        <v>12</v>
      </c>
      <c r="W405">
        <v>3</v>
      </c>
      <c r="X405">
        <v>4</v>
      </c>
      <c r="Y405">
        <v>0</v>
      </c>
      <c r="Z405">
        <v>1</v>
      </c>
      <c r="AA405">
        <v>2</v>
      </c>
      <c r="AB405">
        <v>3</v>
      </c>
      <c r="AC405">
        <v>1</v>
      </c>
      <c r="AD405">
        <v>0</v>
      </c>
      <c r="AE405">
        <v>0</v>
      </c>
      <c r="AF405">
        <v>1</v>
      </c>
      <c r="AG405">
        <v>0</v>
      </c>
      <c r="AH405" t="s">
        <v>68</v>
      </c>
      <c r="AI405" t="s">
        <v>66</v>
      </c>
      <c r="AJ405" t="str" cm="1">
        <f t="array" ref="AJ405">_xlfn.IFS(
  Cleaned_Data[[#This Row],[MonthlyIncome]] &lt;= Q1_Val, "Low (Q1)",
  Cleaned_Data[[#This Row],[MonthlyIncome]] &lt;= Q2_Val, "Lower-Mid (Q2)",
  Cleaned_Data[[#This Row],[MonthlyIncome]] &lt;= Q3_Val, "Upper-Mid (Q3)",
  TRUE, "High (Q4)"
)</f>
        <v>Lower-Mid (Q2)</v>
      </c>
      <c r="AK405" t="str">
        <f>_xlfn.XLOOKUP(Cleaned_Data[[#This Row],[JobSatisfaction]], SatisfactionLookup[Code], SatisfactionLookup[Label], "Unknown")</f>
        <v>Very High</v>
      </c>
      <c r="AL405" t="str">
        <f>_xlfn.XLOOKUP(Cleaned_Data[[#This Row],[WorkLifeBalance]], SatisfactionLookup[Code], SatisfactionLookup[Label], "Unknown")</f>
        <v>High</v>
      </c>
      <c r="AM40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405" t="str" cm="1">
        <f t="array" ref="AN405">_xlfn.IFS(Cleaned_Data[[#This Row],[Risk Score]]&gt;=5, "3 - High Risk", Cleaned_Data[[#This Row],[Risk Score]]&gt;=3, "2 - Medium Risk", TRUE, "1 - Low Risk")</f>
        <v>3 - High Risk</v>
      </c>
    </row>
    <row r="406" spans="1:40">
      <c r="A406">
        <v>23</v>
      </c>
      <c r="B406" t="s">
        <v>43</v>
      </c>
      <c r="C406" t="s">
        <v>36</v>
      </c>
      <c r="D406">
        <v>373</v>
      </c>
      <c r="E406" t="s">
        <v>45</v>
      </c>
      <c r="F406">
        <v>1</v>
      </c>
      <c r="G406">
        <v>2</v>
      </c>
      <c r="H406" t="s">
        <v>38</v>
      </c>
      <c r="I406">
        <v>1270</v>
      </c>
      <c r="J406">
        <v>4</v>
      </c>
      <c r="K406" t="s">
        <v>46</v>
      </c>
      <c r="L406">
        <v>47</v>
      </c>
      <c r="M406">
        <v>3</v>
      </c>
      <c r="N406">
        <v>1</v>
      </c>
      <c r="O406" t="s">
        <v>47</v>
      </c>
      <c r="P406">
        <v>3</v>
      </c>
      <c r="Q406" t="s">
        <v>48</v>
      </c>
      <c r="R406">
        <v>1223</v>
      </c>
      <c r="S406">
        <v>16901</v>
      </c>
      <c r="T406">
        <v>1</v>
      </c>
      <c r="U406" t="s">
        <v>43</v>
      </c>
      <c r="V406">
        <v>22</v>
      </c>
      <c r="W406">
        <v>4</v>
      </c>
      <c r="X406">
        <v>4</v>
      </c>
      <c r="Y406">
        <v>1</v>
      </c>
      <c r="Z406">
        <v>1</v>
      </c>
      <c r="AA406">
        <v>2</v>
      </c>
      <c r="AB406">
        <v>3</v>
      </c>
      <c r="AC406">
        <v>1</v>
      </c>
      <c r="AD406">
        <v>0</v>
      </c>
      <c r="AE406">
        <v>0</v>
      </c>
      <c r="AF406">
        <v>1</v>
      </c>
      <c r="AG406">
        <v>0</v>
      </c>
      <c r="AH406" t="s">
        <v>68</v>
      </c>
      <c r="AI406" t="s">
        <v>66</v>
      </c>
      <c r="AJ406" t="str" cm="1">
        <f t="array" ref="AJ406">_xlfn.IFS(
  Cleaned_Data[[#This Row],[MonthlyIncome]] &lt;= Q1_Val, "Low (Q1)",
  Cleaned_Data[[#This Row],[MonthlyIncome]] &lt;= Q2_Val, "Lower-Mid (Q2)",
  Cleaned_Data[[#This Row],[MonthlyIncome]] &lt;= Q3_Val, "Upper-Mid (Q3)",
  TRUE, "High (Q4)"
)</f>
        <v>Low (Q1)</v>
      </c>
      <c r="AK406" t="str">
        <f>_xlfn.XLOOKUP(Cleaned_Data[[#This Row],[JobSatisfaction]], SatisfactionLookup[Code], SatisfactionLookup[Label], "Unknown")</f>
        <v>High</v>
      </c>
      <c r="AL406" t="str">
        <f>_xlfn.XLOOKUP(Cleaned_Data[[#This Row],[WorkLifeBalance]], SatisfactionLookup[Code], SatisfactionLookup[Label], "Unknown")</f>
        <v>High</v>
      </c>
      <c r="AM40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406" t="str" cm="1">
        <f t="array" ref="AN406">_xlfn.IFS(Cleaned_Data[[#This Row],[Risk Score]]&gt;=5, "3 - High Risk", Cleaned_Data[[#This Row],[Risk Score]]&gt;=3, "2 - Medium Risk", TRUE, "1 - Low Risk")</f>
        <v>1 - Low Risk</v>
      </c>
    </row>
    <row r="407" spans="1:40">
      <c r="A407">
        <v>44</v>
      </c>
      <c r="B407" t="s">
        <v>35</v>
      </c>
      <c r="C407" t="s">
        <v>36</v>
      </c>
      <c r="D407">
        <v>621</v>
      </c>
      <c r="E407" t="s">
        <v>45</v>
      </c>
      <c r="F407">
        <v>15</v>
      </c>
      <c r="G407">
        <v>3</v>
      </c>
      <c r="H407" t="s">
        <v>51</v>
      </c>
      <c r="I407">
        <v>1295</v>
      </c>
      <c r="J407">
        <v>1</v>
      </c>
      <c r="K407" t="s">
        <v>39</v>
      </c>
      <c r="L407">
        <v>73</v>
      </c>
      <c r="M407">
        <v>3</v>
      </c>
      <c r="N407">
        <v>3</v>
      </c>
      <c r="O407" t="s">
        <v>54</v>
      </c>
      <c r="P407">
        <v>4</v>
      </c>
      <c r="Q407" t="s">
        <v>48</v>
      </c>
      <c r="R407">
        <v>7978</v>
      </c>
      <c r="S407">
        <v>14075</v>
      </c>
      <c r="T407">
        <v>1</v>
      </c>
      <c r="U407" t="s">
        <v>43</v>
      </c>
      <c r="V407">
        <v>11</v>
      </c>
      <c r="W407">
        <v>3</v>
      </c>
      <c r="X407">
        <v>4</v>
      </c>
      <c r="Y407">
        <v>1</v>
      </c>
      <c r="Z407">
        <v>10</v>
      </c>
      <c r="AA407">
        <v>2</v>
      </c>
      <c r="AB407">
        <v>3</v>
      </c>
      <c r="AC407">
        <v>10</v>
      </c>
      <c r="AD407">
        <v>7</v>
      </c>
      <c r="AE407">
        <v>0</v>
      </c>
      <c r="AF407">
        <v>5</v>
      </c>
      <c r="AG407">
        <v>1</v>
      </c>
      <c r="AH407" t="s">
        <v>69</v>
      </c>
      <c r="AI407" t="s">
        <v>72</v>
      </c>
      <c r="AJ407" t="str" cm="1">
        <f t="array" ref="AJ407">_xlfn.IFS(
  Cleaned_Data[[#This Row],[MonthlyIncome]] &lt;= Q1_Val, "Low (Q1)",
  Cleaned_Data[[#This Row],[MonthlyIncome]] &lt;= Q2_Val, "Lower-Mid (Q2)",
  Cleaned_Data[[#This Row],[MonthlyIncome]] &lt;= Q3_Val, "Upper-Mid (Q3)",
  TRUE, "High (Q4)"
)</f>
        <v>Upper-Mid (Q3)</v>
      </c>
      <c r="AK407" t="str">
        <f>_xlfn.XLOOKUP(Cleaned_Data[[#This Row],[JobSatisfaction]], SatisfactionLookup[Code], SatisfactionLookup[Label], "Unknown")</f>
        <v>Very High</v>
      </c>
      <c r="AL407" t="str">
        <f>_xlfn.XLOOKUP(Cleaned_Data[[#This Row],[WorkLifeBalance]], SatisfactionLookup[Code], SatisfactionLookup[Label], "Unknown")</f>
        <v>High</v>
      </c>
      <c r="AM40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407" t="str" cm="1">
        <f t="array" ref="AN407">_xlfn.IFS(Cleaned_Data[[#This Row],[Risk Score]]&gt;=5, "3 - High Risk", Cleaned_Data[[#This Row],[Risk Score]]&gt;=3, "2 - Medium Risk", TRUE, "1 - Low Risk")</f>
        <v>1 - Low Risk</v>
      </c>
    </row>
    <row r="408" spans="1:40">
      <c r="A408">
        <v>32</v>
      </c>
      <c r="B408" t="s">
        <v>43</v>
      </c>
      <c r="C408" t="s">
        <v>36</v>
      </c>
      <c r="D408">
        <v>604</v>
      </c>
      <c r="E408" t="s">
        <v>37</v>
      </c>
      <c r="F408">
        <v>8</v>
      </c>
      <c r="G408">
        <v>3</v>
      </c>
      <c r="H408" t="s">
        <v>51</v>
      </c>
      <c r="I408">
        <v>1304</v>
      </c>
      <c r="J408">
        <v>3</v>
      </c>
      <c r="K408" t="s">
        <v>46</v>
      </c>
      <c r="L408">
        <v>56</v>
      </c>
      <c r="M408">
        <v>4</v>
      </c>
      <c r="N408">
        <v>2</v>
      </c>
      <c r="O408" t="s">
        <v>40</v>
      </c>
      <c r="P408">
        <v>4</v>
      </c>
      <c r="Q408" t="s">
        <v>48</v>
      </c>
      <c r="R408">
        <v>6209</v>
      </c>
      <c r="S408">
        <v>11693</v>
      </c>
      <c r="T408">
        <v>1</v>
      </c>
      <c r="U408" t="s">
        <v>43</v>
      </c>
      <c r="V408">
        <v>15</v>
      </c>
      <c r="W408">
        <v>3</v>
      </c>
      <c r="X408">
        <v>3</v>
      </c>
      <c r="Y408">
        <v>2</v>
      </c>
      <c r="Z408">
        <v>10</v>
      </c>
      <c r="AA408">
        <v>4</v>
      </c>
      <c r="AB408">
        <v>4</v>
      </c>
      <c r="AC408">
        <v>10</v>
      </c>
      <c r="AD408">
        <v>7</v>
      </c>
      <c r="AE408">
        <v>0</v>
      </c>
      <c r="AF408">
        <v>8</v>
      </c>
      <c r="AG408">
        <v>0</v>
      </c>
      <c r="AH408" t="s">
        <v>67</v>
      </c>
      <c r="AI408" t="s">
        <v>72</v>
      </c>
      <c r="AJ408" t="str" cm="1">
        <f t="array" ref="AJ408">_xlfn.IFS(
  Cleaned_Data[[#This Row],[MonthlyIncome]] &lt;= Q1_Val, "Low (Q1)",
  Cleaned_Data[[#This Row],[MonthlyIncome]] &lt;= Q2_Val, "Lower-Mid (Q2)",
  Cleaned_Data[[#This Row],[MonthlyIncome]] &lt;= Q3_Val, "Upper-Mid (Q3)",
  TRUE, "High (Q4)"
)</f>
        <v>Upper-Mid (Q3)</v>
      </c>
      <c r="AK408" t="str">
        <f>_xlfn.XLOOKUP(Cleaned_Data[[#This Row],[JobSatisfaction]], SatisfactionLookup[Code], SatisfactionLookup[Label], "Unknown")</f>
        <v>Very High</v>
      </c>
      <c r="AL408" t="str">
        <f>_xlfn.XLOOKUP(Cleaned_Data[[#This Row],[WorkLifeBalance]], SatisfactionLookup[Code], SatisfactionLookup[Label], "Unknown")</f>
        <v>Very High</v>
      </c>
      <c r="AM40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08" t="str" cm="1">
        <f t="array" ref="AN408">_xlfn.IFS(Cleaned_Data[[#This Row],[Risk Score]]&gt;=5, "3 - High Risk", Cleaned_Data[[#This Row],[Risk Score]]&gt;=3, "2 - Medium Risk", TRUE, "1 - Low Risk")</f>
        <v>1 - Low Risk</v>
      </c>
    </row>
    <row r="409" spans="1:40">
      <c r="A409">
        <v>30</v>
      </c>
      <c r="B409" t="s">
        <v>43</v>
      </c>
      <c r="C409" t="s">
        <v>36</v>
      </c>
      <c r="D409">
        <v>634</v>
      </c>
      <c r="E409" t="s">
        <v>45</v>
      </c>
      <c r="F409">
        <v>17</v>
      </c>
      <c r="G409">
        <v>4</v>
      </c>
      <c r="H409" t="s">
        <v>51</v>
      </c>
      <c r="I409">
        <v>1321</v>
      </c>
      <c r="J409">
        <v>2</v>
      </c>
      <c r="K409" t="s">
        <v>39</v>
      </c>
      <c r="L409">
        <v>95</v>
      </c>
      <c r="M409">
        <v>3</v>
      </c>
      <c r="N409">
        <v>3</v>
      </c>
      <c r="O409" t="s">
        <v>56</v>
      </c>
      <c r="P409">
        <v>1</v>
      </c>
      <c r="Q409" t="s">
        <v>48</v>
      </c>
      <c r="R409">
        <v>11916</v>
      </c>
      <c r="S409">
        <v>25927</v>
      </c>
      <c r="T409">
        <v>1</v>
      </c>
      <c r="U409" t="s">
        <v>35</v>
      </c>
      <c r="V409">
        <v>23</v>
      </c>
      <c r="W409">
        <v>4</v>
      </c>
      <c r="X409">
        <v>4</v>
      </c>
      <c r="Y409">
        <v>2</v>
      </c>
      <c r="Z409">
        <v>9</v>
      </c>
      <c r="AA409">
        <v>2</v>
      </c>
      <c r="AB409">
        <v>3</v>
      </c>
      <c r="AC409">
        <v>9</v>
      </c>
      <c r="AD409">
        <v>1</v>
      </c>
      <c r="AE409">
        <v>0</v>
      </c>
      <c r="AF409">
        <v>8</v>
      </c>
      <c r="AG409">
        <v>0</v>
      </c>
      <c r="AH409" t="s">
        <v>67</v>
      </c>
      <c r="AI409" t="s">
        <v>72</v>
      </c>
      <c r="AJ409" t="str" cm="1">
        <f t="array" ref="AJ409">_xlfn.IFS(
  Cleaned_Data[[#This Row],[MonthlyIncome]] &lt;= Q1_Val, "Low (Q1)",
  Cleaned_Data[[#This Row],[MonthlyIncome]] &lt;= Q2_Val, "Lower-Mid (Q2)",
  Cleaned_Data[[#This Row],[MonthlyIncome]] &lt;= Q3_Val, "Upper-Mid (Q3)",
  TRUE, "High (Q4)"
)</f>
        <v>High (Q4)</v>
      </c>
      <c r="AK409" t="str">
        <f>_xlfn.XLOOKUP(Cleaned_Data[[#This Row],[JobSatisfaction]], SatisfactionLookup[Code], SatisfactionLookup[Label], "Unknown")</f>
        <v>Low</v>
      </c>
      <c r="AL409" t="str">
        <f>_xlfn.XLOOKUP(Cleaned_Data[[#This Row],[WorkLifeBalance]], SatisfactionLookup[Code], SatisfactionLookup[Label], "Unknown")</f>
        <v>High</v>
      </c>
      <c r="AM40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409" t="str" cm="1">
        <f t="array" ref="AN409">_xlfn.IFS(Cleaned_Data[[#This Row],[Risk Score]]&gt;=5, "3 - High Risk", Cleaned_Data[[#This Row],[Risk Score]]&gt;=3, "2 - Medium Risk", TRUE, "1 - Low Risk")</f>
        <v>3 - High Risk</v>
      </c>
    </row>
    <row r="410" spans="1:40">
      <c r="A410">
        <v>51</v>
      </c>
      <c r="B410" t="s">
        <v>43</v>
      </c>
      <c r="C410" t="s">
        <v>36</v>
      </c>
      <c r="D410">
        <v>770</v>
      </c>
      <c r="E410" t="s">
        <v>61</v>
      </c>
      <c r="F410">
        <v>5</v>
      </c>
      <c r="G410">
        <v>3</v>
      </c>
      <c r="H410" t="s">
        <v>38</v>
      </c>
      <c r="I410">
        <v>1352</v>
      </c>
      <c r="J410">
        <v>3</v>
      </c>
      <c r="K410" t="s">
        <v>46</v>
      </c>
      <c r="L410">
        <v>84</v>
      </c>
      <c r="M410">
        <v>3</v>
      </c>
      <c r="N410">
        <v>4</v>
      </c>
      <c r="O410" t="s">
        <v>56</v>
      </c>
      <c r="P410">
        <v>2</v>
      </c>
      <c r="Q410" t="s">
        <v>52</v>
      </c>
      <c r="R410">
        <v>14026</v>
      </c>
      <c r="S410">
        <v>17588</v>
      </c>
      <c r="T410">
        <v>1</v>
      </c>
      <c r="U410" t="s">
        <v>35</v>
      </c>
      <c r="V410">
        <v>11</v>
      </c>
      <c r="W410">
        <v>3</v>
      </c>
      <c r="X410">
        <v>2</v>
      </c>
      <c r="Y410">
        <v>1</v>
      </c>
      <c r="Z410">
        <v>33</v>
      </c>
      <c r="AA410">
        <v>2</v>
      </c>
      <c r="AB410">
        <v>3</v>
      </c>
      <c r="AC410">
        <v>33</v>
      </c>
      <c r="AD410">
        <v>9</v>
      </c>
      <c r="AE410">
        <v>0</v>
      </c>
      <c r="AF410">
        <v>10</v>
      </c>
      <c r="AG410">
        <v>0</v>
      </c>
      <c r="AH410" t="s">
        <v>70</v>
      </c>
      <c r="AI410" t="s">
        <v>73</v>
      </c>
      <c r="AJ410" t="str" cm="1">
        <f t="array" ref="AJ410">_xlfn.IFS(
  Cleaned_Data[[#This Row],[MonthlyIncome]] &lt;= Q1_Val, "Low (Q1)",
  Cleaned_Data[[#This Row],[MonthlyIncome]] &lt;= Q2_Val, "Lower-Mid (Q2)",
  Cleaned_Data[[#This Row],[MonthlyIncome]] &lt;= Q3_Val, "Upper-Mid (Q3)",
  TRUE, "High (Q4)"
)</f>
        <v>High (Q4)</v>
      </c>
      <c r="AK410" t="str">
        <f>_xlfn.XLOOKUP(Cleaned_Data[[#This Row],[JobSatisfaction]], SatisfactionLookup[Code], SatisfactionLookup[Label], "Unknown")</f>
        <v>Medium</v>
      </c>
      <c r="AL410" t="str">
        <f>_xlfn.XLOOKUP(Cleaned_Data[[#This Row],[WorkLifeBalance]], SatisfactionLookup[Code], SatisfactionLookup[Label], "Unknown")</f>
        <v>High</v>
      </c>
      <c r="AM41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410" t="str" cm="1">
        <f t="array" ref="AN410">_xlfn.IFS(Cleaned_Data[[#This Row],[Risk Score]]&gt;=5, "3 - High Risk", Cleaned_Data[[#This Row],[Risk Score]]&gt;=3, "2 - Medium Risk", TRUE, "1 - Low Risk")</f>
        <v>3 - High Risk</v>
      </c>
    </row>
    <row r="411" spans="1:40">
      <c r="A411">
        <v>48</v>
      </c>
      <c r="B411" t="s">
        <v>43</v>
      </c>
      <c r="C411" t="s">
        <v>36</v>
      </c>
      <c r="D411">
        <v>855</v>
      </c>
      <c r="E411" t="s">
        <v>45</v>
      </c>
      <c r="F411">
        <v>4</v>
      </c>
      <c r="G411">
        <v>3</v>
      </c>
      <c r="H411" t="s">
        <v>38</v>
      </c>
      <c r="I411">
        <v>1363</v>
      </c>
      <c r="J411">
        <v>4</v>
      </c>
      <c r="K411" t="s">
        <v>46</v>
      </c>
      <c r="L411">
        <v>54</v>
      </c>
      <c r="M411">
        <v>3</v>
      </c>
      <c r="N411">
        <v>3</v>
      </c>
      <c r="O411" t="s">
        <v>53</v>
      </c>
      <c r="P411">
        <v>4</v>
      </c>
      <c r="Q411" t="s">
        <v>41</v>
      </c>
      <c r="R411">
        <v>7898</v>
      </c>
      <c r="S411">
        <v>18706</v>
      </c>
      <c r="T411">
        <v>1</v>
      </c>
      <c r="U411" t="s">
        <v>43</v>
      </c>
      <c r="V411">
        <v>11</v>
      </c>
      <c r="W411">
        <v>3</v>
      </c>
      <c r="X411">
        <v>3</v>
      </c>
      <c r="Y411">
        <v>0</v>
      </c>
      <c r="Z411">
        <v>11</v>
      </c>
      <c r="AA411">
        <v>2</v>
      </c>
      <c r="AB411">
        <v>3</v>
      </c>
      <c r="AC411">
        <v>10</v>
      </c>
      <c r="AD411">
        <v>9</v>
      </c>
      <c r="AE411">
        <v>0</v>
      </c>
      <c r="AF411">
        <v>8</v>
      </c>
      <c r="AG411">
        <v>0</v>
      </c>
      <c r="AH411" t="s">
        <v>70</v>
      </c>
      <c r="AI411" t="s">
        <v>72</v>
      </c>
      <c r="AJ411" t="str" cm="1">
        <f t="array" ref="AJ411">_xlfn.IFS(
  Cleaned_Data[[#This Row],[MonthlyIncome]] &lt;= Q1_Val, "Low (Q1)",
  Cleaned_Data[[#This Row],[MonthlyIncome]] &lt;= Q2_Val, "Lower-Mid (Q2)",
  Cleaned_Data[[#This Row],[MonthlyIncome]] &lt;= Q3_Val, "Upper-Mid (Q3)",
  TRUE, "High (Q4)"
)</f>
        <v>Upper-Mid (Q3)</v>
      </c>
      <c r="AK411" t="str">
        <f>_xlfn.XLOOKUP(Cleaned_Data[[#This Row],[JobSatisfaction]], SatisfactionLookup[Code], SatisfactionLookup[Label], "Unknown")</f>
        <v>Very High</v>
      </c>
      <c r="AL411" t="str">
        <f>_xlfn.XLOOKUP(Cleaned_Data[[#This Row],[WorkLifeBalance]], SatisfactionLookup[Code], SatisfactionLookup[Label], "Unknown")</f>
        <v>High</v>
      </c>
      <c r="AM41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11" t="str" cm="1">
        <f t="array" ref="AN411">_xlfn.IFS(Cleaned_Data[[#This Row],[Risk Score]]&gt;=5, "3 - High Risk", Cleaned_Data[[#This Row],[Risk Score]]&gt;=3, "2 - Medium Risk", TRUE, "1 - Low Risk")</f>
        <v>1 - Low Risk</v>
      </c>
    </row>
    <row r="412" spans="1:40">
      <c r="A412">
        <v>28</v>
      </c>
      <c r="B412" t="s">
        <v>43</v>
      </c>
      <c r="C412" t="s">
        <v>36</v>
      </c>
      <c r="D412">
        <v>736</v>
      </c>
      <c r="E412" t="s">
        <v>37</v>
      </c>
      <c r="F412">
        <v>26</v>
      </c>
      <c r="G412">
        <v>3</v>
      </c>
      <c r="H412" t="s">
        <v>38</v>
      </c>
      <c r="I412">
        <v>1387</v>
      </c>
      <c r="J412">
        <v>3</v>
      </c>
      <c r="K412" t="s">
        <v>46</v>
      </c>
      <c r="L412">
        <v>48</v>
      </c>
      <c r="M412">
        <v>2</v>
      </c>
      <c r="N412">
        <v>2</v>
      </c>
      <c r="O412" t="s">
        <v>40</v>
      </c>
      <c r="P412">
        <v>1</v>
      </c>
      <c r="Q412" t="s">
        <v>48</v>
      </c>
      <c r="R412">
        <v>4724</v>
      </c>
      <c r="S412">
        <v>24232</v>
      </c>
      <c r="T412">
        <v>1</v>
      </c>
      <c r="U412" t="s">
        <v>43</v>
      </c>
      <c r="V412">
        <v>11</v>
      </c>
      <c r="W412">
        <v>3</v>
      </c>
      <c r="X412">
        <v>3</v>
      </c>
      <c r="Y412">
        <v>1</v>
      </c>
      <c r="Z412">
        <v>5</v>
      </c>
      <c r="AA412">
        <v>0</v>
      </c>
      <c r="AB412">
        <v>3</v>
      </c>
      <c r="AC412">
        <v>5</v>
      </c>
      <c r="AD412">
        <v>3</v>
      </c>
      <c r="AE412">
        <v>0</v>
      </c>
      <c r="AF412">
        <v>4</v>
      </c>
      <c r="AG412">
        <v>0</v>
      </c>
      <c r="AH412" t="s">
        <v>67</v>
      </c>
      <c r="AI412" t="s">
        <v>71</v>
      </c>
      <c r="AJ412" t="str" cm="1">
        <f t="array" ref="AJ412">_xlfn.IFS(
  Cleaned_Data[[#This Row],[MonthlyIncome]] &lt;= Q1_Val, "Low (Q1)",
  Cleaned_Data[[#This Row],[MonthlyIncome]] &lt;= Q2_Val, "Lower-Mid (Q2)",
  Cleaned_Data[[#This Row],[MonthlyIncome]] &lt;= Q3_Val, "Upper-Mid (Q3)",
  TRUE, "High (Q4)"
)</f>
        <v>Lower-Mid (Q2)</v>
      </c>
      <c r="AK412" t="str">
        <f>_xlfn.XLOOKUP(Cleaned_Data[[#This Row],[JobSatisfaction]], SatisfactionLookup[Code], SatisfactionLookup[Label], "Unknown")</f>
        <v>Low</v>
      </c>
      <c r="AL412" t="str">
        <f>_xlfn.XLOOKUP(Cleaned_Data[[#This Row],[WorkLifeBalance]], SatisfactionLookup[Code], SatisfactionLookup[Label], "Unknown")</f>
        <v>High</v>
      </c>
      <c r="AM41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412" t="str" cm="1">
        <f t="array" ref="AN412">_xlfn.IFS(Cleaned_Data[[#This Row],[Risk Score]]&gt;=5, "3 - High Risk", Cleaned_Data[[#This Row],[Risk Score]]&gt;=3, "2 - Medium Risk", TRUE, "1 - Low Risk")</f>
        <v>2 - Medium Risk</v>
      </c>
    </row>
    <row r="413" spans="1:40">
      <c r="A413">
        <v>29</v>
      </c>
      <c r="B413" t="s">
        <v>43</v>
      </c>
      <c r="C413" t="s">
        <v>36</v>
      </c>
      <c r="D413">
        <v>332</v>
      </c>
      <c r="E413" t="s">
        <v>61</v>
      </c>
      <c r="F413">
        <v>17</v>
      </c>
      <c r="G413">
        <v>3</v>
      </c>
      <c r="H413" t="s">
        <v>49</v>
      </c>
      <c r="I413">
        <v>1419</v>
      </c>
      <c r="J413">
        <v>2</v>
      </c>
      <c r="K413" t="s">
        <v>46</v>
      </c>
      <c r="L413">
        <v>51</v>
      </c>
      <c r="M413">
        <v>2</v>
      </c>
      <c r="N413">
        <v>3</v>
      </c>
      <c r="O413" t="s">
        <v>61</v>
      </c>
      <c r="P413">
        <v>1</v>
      </c>
      <c r="Q413" t="s">
        <v>41</v>
      </c>
      <c r="R413">
        <v>7988</v>
      </c>
      <c r="S413">
        <v>9769</v>
      </c>
      <c r="T413">
        <v>1</v>
      </c>
      <c r="U413" t="s">
        <v>43</v>
      </c>
      <c r="V413">
        <v>13</v>
      </c>
      <c r="W413">
        <v>3</v>
      </c>
      <c r="X413">
        <v>1</v>
      </c>
      <c r="Y413">
        <v>0</v>
      </c>
      <c r="Z413">
        <v>10</v>
      </c>
      <c r="AA413">
        <v>3</v>
      </c>
      <c r="AB413">
        <v>2</v>
      </c>
      <c r="AC413">
        <v>10</v>
      </c>
      <c r="AD413">
        <v>9</v>
      </c>
      <c r="AE413">
        <v>0</v>
      </c>
      <c r="AF413">
        <v>9</v>
      </c>
      <c r="AG413">
        <v>0</v>
      </c>
      <c r="AH413" t="s">
        <v>67</v>
      </c>
      <c r="AI413" t="s">
        <v>72</v>
      </c>
      <c r="AJ413" t="str" cm="1">
        <f t="array" ref="AJ413">_xlfn.IFS(
  Cleaned_Data[[#This Row],[MonthlyIncome]] &lt;= Q1_Val, "Low (Q1)",
  Cleaned_Data[[#This Row],[MonthlyIncome]] &lt;= Q2_Val, "Lower-Mid (Q2)",
  Cleaned_Data[[#This Row],[MonthlyIncome]] &lt;= Q3_Val, "Upper-Mid (Q3)",
  TRUE, "High (Q4)"
)</f>
        <v>Upper-Mid (Q3)</v>
      </c>
      <c r="AK413" t="str">
        <f>_xlfn.XLOOKUP(Cleaned_Data[[#This Row],[JobSatisfaction]], SatisfactionLookup[Code], SatisfactionLookup[Label], "Unknown")</f>
        <v>Low</v>
      </c>
      <c r="AL413" t="str">
        <f>_xlfn.XLOOKUP(Cleaned_Data[[#This Row],[WorkLifeBalance]], SatisfactionLookup[Code], SatisfactionLookup[Label], "Unknown")</f>
        <v>Medium</v>
      </c>
      <c r="AM41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413" t="str" cm="1">
        <f t="array" ref="AN413">_xlfn.IFS(Cleaned_Data[[#This Row],[Risk Score]]&gt;=5, "3 - High Risk", Cleaned_Data[[#This Row],[Risk Score]]&gt;=3, "2 - Medium Risk", TRUE, "1 - Low Risk")</f>
        <v>2 - Medium Risk</v>
      </c>
    </row>
    <row r="414" spans="1:40">
      <c r="A414">
        <v>24</v>
      </c>
      <c r="B414" t="s">
        <v>43</v>
      </c>
      <c r="C414" t="s">
        <v>36</v>
      </c>
      <c r="D414">
        <v>1476</v>
      </c>
      <c r="E414" t="s">
        <v>37</v>
      </c>
      <c r="F414">
        <v>4</v>
      </c>
      <c r="G414">
        <v>1</v>
      </c>
      <c r="H414" t="s">
        <v>51</v>
      </c>
      <c r="I414">
        <v>1445</v>
      </c>
      <c r="J414">
        <v>4</v>
      </c>
      <c r="K414" t="s">
        <v>39</v>
      </c>
      <c r="L414">
        <v>42</v>
      </c>
      <c r="M414">
        <v>3</v>
      </c>
      <c r="N414">
        <v>2</v>
      </c>
      <c r="O414" t="s">
        <v>40</v>
      </c>
      <c r="P414">
        <v>3</v>
      </c>
      <c r="Q414" t="s">
        <v>48</v>
      </c>
      <c r="R414">
        <v>4162</v>
      </c>
      <c r="S414">
        <v>15211</v>
      </c>
      <c r="T414">
        <v>1</v>
      </c>
      <c r="U414" t="s">
        <v>35</v>
      </c>
      <c r="V414">
        <v>12</v>
      </c>
      <c r="W414">
        <v>3</v>
      </c>
      <c r="X414">
        <v>3</v>
      </c>
      <c r="Y414">
        <v>2</v>
      </c>
      <c r="Z414">
        <v>5</v>
      </c>
      <c r="AA414">
        <v>3</v>
      </c>
      <c r="AB414">
        <v>3</v>
      </c>
      <c r="AC414">
        <v>5</v>
      </c>
      <c r="AD414">
        <v>4</v>
      </c>
      <c r="AE414">
        <v>0</v>
      </c>
      <c r="AF414">
        <v>3</v>
      </c>
      <c r="AG414">
        <v>0</v>
      </c>
      <c r="AH414" t="s">
        <v>68</v>
      </c>
      <c r="AI414" t="s">
        <v>71</v>
      </c>
      <c r="AJ414" t="str" cm="1">
        <f t="array" ref="AJ414">_xlfn.IFS(
  Cleaned_Data[[#This Row],[MonthlyIncome]] &lt;= Q1_Val, "Low (Q1)",
  Cleaned_Data[[#This Row],[MonthlyIncome]] &lt;= Q2_Val, "Lower-Mid (Q2)",
  Cleaned_Data[[#This Row],[MonthlyIncome]] &lt;= Q3_Val, "Upper-Mid (Q3)",
  TRUE, "High (Q4)"
)</f>
        <v>Lower-Mid (Q2)</v>
      </c>
      <c r="AK414" t="str">
        <f>_xlfn.XLOOKUP(Cleaned_Data[[#This Row],[JobSatisfaction]], SatisfactionLookup[Code], SatisfactionLookup[Label], "Unknown")</f>
        <v>High</v>
      </c>
      <c r="AL414" t="str">
        <f>_xlfn.XLOOKUP(Cleaned_Data[[#This Row],[WorkLifeBalance]], SatisfactionLookup[Code], SatisfactionLookup[Label], "Unknown")</f>
        <v>High</v>
      </c>
      <c r="AM41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414" t="str" cm="1">
        <f t="array" ref="AN414">_xlfn.IFS(Cleaned_Data[[#This Row],[Risk Score]]&gt;=5, "3 - High Risk", Cleaned_Data[[#This Row],[Risk Score]]&gt;=3, "2 - Medium Risk", TRUE, "1 - Low Risk")</f>
        <v>2 - Medium Risk</v>
      </c>
    </row>
    <row r="415" spans="1:40">
      <c r="A415">
        <v>29</v>
      </c>
      <c r="B415" t="s">
        <v>43</v>
      </c>
      <c r="C415" t="s">
        <v>36</v>
      </c>
      <c r="D415">
        <v>1246</v>
      </c>
      <c r="E415" t="s">
        <v>37</v>
      </c>
      <c r="F415">
        <v>19</v>
      </c>
      <c r="G415">
        <v>3</v>
      </c>
      <c r="H415" t="s">
        <v>38</v>
      </c>
      <c r="I415">
        <v>1497</v>
      </c>
      <c r="J415">
        <v>3</v>
      </c>
      <c r="K415" t="s">
        <v>46</v>
      </c>
      <c r="L415">
        <v>77</v>
      </c>
      <c r="M415">
        <v>2</v>
      </c>
      <c r="N415">
        <v>2</v>
      </c>
      <c r="O415" t="s">
        <v>40</v>
      </c>
      <c r="P415">
        <v>3</v>
      </c>
      <c r="Q415" t="s">
        <v>52</v>
      </c>
      <c r="R415">
        <v>8620</v>
      </c>
      <c r="S415">
        <v>23757</v>
      </c>
      <c r="T415">
        <v>1</v>
      </c>
      <c r="U415" t="s">
        <v>43</v>
      </c>
      <c r="V415">
        <v>14</v>
      </c>
      <c r="W415">
        <v>3</v>
      </c>
      <c r="X415">
        <v>3</v>
      </c>
      <c r="Y415">
        <v>2</v>
      </c>
      <c r="Z415">
        <v>10</v>
      </c>
      <c r="AA415">
        <v>3</v>
      </c>
      <c r="AB415">
        <v>3</v>
      </c>
      <c r="AC415">
        <v>10</v>
      </c>
      <c r="AD415">
        <v>7</v>
      </c>
      <c r="AE415">
        <v>0</v>
      </c>
      <c r="AF415">
        <v>4</v>
      </c>
      <c r="AG415">
        <v>0</v>
      </c>
      <c r="AH415" t="s">
        <v>67</v>
      </c>
      <c r="AI415" t="s">
        <v>72</v>
      </c>
      <c r="AJ415" t="str" cm="1">
        <f t="array" ref="AJ415">_xlfn.IFS(
  Cleaned_Data[[#This Row],[MonthlyIncome]] &lt;= Q1_Val, "Low (Q1)",
  Cleaned_Data[[#This Row],[MonthlyIncome]] &lt;= Q2_Val, "Lower-Mid (Q2)",
  Cleaned_Data[[#This Row],[MonthlyIncome]] &lt;= Q3_Val, "Upper-Mid (Q3)",
  TRUE, "High (Q4)"
)</f>
        <v>High (Q4)</v>
      </c>
      <c r="AK415" t="str">
        <f>_xlfn.XLOOKUP(Cleaned_Data[[#This Row],[JobSatisfaction]], SatisfactionLookup[Code], SatisfactionLookup[Label], "Unknown")</f>
        <v>High</v>
      </c>
      <c r="AL415" t="str">
        <f>_xlfn.XLOOKUP(Cleaned_Data[[#This Row],[WorkLifeBalance]], SatisfactionLookup[Code], SatisfactionLookup[Label], "Unknown")</f>
        <v>High</v>
      </c>
      <c r="AM41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415" t="str" cm="1">
        <f t="array" ref="AN415">_xlfn.IFS(Cleaned_Data[[#This Row],[Risk Score]]&gt;=5, "3 - High Risk", Cleaned_Data[[#This Row],[Risk Score]]&gt;=3, "2 - Medium Risk", TRUE, "1 - Low Risk")</f>
        <v>1 - Low Risk</v>
      </c>
    </row>
    <row r="416" spans="1:40">
      <c r="A416">
        <v>33</v>
      </c>
      <c r="B416" t="s">
        <v>43</v>
      </c>
      <c r="C416" t="s">
        <v>36</v>
      </c>
      <c r="D416">
        <v>575</v>
      </c>
      <c r="E416" t="s">
        <v>45</v>
      </c>
      <c r="F416">
        <v>25</v>
      </c>
      <c r="G416">
        <v>3</v>
      </c>
      <c r="H416" t="s">
        <v>38</v>
      </c>
      <c r="I416">
        <v>1545</v>
      </c>
      <c r="J416">
        <v>4</v>
      </c>
      <c r="K416" t="s">
        <v>46</v>
      </c>
      <c r="L416">
        <v>44</v>
      </c>
      <c r="M416">
        <v>2</v>
      </c>
      <c r="N416">
        <v>2</v>
      </c>
      <c r="O416" t="s">
        <v>53</v>
      </c>
      <c r="P416">
        <v>2</v>
      </c>
      <c r="Q416" t="s">
        <v>41</v>
      </c>
      <c r="R416">
        <v>4320</v>
      </c>
      <c r="S416">
        <v>24152</v>
      </c>
      <c r="T416">
        <v>1</v>
      </c>
      <c r="U416" t="s">
        <v>43</v>
      </c>
      <c r="V416">
        <v>13</v>
      </c>
      <c r="W416">
        <v>3</v>
      </c>
      <c r="X416">
        <v>4</v>
      </c>
      <c r="Y416">
        <v>0</v>
      </c>
      <c r="Z416">
        <v>5</v>
      </c>
      <c r="AA416">
        <v>2</v>
      </c>
      <c r="AB416">
        <v>3</v>
      </c>
      <c r="AC416">
        <v>5</v>
      </c>
      <c r="AD416">
        <v>3</v>
      </c>
      <c r="AE416">
        <v>0</v>
      </c>
      <c r="AF416">
        <v>2</v>
      </c>
      <c r="AG416">
        <v>0</v>
      </c>
      <c r="AH416" t="s">
        <v>67</v>
      </c>
      <c r="AI416" t="s">
        <v>71</v>
      </c>
      <c r="AJ416" t="str" cm="1">
        <f t="array" ref="AJ416">_xlfn.IFS(
  Cleaned_Data[[#This Row],[MonthlyIncome]] &lt;= Q1_Val, "Low (Q1)",
  Cleaned_Data[[#This Row],[MonthlyIncome]] &lt;= Q2_Val, "Lower-Mid (Q2)",
  Cleaned_Data[[#This Row],[MonthlyIncome]] &lt;= Q3_Val, "Upper-Mid (Q3)",
  TRUE, "High (Q4)"
)</f>
        <v>Lower-Mid (Q2)</v>
      </c>
      <c r="AK416" t="str">
        <f>_xlfn.XLOOKUP(Cleaned_Data[[#This Row],[JobSatisfaction]], SatisfactionLookup[Code], SatisfactionLookup[Label], "Unknown")</f>
        <v>Medium</v>
      </c>
      <c r="AL416" t="str">
        <f>_xlfn.XLOOKUP(Cleaned_Data[[#This Row],[WorkLifeBalance]], SatisfactionLookup[Code], SatisfactionLookup[Label], "Unknown")</f>
        <v>High</v>
      </c>
      <c r="AM41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416" t="str" cm="1">
        <f t="array" ref="AN416">_xlfn.IFS(Cleaned_Data[[#This Row],[Risk Score]]&gt;=5, "3 - High Risk", Cleaned_Data[[#This Row],[Risk Score]]&gt;=3, "2 - Medium Risk", TRUE, "1 - Low Risk")</f>
        <v>2 - Medium Risk</v>
      </c>
    </row>
    <row r="417" spans="1:40">
      <c r="A417">
        <v>35</v>
      </c>
      <c r="B417" t="s">
        <v>43</v>
      </c>
      <c r="C417" t="s">
        <v>36</v>
      </c>
      <c r="D417">
        <v>1349</v>
      </c>
      <c r="E417" t="s">
        <v>45</v>
      </c>
      <c r="F417">
        <v>7</v>
      </c>
      <c r="G417">
        <v>2</v>
      </c>
      <c r="H417" t="s">
        <v>38</v>
      </c>
      <c r="I417">
        <v>1601</v>
      </c>
      <c r="J417">
        <v>3</v>
      </c>
      <c r="K417" t="s">
        <v>46</v>
      </c>
      <c r="L417">
        <v>63</v>
      </c>
      <c r="M417">
        <v>2</v>
      </c>
      <c r="N417">
        <v>1</v>
      </c>
      <c r="O417" t="s">
        <v>50</v>
      </c>
      <c r="P417">
        <v>4</v>
      </c>
      <c r="Q417" t="s">
        <v>48</v>
      </c>
      <c r="R417">
        <v>2690</v>
      </c>
      <c r="S417">
        <v>7713</v>
      </c>
      <c r="T417">
        <v>1</v>
      </c>
      <c r="U417" t="s">
        <v>43</v>
      </c>
      <c r="V417">
        <v>18</v>
      </c>
      <c r="W417">
        <v>3</v>
      </c>
      <c r="X417">
        <v>4</v>
      </c>
      <c r="Y417">
        <v>1</v>
      </c>
      <c r="Z417">
        <v>1</v>
      </c>
      <c r="AA417">
        <v>5</v>
      </c>
      <c r="AB417">
        <v>2</v>
      </c>
      <c r="AC417">
        <v>1</v>
      </c>
      <c r="AD417">
        <v>0</v>
      </c>
      <c r="AE417">
        <v>0</v>
      </c>
      <c r="AF417">
        <v>1</v>
      </c>
      <c r="AG417">
        <v>0</v>
      </c>
      <c r="AH417" t="s">
        <v>69</v>
      </c>
      <c r="AI417" t="s">
        <v>66</v>
      </c>
      <c r="AJ417" t="str" cm="1">
        <f t="array" ref="AJ417">_xlfn.IFS(
  Cleaned_Data[[#This Row],[MonthlyIncome]] &lt;= Q1_Val, "Low (Q1)",
  Cleaned_Data[[#This Row],[MonthlyIncome]] &lt;= Q2_Val, "Lower-Mid (Q2)",
  Cleaned_Data[[#This Row],[MonthlyIncome]] &lt;= Q3_Val, "Upper-Mid (Q3)",
  TRUE, "High (Q4)"
)</f>
        <v>Low (Q1)</v>
      </c>
      <c r="AK417" t="str">
        <f>_xlfn.XLOOKUP(Cleaned_Data[[#This Row],[JobSatisfaction]], SatisfactionLookup[Code], SatisfactionLookup[Label], "Unknown")</f>
        <v>Very High</v>
      </c>
      <c r="AL417" t="str">
        <f>_xlfn.XLOOKUP(Cleaned_Data[[#This Row],[WorkLifeBalance]], SatisfactionLookup[Code], SatisfactionLookup[Label], "Unknown")</f>
        <v>Medium</v>
      </c>
      <c r="AM41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417" t="str" cm="1">
        <f t="array" ref="AN417">_xlfn.IFS(Cleaned_Data[[#This Row],[Risk Score]]&gt;=5, "3 - High Risk", Cleaned_Data[[#This Row],[Risk Score]]&gt;=3, "2 - Medium Risk", TRUE, "1 - Low Risk")</f>
        <v>1 - Low Risk</v>
      </c>
    </row>
    <row r="418" spans="1:40">
      <c r="A418">
        <v>46</v>
      </c>
      <c r="B418" t="s">
        <v>43</v>
      </c>
      <c r="C418" t="s">
        <v>36</v>
      </c>
      <c r="D418">
        <v>563</v>
      </c>
      <c r="E418" t="s">
        <v>37</v>
      </c>
      <c r="F418">
        <v>1</v>
      </c>
      <c r="G418">
        <v>4</v>
      </c>
      <c r="H418" t="s">
        <v>38</v>
      </c>
      <c r="I418">
        <v>1602</v>
      </c>
      <c r="J418">
        <v>4</v>
      </c>
      <c r="K418" t="s">
        <v>46</v>
      </c>
      <c r="L418">
        <v>56</v>
      </c>
      <c r="M418">
        <v>4</v>
      </c>
      <c r="N418">
        <v>4</v>
      </c>
      <c r="O418" t="s">
        <v>56</v>
      </c>
      <c r="P418">
        <v>1</v>
      </c>
      <c r="Q418" t="s">
        <v>41</v>
      </c>
      <c r="R418">
        <v>17567</v>
      </c>
      <c r="S418">
        <v>3156</v>
      </c>
      <c r="T418">
        <v>1</v>
      </c>
      <c r="U418" t="s">
        <v>43</v>
      </c>
      <c r="V418">
        <v>15</v>
      </c>
      <c r="W418">
        <v>3</v>
      </c>
      <c r="X418">
        <v>2</v>
      </c>
      <c r="Y418">
        <v>0</v>
      </c>
      <c r="Z418">
        <v>27</v>
      </c>
      <c r="AA418">
        <v>5</v>
      </c>
      <c r="AB418">
        <v>1</v>
      </c>
      <c r="AC418">
        <v>26</v>
      </c>
      <c r="AD418">
        <v>0</v>
      </c>
      <c r="AE418">
        <v>0</v>
      </c>
      <c r="AF418">
        <v>12</v>
      </c>
      <c r="AG418">
        <v>0</v>
      </c>
      <c r="AH418" t="s">
        <v>70</v>
      </c>
      <c r="AI418" t="s">
        <v>73</v>
      </c>
      <c r="AJ418" t="str" cm="1">
        <f t="array" ref="AJ418">_xlfn.IFS(
  Cleaned_Data[[#This Row],[MonthlyIncome]] &lt;= Q1_Val, "Low (Q1)",
  Cleaned_Data[[#This Row],[MonthlyIncome]] &lt;= Q2_Val, "Lower-Mid (Q2)",
  Cleaned_Data[[#This Row],[MonthlyIncome]] &lt;= Q3_Val, "Upper-Mid (Q3)",
  TRUE, "High (Q4)"
)</f>
        <v>High (Q4)</v>
      </c>
      <c r="AK418" t="str">
        <f>_xlfn.XLOOKUP(Cleaned_Data[[#This Row],[JobSatisfaction]], SatisfactionLookup[Code], SatisfactionLookup[Label], "Unknown")</f>
        <v>Low</v>
      </c>
      <c r="AL418" t="str">
        <f>_xlfn.XLOOKUP(Cleaned_Data[[#This Row],[WorkLifeBalance]], SatisfactionLookup[Code], SatisfactionLookup[Label], "Unknown")</f>
        <v>Low</v>
      </c>
      <c r="AM41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418" t="str" cm="1">
        <f t="array" ref="AN418">_xlfn.IFS(Cleaned_Data[[#This Row],[Risk Score]]&gt;=5, "3 - High Risk", Cleaned_Data[[#This Row],[Risk Score]]&gt;=3, "2 - Medium Risk", TRUE, "1 - Low Risk")</f>
        <v>2 - Medium Risk</v>
      </c>
    </row>
    <row r="419" spans="1:40">
      <c r="A419">
        <v>27</v>
      </c>
      <c r="B419" t="s">
        <v>43</v>
      </c>
      <c r="C419" t="s">
        <v>36</v>
      </c>
      <c r="D419">
        <v>1302</v>
      </c>
      <c r="E419" t="s">
        <v>45</v>
      </c>
      <c r="F419">
        <v>19</v>
      </c>
      <c r="G419">
        <v>3</v>
      </c>
      <c r="H419" t="s">
        <v>49</v>
      </c>
      <c r="I419">
        <v>1619</v>
      </c>
      <c r="J419">
        <v>4</v>
      </c>
      <c r="K419" t="s">
        <v>46</v>
      </c>
      <c r="L419">
        <v>67</v>
      </c>
      <c r="M419">
        <v>2</v>
      </c>
      <c r="N419">
        <v>1</v>
      </c>
      <c r="O419" t="s">
        <v>50</v>
      </c>
      <c r="P419">
        <v>1</v>
      </c>
      <c r="Q419" t="s">
        <v>52</v>
      </c>
      <c r="R419">
        <v>4066</v>
      </c>
      <c r="S419">
        <v>16290</v>
      </c>
      <c r="T419">
        <v>1</v>
      </c>
      <c r="U419" t="s">
        <v>43</v>
      </c>
      <c r="V419">
        <v>11</v>
      </c>
      <c r="W419">
        <v>3</v>
      </c>
      <c r="X419">
        <v>1</v>
      </c>
      <c r="Y419">
        <v>2</v>
      </c>
      <c r="Z419">
        <v>7</v>
      </c>
      <c r="AA419">
        <v>3</v>
      </c>
      <c r="AB419">
        <v>3</v>
      </c>
      <c r="AC419">
        <v>7</v>
      </c>
      <c r="AD419">
        <v>7</v>
      </c>
      <c r="AE419">
        <v>0</v>
      </c>
      <c r="AF419">
        <v>7</v>
      </c>
      <c r="AG419">
        <v>0</v>
      </c>
      <c r="AH419" t="s">
        <v>67</v>
      </c>
      <c r="AI419" t="s">
        <v>72</v>
      </c>
      <c r="AJ419" t="str" cm="1">
        <f t="array" ref="AJ419">_xlfn.IFS(
  Cleaned_Data[[#This Row],[MonthlyIncome]] &lt;= Q1_Val, "Low (Q1)",
  Cleaned_Data[[#This Row],[MonthlyIncome]] &lt;= Q2_Val, "Lower-Mid (Q2)",
  Cleaned_Data[[#This Row],[MonthlyIncome]] &lt;= Q3_Val, "Upper-Mid (Q3)",
  TRUE, "High (Q4)"
)</f>
        <v>Lower-Mid (Q2)</v>
      </c>
      <c r="AK419" t="str">
        <f>_xlfn.XLOOKUP(Cleaned_Data[[#This Row],[JobSatisfaction]], SatisfactionLookup[Code], SatisfactionLookup[Label], "Unknown")</f>
        <v>Low</v>
      </c>
      <c r="AL419" t="str">
        <f>_xlfn.XLOOKUP(Cleaned_Data[[#This Row],[WorkLifeBalance]], SatisfactionLookup[Code], SatisfactionLookup[Label], "Unknown")</f>
        <v>High</v>
      </c>
      <c r="AM41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419" t="str" cm="1">
        <f t="array" ref="AN419">_xlfn.IFS(Cleaned_Data[[#This Row],[Risk Score]]&gt;=5, "3 - High Risk", Cleaned_Data[[#This Row],[Risk Score]]&gt;=3, "2 - Medium Risk", TRUE, "1 - Low Risk")</f>
        <v>2 - Medium Risk</v>
      </c>
    </row>
    <row r="420" spans="1:40">
      <c r="A420">
        <v>29</v>
      </c>
      <c r="B420" t="s">
        <v>43</v>
      </c>
      <c r="C420" t="s">
        <v>36</v>
      </c>
      <c r="D420">
        <v>991</v>
      </c>
      <c r="E420" t="s">
        <v>37</v>
      </c>
      <c r="F420">
        <v>5</v>
      </c>
      <c r="G420">
        <v>3</v>
      </c>
      <c r="H420" t="s">
        <v>51</v>
      </c>
      <c r="I420">
        <v>1669</v>
      </c>
      <c r="J420">
        <v>1</v>
      </c>
      <c r="K420" t="s">
        <v>46</v>
      </c>
      <c r="L420">
        <v>43</v>
      </c>
      <c r="M420">
        <v>2</v>
      </c>
      <c r="N420">
        <v>2</v>
      </c>
      <c r="O420" t="s">
        <v>40</v>
      </c>
      <c r="P420">
        <v>2</v>
      </c>
      <c r="Q420" t="s">
        <v>52</v>
      </c>
      <c r="R420">
        <v>4187</v>
      </c>
      <c r="S420">
        <v>3356</v>
      </c>
      <c r="T420">
        <v>1</v>
      </c>
      <c r="U420" t="s">
        <v>35</v>
      </c>
      <c r="V420">
        <v>13</v>
      </c>
      <c r="W420">
        <v>3</v>
      </c>
      <c r="X420">
        <v>2</v>
      </c>
      <c r="Y420">
        <v>1</v>
      </c>
      <c r="Z420">
        <v>10</v>
      </c>
      <c r="AA420">
        <v>3</v>
      </c>
      <c r="AB420">
        <v>2</v>
      </c>
      <c r="AC420">
        <v>10</v>
      </c>
      <c r="AD420">
        <v>0</v>
      </c>
      <c r="AE420">
        <v>0</v>
      </c>
      <c r="AF420">
        <v>9</v>
      </c>
      <c r="AG420">
        <v>0</v>
      </c>
      <c r="AH420" t="s">
        <v>67</v>
      </c>
      <c r="AI420" t="s">
        <v>72</v>
      </c>
      <c r="AJ420" t="str" cm="1">
        <f t="array" ref="AJ420">_xlfn.IFS(
  Cleaned_Data[[#This Row],[MonthlyIncome]] &lt;= Q1_Val, "Low (Q1)",
  Cleaned_Data[[#This Row],[MonthlyIncome]] &lt;= Q2_Val, "Lower-Mid (Q2)",
  Cleaned_Data[[#This Row],[MonthlyIncome]] &lt;= Q3_Val, "Upper-Mid (Q3)",
  TRUE, "High (Q4)"
)</f>
        <v>Lower-Mid (Q2)</v>
      </c>
      <c r="AK420" t="str">
        <f>_xlfn.XLOOKUP(Cleaned_Data[[#This Row],[JobSatisfaction]], SatisfactionLookup[Code], SatisfactionLookup[Label], "Unknown")</f>
        <v>Medium</v>
      </c>
      <c r="AL420" t="str">
        <f>_xlfn.XLOOKUP(Cleaned_Data[[#This Row],[WorkLifeBalance]], SatisfactionLookup[Code], SatisfactionLookup[Label], "Unknown")</f>
        <v>Medium</v>
      </c>
      <c r="AM42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420" t="str" cm="1">
        <f t="array" ref="AN420">_xlfn.IFS(Cleaned_Data[[#This Row],[Risk Score]]&gt;=5, "3 - High Risk", Cleaned_Data[[#This Row],[Risk Score]]&gt;=3, "2 - Medium Risk", TRUE, "1 - Low Risk")</f>
        <v>3 - High Risk</v>
      </c>
    </row>
    <row r="421" spans="1:40">
      <c r="A421">
        <v>31</v>
      </c>
      <c r="B421" t="s">
        <v>43</v>
      </c>
      <c r="C421" t="s">
        <v>36</v>
      </c>
      <c r="D421">
        <v>1112</v>
      </c>
      <c r="E421" t="s">
        <v>37</v>
      </c>
      <c r="F421">
        <v>5</v>
      </c>
      <c r="G421">
        <v>4</v>
      </c>
      <c r="H421" t="s">
        <v>38</v>
      </c>
      <c r="I421">
        <v>1673</v>
      </c>
      <c r="J421">
        <v>1</v>
      </c>
      <c r="K421" t="s">
        <v>39</v>
      </c>
      <c r="L421">
        <v>67</v>
      </c>
      <c r="M421">
        <v>3</v>
      </c>
      <c r="N421">
        <v>2</v>
      </c>
      <c r="O421" t="s">
        <v>40</v>
      </c>
      <c r="P421">
        <v>4</v>
      </c>
      <c r="Q421" t="s">
        <v>48</v>
      </c>
      <c r="R421">
        <v>5476</v>
      </c>
      <c r="S421">
        <v>22589</v>
      </c>
      <c r="T421">
        <v>1</v>
      </c>
      <c r="U421" t="s">
        <v>43</v>
      </c>
      <c r="V421">
        <v>11</v>
      </c>
      <c r="W421">
        <v>3</v>
      </c>
      <c r="X421">
        <v>1</v>
      </c>
      <c r="Y421">
        <v>2</v>
      </c>
      <c r="Z421">
        <v>10</v>
      </c>
      <c r="AA421">
        <v>2</v>
      </c>
      <c r="AB421">
        <v>3</v>
      </c>
      <c r="AC421">
        <v>10</v>
      </c>
      <c r="AD421">
        <v>0</v>
      </c>
      <c r="AE421">
        <v>0</v>
      </c>
      <c r="AF421">
        <v>2</v>
      </c>
      <c r="AG421">
        <v>0</v>
      </c>
      <c r="AH421" t="s">
        <v>67</v>
      </c>
      <c r="AI421" t="s">
        <v>72</v>
      </c>
      <c r="AJ421" t="str" cm="1">
        <f t="array" ref="AJ421">_xlfn.IFS(
  Cleaned_Data[[#This Row],[MonthlyIncome]] &lt;= Q1_Val, "Low (Q1)",
  Cleaned_Data[[#This Row],[MonthlyIncome]] &lt;= Q2_Val, "Lower-Mid (Q2)",
  Cleaned_Data[[#This Row],[MonthlyIncome]] &lt;= Q3_Val, "Upper-Mid (Q3)",
  TRUE, "High (Q4)"
)</f>
        <v>Upper-Mid (Q3)</v>
      </c>
      <c r="AK421" t="str">
        <f>_xlfn.XLOOKUP(Cleaned_Data[[#This Row],[JobSatisfaction]], SatisfactionLookup[Code], SatisfactionLookup[Label], "Unknown")</f>
        <v>Very High</v>
      </c>
      <c r="AL421" t="str">
        <f>_xlfn.XLOOKUP(Cleaned_Data[[#This Row],[WorkLifeBalance]], SatisfactionLookup[Code], SatisfactionLookup[Label], "Unknown")</f>
        <v>High</v>
      </c>
      <c r="AM42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21" t="str" cm="1">
        <f t="array" ref="AN421">_xlfn.IFS(Cleaned_Data[[#This Row],[Risk Score]]&gt;=5, "3 - High Risk", Cleaned_Data[[#This Row],[Risk Score]]&gt;=3, "2 - Medium Risk", TRUE, "1 - Low Risk")</f>
        <v>1 - Low Risk</v>
      </c>
    </row>
    <row r="422" spans="1:40">
      <c r="A422">
        <v>24</v>
      </c>
      <c r="B422" t="s">
        <v>43</v>
      </c>
      <c r="C422" t="s">
        <v>36</v>
      </c>
      <c r="D422">
        <v>581</v>
      </c>
      <c r="E422" t="s">
        <v>45</v>
      </c>
      <c r="F422">
        <v>9</v>
      </c>
      <c r="G422">
        <v>3</v>
      </c>
      <c r="H422" t="s">
        <v>51</v>
      </c>
      <c r="I422">
        <v>1707</v>
      </c>
      <c r="J422">
        <v>3</v>
      </c>
      <c r="K422" t="s">
        <v>46</v>
      </c>
      <c r="L422">
        <v>62</v>
      </c>
      <c r="M422">
        <v>4</v>
      </c>
      <c r="N422">
        <v>1</v>
      </c>
      <c r="O422" t="s">
        <v>47</v>
      </c>
      <c r="P422">
        <v>3</v>
      </c>
      <c r="Q422" t="s">
        <v>48</v>
      </c>
      <c r="R422">
        <v>4401</v>
      </c>
      <c r="S422">
        <v>17616</v>
      </c>
      <c r="T422">
        <v>1</v>
      </c>
      <c r="U422" t="s">
        <v>43</v>
      </c>
      <c r="V422">
        <v>16</v>
      </c>
      <c r="W422">
        <v>3</v>
      </c>
      <c r="X422">
        <v>4</v>
      </c>
      <c r="Y422">
        <v>1</v>
      </c>
      <c r="Z422">
        <v>5</v>
      </c>
      <c r="AA422">
        <v>1</v>
      </c>
      <c r="AB422">
        <v>3</v>
      </c>
      <c r="AC422">
        <v>5</v>
      </c>
      <c r="AD422">
        <v>3</v>
      </c>
      <c r="AE422">
        <v>0</v>
      </c>
      <c r="AF422">
        <v>4</v>
      </c>
      <c r="AG422">
        <v>0</v>
      </c>
      <c r="AH422" t="s">
        <v>68</v>
      </c>
      <c r="AI422" t="s">
        <v>71</v>
      </c>
      <c r="AJ422" t="str" cm="1">
        <f t="array" ref="AJ422">_xlfn.IFS(
  Cleaned_Data[[#This Row],[MonthlyIncome]] &lt;= Q1_Val, "Low (Q1)",
  Cleaned_Data[[#This Row],[MonthlyIncome]] &lt;= Q2_Val, "Lower-Mid (Q2)",
  Cleaned_Data[[#This Row],[MonthlyIncome]] &lt;= Q3_Val, "Upper-Mid (Q3)",
  TRUE, "High (Q4)"
)</f>
        <v>Lower-Mid (Q2)</v>
      </c>
      <c r="AK422" t="str">
        <f>_xlfn.XLOOKUP(Cleaned_Data[[#This Row],[JobSatisfaction]], SatisfactionLookup[Code], SatisfactionLookup[Label], "Unknown")</f>
        <v>High</v>
      </c>
      <c r="AL422" t="str">
        <f>_xlfn.XLOOKUP(Cleaned_Data[[#This Row],[WorkLifeBalance]], SatisfactionLookup[Code], SatisfactionLookup[Label], "Unknown")</f>
        <v>High</v>
      </c>
      <c r="AM42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22" t="str" cm="1">
        <f t="array" ref="AN422">_xlfn.IFS(Cleaned_Data[[#This Row],[Risk Score]]&gt;=5, "3 - High Risk", Cleaned_Data[[#This Row],[Risk Score]]&gt;=3, "2 - Medium Risk", TRUE, "1 - Low Risk")</f>
        <v>1 - Low Risk</v>
      </c>
    </row>
    <row r="423" spans="1:40">
      <c r="A423">
        <v>30</v>
      </c>
      <c r="B423" t="s">
        <v>43</v>
      </c>
      <c r="C423" t="s">
        <v>36</v>
      </c>
      <c r="D423">
        <v>793</v>
      </c>
      <c r="E423" t="s">
        <v>45</v>
      </c>
      <c r="F423">
        <v>16</v>
      </c>
      <c r="G423">
        <v>1</v>
      </c>
      <c r="H423" t="s">
        <v>38</v>
      </c>
      <c r="I423">
        <v>1729</v>
      </c>
      <c r="J423">
        <v>2</v>
      </c>
      <c r="K423" t="s">
        <v>46</v>
      </c>
      <c r="L423">
        <v>33</v>
      </c>
      <c r="M423">
        <v>3</v>
      </c>
      <c r="N423">
        <v>1</v>
      </c>
      <c r="O423" t="s">
        <v>47</v>
      </c>
      <c r="P423">
        <v>4</v>
      </c>
      <c r="Q423" t="s">
        <v>48</v>
      </c>
      <c r="R423">
        <v>2862</v>
      </c>
      <c r="S423">
        <v>3811</v>
      </c>
      <c r="T423">
        <v>1</v>
      </c>
      <c r="U423" t="s">
        <v>43</v>
      </c>
      <c r="V423">
        <v>12</v>
      </c>
      <c r="W423">
        <v>3</v>
      </c>
      <c r="X423">
        <v>2</v>
      </c>
      <c r="Y423">
        <v>1</v>
      </c>
      <c r="Z423">
        <v>10</v>
      </c>
      <c r="AA423">
        <v>2</v>
      </c>
      <c r="AB423">
        <v>2</v>
      </c>
      <c r="AC423">
        <v>10</v>
      </c>
      <c r="AD423">
        <v>0</v>
      </c>
      <c r="AE423">
        <v>0</v>
      </c>
      <c r="AF423">
        <v>8</v>
      </c>
      <c r="AG423">
        <v>0</v>
      </c>
      <c r="AH423" t="s">
        <v>67</v>
      </c>
      <c r="AI423" t="s">
        <v>72</v>
      </c>
      <c r="AJ423" t="str" cm="1">
        <f t="array" ref="AJ423">_xlfn.IFS(
  Cleaned_Data[[#This Row],[MonthlyIncome]] &lt;= Q1_Val, "Low (Q1)",
  Cleaned_Data[[#This Row],[MonthlyIncome]] &lt;= Q2_Val, "Lower-Mid (Q2)",
  Cleaned_Data[[#This Row],[MonthlyIncome]] &lt;= Q3_Val, "Upper-Mid (Q3)",
  TRUE, "High (Q4)"
)</f>
        <v>Low (Q1)</v>
      </c>
      <c r="AK423" t="str">
        <f>_xlfn.XLOOKUP(Cleaned_Data[[#This Row],[JobSatisfaction]], SatisfactionLookup[Code], SatisfactionLookup[Label], "Unknown")</f>
        <v>Very High</v>
      </c>
      <c r="AL423" t="str">
        <f>_xlfn.XLOOKUP(Cleaned_Data[[#This Row],[WorkLifeBalance]], SatisfactionLookup[Code], SatisfactionLookup[Label], "Unknown")</f>
        <v>Medium</v>
      </c>
      <c r="AM42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423" t="str" cm="1">
        <f t="array" ref="AN423">_xlfn.IFS(Cleaned_Data[[#This Row],[Risk Score]]&gt;=5, "3 - High Risk", Cleaned_Data[[#This Row],[Risk Score]]&gt;=3, "2 - Medium Risk", TRUE, "1 - Low Risk")</f>
        <v>2 - Medium Risk</v>
      </c>
    </row>
    <row r="424" spans="1:40">
      <c r="A424">
        <v>41</v>
      </c>
      <c r="B424" t="s">
        <v>43</v>
      </c>
      <c r="C424" t="s">
        <v>36</v>
      </c>
      <c r="D424">
        <v>548</v>
      </c>
      <c r="E424" t="s">
        <v>45</v>
      </c>
      <c r="F424">
        <v>9</v>
      </c>
      <c r="G424">
        <v>4</v>
      </c>
      <c r="H424" t="s">
        <v>38</v>
      </c>
      <c r="I424">
        <v>1772</v>
      </c>
      <c r="J424">
        <v>3</v>
      </c>
      <c r="K424" t="s">
        <v>46</v>
      </c>
      <c r="L424">
        <v>94</v>
      </c>
      <c r="M424">
        <v>3</v>
      </c>
      <c r="N424">
        <v>1</v>
      </c>
      <c r="O424" t="s">
        <v>50</v>
      </c>
      <c r="P424">
        <v>1</v>
      </c>
      <c r="Q424" t="s">
        <v>52</v>
      </c>
      <c r="R424">
        <v>2289</v>
      </c>
      <c r="S424">
        <v>20520</v>
      </c>
      <c r="T424">
        <v>1</v>
      </c>
      <c r="U424" t="s">
        <v>43</v>
      </c>
      <c r="V424">
        <v>20</v>
      </c>
      <c r="W424">
        <v>4</v>
      </c>
      <c r="X424">
        <v>2</v>
      </c>
      <c r="Y424">
        <v>2</v>
      </c>
      <c r="Z424">
        <v>5</v>
      </c>
      <c r="AA424">
        <v>2</v>
      </c>
      <c r="AB424">
        <v>3</v>
      </c>
      <c r="AC424">
        <v>5</v>
      </c>
      <c r="AD424">
        <v>3</v>
      </c>
      <c r="AE424">
        <v>0</v>
      </c>
      <c r="AF424">
        <v>4</v>
      </c>
      <c r="AG424">
        <v>0</v>
      </c>
      <c r="AH424" t="s">
        <v>69</v>
      </c>
      <c r="AI424" t="s">
        <v>71</v>
      </c>
      <c r="AJ424" t="str" cm="1">
        <f t="array" ref="AJ424">_xlfn.IFS(
  Cleaned_Data[[#This Row],[MonthlyIncome]] &lt;= Q1_Val, "Low (Q1)",
  Cleaned_Data[[#This Row],[MonthlyIncome]] &lt;= Q2_Val, "Lower-Mid (Q2)",
  Cleaned_Data[[#This Row],[MonthlyIncome]] &lt;= Q3_Val, "Upper-Mid (Q3)",
  TRUE, "High (Q4)"
)</f>
        <v>Low (Q1)</v>
      </c>
      <c r="AK424" t="str">
        <f>_xlfn.XLOOKUP(Cleaned_Data[[#This Row],[JobSatisfaction]], SatisfactionLookup[Code], SatisfactionLookup[Label], "Unknown")</f>
        <v>Low</v>
      </c>
      <c r="AL424" t="str">
        <f>_xlfn.XLOOKUP(Cleaned_Data[[#This Row],[WorkLifeBalance]], SatisfactionLookup[Code], SatisfactionLookup[Label], "Unknown")</f>
        <v>High</v>
      </c>
      <c r="AM42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424" t="str" cm="1">
        <f t="array" ref="AN424">_xlfn.IFS(Cleaned_Data[[#This Row],[Risk Score]]&gt;=5, "3 - High Risk", Cleaned_Data[[#This Row],[Risk Score]]&gt;=3, "2 - Medium Risk", TRUE, "1 - Low Risk")</f>
        <v>2 - Medium Risk</v>
      </c>
    </row>
    <row r="425" spans="1:40">
      <c r="A425">
        <v>38</v>
      </c>
      <c r="B425" t="s">
        <v>43</v>
      </c>
      <c r="C425" t="s">
        <v>36</v>
      </c>
      <c r="D425">
        <v>1153</v>
      </c>
      <c r="E425" t="s">
        <v>45</v>
      </c>
      <c r="F425">
        <v>6</v>
      </c>
      <c r="G425">
        <v>2</v>
      </c>
      <c r="H425" t="s">
        <v>49</v>
      </c>
      <c r="I425">
        <v>1782</v>
      </c>
      <c r="J425">
        <v>4</v>
      </c>
      <c r="K425" t="s">
        <v>39</v>
      </c>
      <c r="L425">
        <v>40</v>
      </c>
      <c r="M425">
        <v>2</v>
      </c>
      <c r="N425">
        <v>1</v>
      </c>
      <c r="O425" t="s">
        <v>50</v>
      </c>
      <c r="P425">
        <v>3</v>
      </c>
      <c r="Q425" t="s">
        <v>48</v>
      </c>
      <c r="R425">
        <v>3702</v>
      </c>
      <c r="S425">
        <v>16376</v>
      </c>
      <c r="T425">
        <v>1</v>
      </c>
      <c r="U425" t="s">
        <v>43</v>
      </c>
      <c r="V425">
        <v>11</v>
      </c>
      <c r="W425">
        <v>3</v>
      </c>
      <c r="X425">
        <v>2</v>
      </c>
      <c r="Y425">
        <v>1</v>
      </c>
      <c r="Z425">
        <v>5</v>
      </c>
      <c r="AA425">
        <v>3</v>
      </c>
      <c r="AB425">
        <v>3</v>
      </c>
      <c r="AC425">
        <v>5</v>
      </c>
      <c r="AD425">
        <v>4</v>
      </c>
      <c r="AE425">
        <v>0</v>
      </c>
      <c r="AF425">
        <v>4</v>
      </c>
      <c r="AG425">
        <v>0</v>
      </c>
      <c r="AH425" t="s">
        <v>69</v>
      </c>
      <c r="AI425" t="s">
        <v>71</v>
      </c>
      <c r="AJ425" t="str" cm="1">
        <f t="array" ref="AJ425">_xlfn.IFS(
  Cleaned_Data[[#This Row],[MonthlyIncome]] &lt;= Q1_Val, "Low (Q1)",
  Cleaned_Data[[#This Row],[MonthlyIncome]] &lt;= Q2_Val, "Lower-Mid (Q2)",
  Cleaned_Data[[#This Row],[MonthlyIncome]] &lt;= Q3_Val, "Upper-Mid (Q3)",
  TRUE, "High (Q4)"
)</f>
        <v>Lower-Mid (Q2)</v>
      </c>
      <c r="AK425" t="str">
        <f>_xlfn.XLOOKUP(Cleaned_Data[[#This Row],[JobSatisfaction]], SatisfactionLookup[Code], SatisfactionLookup[Label], "Unknown")</f>
        <v>High</v>
      </c>
      <c r="AL425" t="str">
        <f>_xlfn.XLOOKUP(Cleaned_Data[[#This Row],[WorkLifeBalance]], SatisfactionLookup[Code], SatisfactionLookup[Label], "Unknown")</f>
        <v>High</v>
      </c>
      <c r="AM42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25" t="str" cm="1">
        <f t="array" ref="AN425">_xlfn.IFS(Cleaned_Data[[#This Row],[Risk Score]]&gt;=5, "3 - High Risk", Cleaned_Data[[#This Row],[Risk Score]]&gt;=3, "2 - Medium Risk", TRUE, "1 - Low Risk")</f>
        <v>1 - Low Risk</v>
      </c>
    </row>
    <row r="426" spans="1:40">
      <c r="A426">
        <v>28</v>
      </c>
      <c r="B426" t="s">
        <v>43</v>
      </c>
      <c r="C426" t="s">
        <v>36</v>
      </c>
      <c r="D426">
        <v>1181</v>
      </c>
      <c r="E426" t="s">
        <v>45</v>
      </c>
      <c r="F426">
        <v>1</v>
      </c>
      <c r="G426">
        <v>3</v>
      </c>
      <c r="H426" t="s">
        <v>38</v>
      </c>
      <c r="I426">
        <v>1799</v>
      </c>
      <c r="J426">
        <v>3</v>
      </c>
      <c r="K426" t="s">
        <v>46</v>
      </c>
      <c r="L426">
        <v>82</v>
      </c>
      <c r="M426">
        <v>3</v>
      </c>
      <c r="N426">
        <v>1</v>
      </c>
      <c r="O426" t="s">
        <v>47</v>
      </c>
      <c r="P426">
        <v>4</v>
      </c>
      <c r="Q426" t="s">
        <v>48</v>
      </c>
      <c r="R426">
        <v>2044</v>
      </c>
      <c r="S426">
        <v>5531</v>
      </c>
      <c r="T426">
        <v>1</v>
      </c>
      <c r="U426" t="s">
        <v>43</v>
      </c>
      <c r="V426">
        <v>11</v>
      </c>
      <c r="W426">
        <v>3</v>
      </c>
      <c r="X426">
        <v>3</v>
      </c>
      <c r="Y426">
        <v>1</v>
      </c>
      <c r="Z426">
        <v>5</v>
      </c>
      <c r="AA426">
        <v>6</v>
      </c>
      <c r="AB426">
        <v>4</v>
      </c>
      <c r="AC426">
        <v>5</v>
      </c>
      <c r="AD426">
        <v>3</v>
      </c>
      <c r="AE426">
        <v>0</v>
      </c>
      <c r="AF426">
        <v>3</v>
      </c>
      <c r="AG426">
        <v>0</v>
      </c>
      <c r="AH426" t="s">
        <v>67</v>
      </c>
      <c r="AI426" t="s">
        <v>71</v>
      </c>
      <c r="AJ426" t="str" cm="1">
        <f t="array" ref="AJ426">_xlfn.IFS(
  Cleaned_Data[[#This Row],[MonthlyIncome]] &lt;= Q1_Val, "Low (Q1)",
  Cleaned_Data[[#This Row],[MonthlyIncome]] &lt;= Q2_Val, "Lower-Mid (Q2)",
  Cleaned_Data[[#This Row],[MonthlyIncome]] &lt;= Q3_Val, "Upper-Mid (Q3)",
  TRUE, "High (Q4)"
)</f>
        <v>Low (Q1)</v>
      </c>
      <c r="AK426" t="str">
        <f>_xlfn.XLOOKUP(Cleaned_Data[[#This Row],[JobSatisfaction]], SatisfactionLookup[Code], SatisfactionLookup[Label], "Unknown")</f>
        <v>Very High</v>
      </c>
      <c r="AL426" t="str">
        <f>_xlfn.XLOOKUP(Cleaned_Data[[#This Row],[WorkLifeBalance]], SatisfactionLookup[Code], SatisfactionLookup[Label], "Unknown")</f>
        <v>Very High</v>
      </c>
      <c r="AM42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426" t="str" cm="1">
        <f t="array" ref="AN426">_xlfn.IFS(Cleaned_Data[[#This Row],[Risk Score]]&gt;=5, "3 - High Risk", Cleaned_Data[[#This Row],[Risk Score]]&gt;=3, "2 - Medium Risk", TRUE, "1 - Low Risk")</f>
        <v>1 - Low Risk</v>
      </c>
    </row>
    <row r="427" spans="1:40">
      <c r="A427">
        <v>37</v>
      </c>
      <c r="B427" t="s">
        <v>35</v>
      </c>
      <c r="C427" t="s">
        <v>36</v>
      </c>
      <c r="D427">
        <v>370</v>
      </c>
      <c r="E427" t="s">
        <v>45</v>
      </c>
      <c r="F427">
        <v>10</v>
      </c>
      <c r="G427">
        <v>4</v>
      </c>
      <c r="H427" t="s">
        <v>51</v>
      </c>
      <c r="I427">
        <v>1809</v>
      </c>
      <c r="J427">
        <v>4</v>
      </c>
      <c r="K427" t="s">
        <v>46</v>
      </c>
      <c r="L427">
        <v>58</v>
      </c>
      <c r="M427">
        <v>3</v>
      </c>
      <c r="N427">
        <v>2</v>
      </c>
      <c r="O427" t="s">
        <v>53</v>
      </c>
      <c r="P427">
        <v>1</v>
      </c>
      <c r="Q427" t="s">
        <v>41</v>
      </c>
      <c r="R427">
        <v>4213</v>
      </c>
      <c r="S427">
        <v>4992</v>
      </c>
      <c r="T427">
        <v>1</v>
      </c>
      <c r="U427" t="s">
        <v>43</v>
      </c>
      <c r="V427">
        <v>15</v>
      </c>
      <c r="W427">
        <v>3</v>
      </c>
      <c r="X427">
        <v>2</v>
      </c>
      <c r="Y427">
        <v>0</v>
      </c>
      <c r="Z427">
        <v>10</v>
      </c>
      <c r="AA427">
        <v>4</v>
      </c>
      <c r="AB427">
        <v>1</v>
      </c>
      <c r="AC427">
        <v>10</v>
      </c>
      <c r="AD427">
        <v>3</v>
      </c>
      <c r="AE427">
        <v>0</v>
      </c>
      <c r="AF427">
        <v>8</v>
      </c>
      <c r="AG427">
        <v>1</v>
      </c>
      <c r="AH427" t="s">
        <v>69</v>
      </c>
      <c r="AI427" t="s">
        <v>72</v>
      </c>
      <c r="AJ427" t="str" cm="1">
        <f t="array" ref="AJ427">_xlfn.IFS(
  Cleaned_Data[[#This Row],[MonthlyIncome]] &lt;= Q1_Val, "Low (Q1)",
  Cleaned_Data[[#This Row],[MonthlyIncome]] &lt;= Q2_Val, "Lower-Mid (Q2)",
  Cleaned_Data[[#This Row],[MonthlyIncome]] &lt;= Q3_Val, "Upper-Mid (Q3)",
  TRUE, "High (Q4)"
)</f>
        <v>Lower-Mid (Q2)</v>
      </c>
      <c r="AK427" t="str">
        <f>_xlfn.XLOOKUP(Cleaned_Data[[#This Row],[JobSatisfaction]], SatisfactionLookup[Code], SatisfactionLookup[Label], "Unknown")</f>
        <v>Low</v>
      </c>
      <c r="AL427" t="str">
        <f>_xlfn.XLOOKUP(Cleaned_Data[[#This Row],[WorkLifeBalance]], SatisfactionLookup[Code], SatisfactionLookup[Label], "Unknown")</f>
        <v>Low</v>
      </c>
      <c r="AM42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427" t="str" cm="1">
        <f t="array" ref="AN427">_xlfn.IFS(Cleaned_Data[[#This Row],[Risk Score]]&gt;=5, "3 - High Risk", Cleaned_Data[[#This Row],[Risk Score]]&gt;=3, "2 - Medium Risk", TRUE, "1 - Low Risk")</f>
        <v>2 - Medium Risk</v>
      </c>
    </row>
    <row r="428" spans="1:40">
      <c r="A428">
        <v>31</v>
      </c>
      <c r="B428" t="s">
        <v>43</v>
      </c>
      <c r="C428" t="s">
        <v>36</v>
      </c>
      <c r="D428">
        <v>311</v>
      </c>
      <c r="E428" t="s">
        <v>45</v>
      </c>
      <c r="F428">
        <v>20</v>
      </c>
      <c r="G428">
        <v>3</v>
      </c>
      <c r="H428" t="s">
        <v>38</v>
      </c>
      <c r="I428">
        <v>1881</v>
      </c>
      <c r="J428">
        <v>2</v>
      </c>
      <c r="K428" t="s">
        <v>46</v>
      </c>
      <c r="L428">
        <v>89</v>
      </c>
      <c r="M428">
        <v>3</v>
      </c>
      <c r="N428">
        <v>2</v>
      </c>
      <c r="O428" t="s">
        <v>50</v>
      </c>
      <c r="P428">
        <v>3</v>
      </c>
      <c r="Q428" t="s">
        <v>52</v>
      </c>
      <c r="R428">
        <v>4197</v>
      </c>
      <c r="S428">
        <v>18624</v>
      </c>
      <c r="T428">
        <v>1</v>
      </c>
      <c r="U428" t="s">
        <v>43</v>
      </c>
      <c r="V428">
        <v>11</v>
      </c>
      <c r="W428">
        <v>3</v>
      </c>
      <c r="X428">
        <v>1</v>
      </c>
      <c r="Y428">
        <v>1</v>
      </c>
      <c r="Z428">
        <v>10</v>
      </c>
      <c r="AA428">
        <v>2</v>
      </c>
      <c r="AB428">
        <v>3</v>
      </c>
      <c r="AC428">
        <v>10</v>
      </c>
      <c r="AD428">
        <v>8</v>
      </c>
      <c r="AE428">
        <v>0</v>
      </c>
      <c r="AF428">
        <v>2</v>
      </c>
      <c r="AG428">
        <v>0</v>
      </c>
      <c r="AH428" t="s">
        <v>67</v>
      </c>
      <c r="AI428" t="s">
        <v>72</v>
      </c>
      <c r="AJ428" t="str" cm="1">
        <f t="array" ref="AJ428">_xlfn.IFS(
  Cleaned_Data[[#This Row],[MonthlyIncome]] &lt;= Q1_Val, "Low (Q1)",
  Cleaned_Data[[#This Row],[MonthlyIncome]] &lt;= Q2_Val, "Lower-Mid (Q2)",
  Cleaned_Data[[#This Row],[MonthlyIncome]] &lt;= Q3_Val, "Upper-Mid (Q3)",
  TRUE, "High (Q4)"
)</f>
        <v>Lower-Mid (Q2)</v>
      </c>
      <c r="AK428" t="str">
        <f>_xlfn.XLOOKUP(Cleaned_Data[[#This Row],[JobSatisfaction]], SatisfactionLookup[Code], SatisfactionLookup[Label], "Unknown")</f>
        <v>High</v>
      </c>
      <c r="AL428" t="str">
        <f>_xlfn.XLOOKUP(Cleaned_Data[[#This Row],[WorkLifeBalance]], SatisfactionLookup[Code], SatisfactionLookup[Label], "Unknown")</f>
        <v>High</v>
      </c>
      <c r="AM42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428" t="str" cm="1">
        <f t="array" ref="AN428">_xlfn.IFS(Cleaned_Data[[#This Row],[Risk Score]]&gt;=5, "3 - High Risk", Cleaned_Data[[#This Row],[Risk Score]]&gt;=3, "2 - Medium Risk", TRUE, "1 - Low Risk")</f>
        <v>1 - Low Risk</v>
      </c>
    </row>
    <row r="429" spans="1:40">
      <c r="A429">
        <v>33</v>
      </c>
      <c r="B429" t="s">
        <v>43</v>
      </c>
      <c r="C429" t="s">
        <v>36</v>
      </c>
      <c r="D429">
        <v>217</v>
      </c>
      <c r="E429" t="s">
        <v>37</v>
      </c>
      <c r="F429">
        <v>10</v>
      </c>
      <c r="G429">
        <v>4</v>
      </c>
      <c r="H429" t="s">
        <v>59</v>
      </c>
      <c r="I429">
        <v>1924</v>
      </c>
      <c r="J429">
        <v>2</v>
      </c>
      <c r="K429" t="s">
        <v>46</v>
      </c>
      <c r="L429">
        <v>43</v>
      </c>
      <c r="M429">
        <v>3</v>
      </c>
      <c r="N429">
        <v>2</v>
      </c>
      <c r="O429" t="s">
        <v>40</v>
      </c>
      <c r="P429">
        <v>3</v>
      </c>
      <c r="Q429" t="s">
        <v>41</v>
      </c>
      <c r="R429">
        <v>5487</v>
      </c>
      <c r="S429">
        <v>10410</v>
      </c>
      <c r="T429">
        <v>1</v>
      </c>
      <c r="U429" t="s">
        <v>43</v>
      </c>
      <c r="V429">
        <v>14</v>
      </c>
      <c r="W429">
        <v>3</v>
      </c>
      <c r="X429">
        <v>2</v>
      </c>
      <c r="Y429">
        <v>0</v>
      </c>
      <c r="Z429">
        <v>10</v>
      </c>
      <c r="AA429">
        <v>2</v>
      </c>
      <c r="AB429">
        <v>2</v>
      </c>
      <c r="AC429">
        <v>10</v>
      </c>
      <c r="AD429">
        <v>4</v>
      </c>
      <c r="AE429">
        <v>0</v>
      </c>
      <c r="AF429">
        <v>9</v>
      </c>
      <c r="AG429">
        <v>0</v>
      </c>
      <c r="AH429" t="s">
        <v>67</v>
      </c>
      <c r="AI429" t="s">
        <v>72</v>
      </c>
      <c r="AJ429" t="str" cm="1">
        <f t="array" ref="AJ429">_xlfn.IFS(
  Cleaned_Data[[#This Row],[MonthlyIncome]] &lt;= Q1_Val, "Low (Q1)",
  Cleaned_Data[[#This Row],[MonthlyIncome]] &lt;= Q2_Val, "Lower-Mid (Q2)",
  Cleaned_Data[[#This Row],[MonthlyIncome]] &lt;= Q3_Val, "Upper-Mid (Q3)",
  TRUE, "High (Q4)"
)</f>
        <v>Upper-Mid (Q3)</v>
      </c>
      <c r="AK429" t="str">
        <f>_xlfn.XLOOKUP(Cleaned_Data[[#This Row],[JobSatisfaction]], SatisfactionLookup[Code], SatisfactionLookup[Label], "Unknown")</f>
        <v>High</v>
      </c>
      <c r="AL429" t="str">
        <f>_xlfn.XLOOKUP(Cleaned_Data[[#This Row],[WorkLifeBalance]], SatisfactionLookup[Code], SatisfactionLookup[Label], "Unknown")</f>
        <v>Medium</v>
      </c>
      <c r="AM42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29" t="str" cm="1">
        <f t="array" ref="AN429">_xlfn.IFS(Cleaned_Data[[#This Row],[Risk Score]]&gt;=5, "3 - High Risk", Cleaned_Data[[#This Row],[Risk Score]]&gt;=3, "2 - Medium Risk", TRUE, "1 - Low Risk")</f>
        <v>1 - Low Risk</v>
      </c>
    </row>
    <row r="430" spans="1:40">
      <c r="A430">
        <v>35</v>
      </c>
      <c r="B430" t="s">
        <v>43</v>
      </c>
      <c r="C430" t="s">
        <v>36</v>
      </c>
      <c r="D430">
        <v>1224</v>
      </c>
      <c r="E430" t="s">
        <v>37</v>
      </c>
      <c r="F430">
        <v>7</v>
      </c>
      <c r="G430">
        <v>4</v>
      </c>
      <c r="H430" t="s">
        <v>38</v>
      </c>
      <c r="I430">
        <v>1962</v>
      </c>
      <c r="J430">
        <v>3</v>
      </c>
      <c r="K430" t="s">
        <v>39</v>
      </c>
      <c r="L430">
        <v>55</v>
      </c>
      <c r="M430">
        <v>3</v>
      </c>
      <c r="N430">
        <v>2</v>
      </c>
      <c r="O430" t="s">
        <v>40</v>
      </c>
      <c r="P430">
        <v>4</v>
      </c>
      <c r="Q430" t="s">
        <v>48</v>
      </c>
      <c r="R430">
        <v>5204</v>
      </c>
      <c r="S430">
        <v>13586</v>
      </c>
      <c r="T430">
        <v>1</v>
      </c>
      <c r="U430" t="s">
        <v>35</v>
      </c>
      <c r="V430">
        <v>11</v>
      </c>
      <c r="W430">
        <v>3</v>
      </c>
      <c r="X430">
        <v>4</v>
      </c>
      <c r="Y430">
        <v>0</v>
      </c>
      <c r="Z430">
        <v>10</v>
      </c>
      <c r="AA430">
        <v>2</v>
      </c>
      <c r="AB430">
        <v>3</v>
      </c>
      <c r="AC430">
        <v>10</v>
      </c>
      <c r="AD430">
        <v>8</v>
      </c>
      <c r="AE430">
        <v>0</v>
      </c>
      <c r="AF430">
        <v>9</v>
      </c>
      <c r="AG430">
        <v>0</v>
      </c>
      <c r="AH430" t="s">
        <v>69</v>
      </c>
      <c r="AI430" t="s">
        <v>72</v>
      </c>
      <c r="AJ430" t="str" cm="1">
        <f t="array" ref="AJ430">_xlfn.IFS(
  Cleaned_Data[[#This Row],[MonthlyIncome]] &lt;= Q1_Val, "Low (Q1)",
  Cleaned_Data[[#This Row],[MonthlyIncome]] &lt;= Q2_Val, "Lower-Mid (Q2)",
  Cleaned_Data[[#This Row],[MonthlyIncome]] &lt;= Q3_Val, "Upper-Mid (Q3)",
  TRUE, "High (Q4)"
)</f>
        <v>Upper-Mid (Q3)</v>
      </c>
      <c r="AK430" t="str">
        <f>_xlfn.XLOOKUP(Cleaned_Data[[#This Row],[JobSatisfaction]], SatisfactionLookup[Code], SatisfactionLookup[Label], "Unknown")</f>
        <v>Very High</v>
      </c>
      <c r="AL430" t="str">
        <f>_xlfn.XLOOKUP(Cleaned_Data[[#This Row],[WorkLifeBalance]], SatisfactionLookup[Code], SatisfactionLookup[Label], "Unknown")</f>
        <v>High</v>
      </c>
      <c r="AM43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430" t="str" cm="1">
        <f t="array" ref="AN430">_xlfn.IFS(Cleaned_Data[[#This Row],[Risk Score]]&gt;=5, "3 - High Risk", Cleaned_Data[[#This Row],[Risk Score]]&gt;=3, "2 - Medium Risk", TRUE, "1 - Low Risk")</f>
        <v>2 - Medium Risk</v>
      </c>
    </row>
    <row r="431" spans="1:40">
      <c r="A431">
        <v>27</v>
      </c>
      <c r="B431" t="s">
        <v>43</v>
      </c>
      <c r="C431" t="s">
        <v>36</v>
      </c>
      <c r="D431">
        <v>954</v>
      </c>
      <c r="E431" t="s">
        <v>37</v>
      </c>
      <c r="F431">
        <v>9</v>
      </c>
      <c r="G431">
        <v>3</v>
      </c>
      <c r="H431" t="s">
        <v>59</v>
      </c>
      <c r="I431">
        <v>1965</v>
      </c>
      <c r="J431">
        <v>4</v>
      </c>
      <c r="K431" t="s">
        <v>46</v>
      </c>
      <c r="L431">
        <v>44</v>
      </c>
      <c r="M431">
        <v>3</v>
      </c>
      <c r="N431">
        <v>2</v>
      </c>
      <c r="O431" t="s">
        <v>40</v>
      </c>
      <c r="P431">
        <v>4</v>
      </c>
      <c r="Q431" t="s">
        <v>41</v>
      </c>
      <c r="R431">
        <v>4105</v>
      </c>
      <c r="S431">
        <v>5099</v>
      </c>
      <c r="T431">
        <v>1</v>
      </c>
      <c r="U431" t="s">
        <v>43</v>
      </c>
      <c r="V431">
        <v>14</v>
      </c>
      <c r="W431">
        <v>3</v>
      </c>
      <c r="X431">
        <v>1</v>
      </c>
      <c r="Y431">
        <v>0</v>
      </c>
      <c r="Z431">
        <v>7</v>
      </c>
      <c r="AA431">
        <v>5</v>
      </c>
      <c r="AB431">
        <v>3</v>
      </c>
      <c r="AC431">
        <v>7</v>
      </c>
      <c r="AD431">
        <v>7</v>
      </c>
      <c r="AE431">
        <v>0</v>
      </c>
      <c r="AF431">
        <v>7</v>
      </c>
      <c r="AG431">
        <v>0</v>
      </c>
      <c r="AH431" t="s">
        <v>67</v>
      </c>
      <c r="AI431" t="s">
        <v>72</v>
      </c>
      <c r="AJ431" t="str" cm="1">
        <f t="array" ref="AJ431">_xlfn.IFS(
  Cleaned_Data[[#This Row],[MonthlyIncome]] &lt;= Q1_Val, "Low (Q1)",
  Cleaned_Data[[#This Row],[MonthlyIncome]] &lt;= Q2_Val, "Lower-Mid (Q2)",
  Cleaned_Data[[#This Row],[MonthlyIncome]] &lt;= Q3_Val, "Upper-Mid (Q3)",
  TRUE, "High (Q4)"
)</f>
        <v>Lower-Mid (Q2)</v>
      </c>
      <c r="AK431" t="str">
        <f>_xlfn.XLOOKUP(Cleaned_Data[[#This Row],[JobSatisfaction]], SatisfactionLookup[Code], SatisfactionLookup[Label], "Unknown")</f>
        <v>Very High</v>
      </c>
      <c r="AL431" t="str">
        <f>_xlfn.XLOOKUP(Cleaned_Data[[#This Row],[WorkLifeBalance]], SatisfactionLookup[Code], SatisfactionLookup[Label], "Unknown")</f>
        <v>High</v>
      </c>
      <c r="AM43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31" t="str" cm="1">
        <f t="array" ref="AN431">_xlfn.IFS(Cleaned_Data[[#This Row],[Risk Score]]&gt;=5, "3 - High Risk", Cleaned_Data[[#This Row],[Risk Score]]&gt;=3, "2 - Medium Risk", TRUE, "1 - Low Risk")</f>
        <v>1 - Low Risk</v>
      </c>
    </row>
    <row r="432" spans="1:40">
      <c r="A432">
        <v>43</v>
      </c>
      <c r="B432" t="s">
        <v>43</v>
      </c>
      <c r="C432" t="s">
        <v>36</v>
      </c>
      <c r="D432">
        <v>574</v>
      </c>
      <c r="E432" t="s">
        <v>45</v>
      </c>
      <c r="F432">
        <v>11</v>
      </c>
      <c r="G432">
        <v>3</v>
      </c>
      <c r="H432" t="s">
        <v>38</v>
      </c>
      <c r="I432">
        <v>1971</v>
      </c>
      <c r="J432">
        <v>1</v>
      </c>
      <c r="K432" t="s">
        <v>46</v>
      </c>
      <c r="L432">
        <v>30</v>
      </c>
      <c r="M432">
        <v>3</v>
      </c>
      <c r="N432">
        <v>3</v>
      </c>
      <c r="O432" t="s">
        <v>54</v>
      </c>
      <c r="P432">
        <v>3</v>
      </c>
      <c r="Q432" t="s">
        <v>48</v>
      </c>
      <c r="R432">
        <v>7510</v>
      </c>
      <c r="S432">
        <v>16873</v>
      </c>
      <c r="T432">
        <v>1</v>
      </c>
      <c r="U432" t="s">
        <v>43</v>
      </c>
      <c r="V432">
        <v>17</v>
      </c>
      <c r="W432">
        <v>3</v>
      </c>
      <c r="X432">
        <v>2</v>
      </c>
      <c r="Y432">
        <v>1</v>
      </c>
      <c r="Z432">
        <v>10</v>
      </c>
      <c r="AA432">
        <v>1</v>
      </c>
      <c r="AB432">
        <v>3</v>
      </c>
      <c r="AC432">
        <v>10</v>
      </c>
      <c r="AD432">
        <v>9</v>
      </c>
      <c r="AE432">
        <v>0</v>
      </c>
      <c r="AF432">
        <v>9</v>
      </c>
      <c r="AG432">
        <v>0</v>
      </c>
      <c r="AH432" t="s">
        <v>69</v>
      </c>
      <c r="AI432" t="s">
        <v>72</v>
      </c>
      <c r="AJ432" t="str" cm="1">
        <f t="array" ref="AJ432">_xlfn.IFS(
  Cleaned_Data[[#This Row],[MonthlyIncome]] &lt;= Q1_Val, "Low (Q1)",
  Cleaned_Data[[#This Row],[MonthlyIncome]] &lt;= Q2_Val, "Lower-Mid (Q2)",
  Cleaned_Data[[#This Row],[MonthlyIncome]] &lt;= Q3_Val, "Upper-Mid (Q3)",
  TRUE, "High (Q4)"
)</f>
        <v>Upper-Mid (Q3)</v>
      </c>
      <c r="AK432" t="str">
        <f>_xlfn.XLOOKUP(Cleaned_Data[[#This Row],[JobSatisfaction]], SatisfactionLookup[Code], SatisfactionLookup[Label], "Unknown")</f>
        <v>High</v>
      </c>
      <c r="AL432" t="str">
        <f>_xlfn.XLOOKUP(Cleaned_Data[[#This Row],[WorkLifeBalance]], SatisfactionLookup[Code], SatisfactionLookup[Label], "Unknown")</f>
        <v>High</v>
      </c>
      <c r="AM43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32" t="str" cm="1">
        <f t="array" ref="AN432">_xlfn.IFS(Cleaned_Data[[#This Row],[Risk Score]]&gt;=5, "3 - High Risk", Cleaned_Data[[#This Row],[Risk Score]]&gt;=3, "2 - Medium Risk", TRUE, "1 - Low Risk")</f>
        <v>1 - Low Risk</v>
      </c>
    </row>
    <row r="433" spans="1:40">
      <c r="A433">
        <v>35</v>
      </c>
      <c r="B433" t="s">
        <v>43</v>
      </c>
      <c r="C433" t="s">
        <v>36</v>
      </c>
      <c r="D433">
        <v>1395</v>
      </c>
      <c r="E433" t="s">
        <v>45</v>
      </c>
      <c r="F433">
        <v>9</v>
      </c>
      <c r="G433">
        <v>4</v>
      </c>
      <c r="H433" t="s">
        <v>51</v>
      </c>
      <c r="I433">
        <v>2008</v>
      </c>
      <c r="J433">
        <v>2</v>
      </c>
      <c r="K433" t="s">
        <v>46</v>
      </c>
      <c r="L433">
        <v>48</v>
      </c>
      <c r="M433">
        <v>3</v>
      </c>
      <c r="N433">
        <v>2</v>
      </c>
      <c r="O433" t="s">
        <v>47</v>
      </c>
      <c r="P433">
        <v>3</v>
      </c>
      <c r="Q433" t="s">
        <v>41</v>
      </c>
      <c r="R433">
        <v>5098</v>
      </c>
      <c r="S433">
        <v>18698</v>
      </c>
      <c r="T433">
        <v>1</v>
      </c>
      <c r="U433" t="s">
        <v>43</v>
      </c>
      <c r="V433">
        <v>19</v>
      </c>
      <c r="W433">
        <v>3</v>
      </c>
      <c r="X433">
        <v>2</v>
      </c>
      <c r="Y433">
        <v>0</v>
      </c>
      <c r="Z433">
        <v>10</v>
      </c>
      <c r="AA433">
        <v>5</v>
      </c>
      <c r="AB433">
        <v>3</v>
      </c>
      <c r="AC433">
        <v>10</v>
      </c>
      <c r="AD433">
        <v>7</v>
      </c>
      <c r="AE433">
        <v>0</v>
      </c>
      <c r="AF433">
        <v>8</v>
      </c>
      <c r="AG433">
        <v>0</v>
      </c>
      <c r="AH433" t="s">
        <v>69</v>
      </c>
      <c r="AI433" t="s">
        <v>72</v>
      </c>
      <c r="AJ433" t="str" cm="1">
        <f t="array" ref="AJ433">_xlfn.IFS(
  Cleaned_Data[[#This Row],[MonthlyIncome]] &lt;= Q1_Val, "Low (Q1)",
  Cleaned_Data[[#This Row],[MonthlyIncome]] &lt;= Q2_Val, "Lower-Mid (Q2)",
  Cleaned_Data[[#This Row],[MonthlyIncome]] &lt;= Q3_Val, "Upper-Mid (Q3)",
  TRUE, "High (Q4)"
)</f>
        <v>Upper-Mid (Q3)</v>
      </c>
      <c r="AK433" t="str">
        <f>_xlfn.XLOOKUP(Cleaned_Data[[#This Row],[JobSatisfaction]], SatisfactionLookup[Code], SatisfactionLookup[Label], "Unknown")</f>
        <v>High</v>
      </c>
      <c r="AL433" t="str">
        <f>_xlfn.XLOOKUP(Cleaned_Data[[#This Row],[WorkLifeBalance]], SatisfactionLookup[Code], SatisfactionLookup[Label], "Unknown")</f>
        <v>High</v>
      </c>
      <c r="AM43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33" t="str" cm="1">
        <f t="array" ref="AN433">_xlfn.IFS(Cleaned_Data[[#This Row],[Risk Score]]&gt;=5, "3 - High Risk", Cleaned_Data[[#This Row],[Risk Score]]&gt;=3, "2 - Medium Risk", TRUE, "1 - Low Risk")</f>
        <v>1 - Low Risk</v>
      </c>
    </row>
    <row r="434" spans="1:40">
      <c r="A434">
        <v>29</v>
      </c>
      <c r="B434" t="s">
        <v>43</v>
      </c>
      <c r="C434" t="s">
        <v>36</v>
      </c>
      <c r="D434">
        <v>468</v>
      </c>
      <c r="E434" t="s">
        <v>45</v>
      </c>
      <c r="F434">
        <v>28</v>
      </c>
      <c r="G434">
        <v>4</v>
      </c>
      <c r="H434" t="s">
        <v>51</v>
      </c>
      <c r="I434">
        <v>2054</v>
      </c>
      <c r="J434">
        <v>4</v>
      </c>
      <c r="K434" t="s">
        <v>39</v>
      </c>
      <c r="L434">
        <v>73</v>
      </c>
      <c r="M434">
        <v>2</v>
      </c>
      <c r="N434">
        <v>1</v>
      </c>
      <c r="O434" t="s">
        <v>47</v>
      </c>
      <c r="P434">
        <v>1</v>
      </c>
      <c r="Q434" t="s">
        <v>41</v>
      </c>
      <c r="R434">
        <v>3785</v>
      </c>
      <c r="S434">
        <v>8489</v>
      </c>
      <c r="T434">
        <v>1</v>
      </c>
      <c r="U434" t="s">
        <v>43</v>
      </c>
      <c r="V434">
        <v>14</v>
      </c>
      <c r="W434">
        <v>3</v>
      </c>
      <c r="X434">
        <v>2</v>
      </c>
      <c r="Y434">
        <v>0</v>
      </c>
      <c r="Z434">
        <v>5</v>
      </c>
      <c r="AA434">
        <v>3</v>
      </c>
      <c r="AB434">
        <v>1</v>
      </c>
      <c r="AC434">
        <v>5</v>
      </c>
      <c r="AD434">
        <v>4</v>
      </c>
      <c r="AE434">
        <v>0</v>
      </c>
      <c r="AF434">
        <v>4</v>
      </c>
      <c r="AG434">
        <v>0</v>
      </c>
      <c r="AH434" t="s">
        <v>67</v>
      </c>
      <c r="AI434" t="s">
        <v>71</v>
      </c>
      <c r="AJ434" t="str" cm="1">
        <f t="array" ref="AJ434">_xlfn.IFS(
  Cleaned_Data[[#This Row],[MonthlyIncome]] &lt;= Q1_Val, "Low (Q1)",
  Cleaned_Data[[#This Row],[MonthlyIncome]] &lt;= Q2_Val, "Lower-Mid (Q2)",
  Cleaned_Data[[#This Row],[MonthlyIncome]] &lt;= Q3_Val, "Upper-Mid (Q3)",
  TRUE, "High (Q4)"
)</f>
        <v>Lower-Mid (Q2)</v>
      </c>
      <c r="AK434" t="str">
        <f>_xlfn.XLOOKUP(Cleaned_Data[[#This Row],[JobSatisfaction]], SatisfactionLookup[Code], SatisfactionLookup[Label], "Unknown")</f>
        <v>Low</v>
      </c>
      <c r="AL434" t="str">
        <f>_xlfn.XLOOKUP(Cleaned_Data[[#This Row],[WorkLifeBalance]], SatisfactionLookup[Code], SatisfactionLookup[Label], "Unknown")</f>
        <v>Low</v>
      </c>
      <c r="AM43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434" t="str" cm="1">
        <f t="array" ref="AN434">_xlfn.IFS(Cleaned_Data[[#This Row],[Risk Score]]&gt;=5, "3 - High Risk", Cleaned_Data[[#This Row],[Risk Score]]&gt;=3, "2 - Medium Risk", TRUE, "1 - Low Risk")</f>
        <v>2 - Medium Risk</v>
      </c>
    </row>
    <row r="435" spans="1:40">
      <c r="A435">
        <v>36</v>
      </c>
      <c r="B435" t="s">
        <v>43</v>
      </c>
      <c r="C435" t="s">
        <v>44</v>
      </c>
      <c r="D435">
        <v>1195</v>
      </c>
      <c r="E435" t="s">
        <v>45</v>
      </c>
      <c r="F435">
        <v>11</v>
      </c>
      <c r="G435">
        <v>3</v>
      </c>
      <c r="H435" t="s">
        <v>38</v>
      </c>
      <c r="I435">
        <v>85</v>
      </c>
      <c r="J435">
        <v>2</v>
      </c>
      <c r="K435" t="s">
        <v>46</v>
      </c>
      <c r="L435">
        <v>95</v>
      </c>
      <c r="M435">
        <v>2</v>
      </c>
      <c r="N435">
        <v>2</v>
      </c>
      <c r="O435" t="s">
        <v>53</v>
      </c>
      <c r="P435">
        <v>2</v>
      </c>
      <c r="Q435" t="s">
        <v>41</v>
      </c>
      <c r="R435">
        <v>6499</v>
      </c>
      <c r="S435">
        <v>22656</v>
      </c>
      <c r="T435">
        <v>1</v>
      </c>
      <c r="U435" t="s">
        <v>43</v>
      </c>
      <c r="V435">
        <v>13</v>
      </c>
      <c r="W435">
        <v>3</v>
      </c>
      <c r="X435">
        <v>3</v>
      </c>
      <c r="Y435">
        <v>0</v>
      </c>
      <c r="Z435">
        <v>6</v>
      </c>
      <c r="AA435">
        <v>3</v>
      </c>
      <c r="AB435">
        <v>3</v>
      </c>
      <c r="AC435">
        <v>6</v>
      </c>
      <c r="AD435">
        <v>5</v>
      </c>
      <c r="AE435">
        <v>0</v>
      </c>
      <c r="AF435">
        <v>3</v>
      </c>
      <c r="AG435">
        <v>0</v>
      </c>
      <c r="AH435" t="s">
        <v>69</v>
      </c>
      <c r="AI435" t="s">
        <v>72</v>
      </c>
      <c r="AJ435" t="str" cm="1">
        <f t="array" ref="AJ435">_xlfn.IFS(
  Cleaned_Data[[#This Row],[MonthlyIncome]] &lt;= Q1_Val, "Low (Q1)",
  Cleaned_Data[[#This Row],[MonthlyIncome]] &lt;= Q2_Val, "Lower-Mid (Q2)",
  Cleaned_Data[[#This Row],[MonthlyIncome]] &lt;= Q3_Val, "Upper-Mid (Q3)",
  TRUE, "High (Q4)"
)</f>
        <v>Upper-Mid (Q3)</v>
      </c>
      <c r="AK435" t="str">
        <f>_xlfn.XLOOKUP(Cleaned_Data[[#This Row],[JobSatisfaction]], SatisfactionLookup[Code], SatisfactionLookup[Label], "Unknown")</f>
        <v>Medium</v>
      </c>
      <c r="AL435" t="str">
        <f>_xlfn.XLOOKUP(Cleaned_Data[[#This Row],[WorkLifeBalance]], SatisfactionLookup[Code], SatisfactionLookup[Label], "Unknown")</f>
        <v>High</v>
      </c>
      <c r="AM43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435" t="str" cm="1">
        <f t="array" ref="AN435">_xlfn.IFS(Cleaned_Data[[#This Row],[Risk Score]]&gt;=5, "3 - High Risk", Cleaned_Data[[#This Row],[Risk Score]]&gt;=3, "2 - Medium Risk", TRUE, "1 - Low Risk")</f>
        <v>1 - Low Risk</v>
      </c>
    </row>
    <row r="436" spans="1:40">
      <c r="A436">
        <v>28</v>
      </c>
      <c r="B436" t="s">
        <v>43</v>
      </c>
      <c r="C436" t="s">
        <v>55</v>
      </c>
      <c r="D436">
        <v>120</v>
      </c>
      <c r="E436" t="s">
        <v>37</v>
      </c>
      <c r="F436">
        <v>4</v>
      </c>
      <c r="G436">
        <v>3</v>
      </c>
      <c r="H436" t="s">
        <v>51</v>
      </c>
      <c r="I436">
        <v>129</v>
      </c>
      <c r="J436">
        <v>2</v>
      </c>
      <c r="K436" t="s">
        <v>46</v>
      </c>
      <c r="L436">
        <v>43</v>
      </c>
      <c r="M436">
        <v>3</v>
      </c>
      <c r="N436">
        <v>2</v>
      </c>
      <c r="O436" t="s">
        <v>40</v>
      </c>
      <c r="P436">
        <v>3</v>
      </c>
      <c r="Q436" t="s">
        <v>48</v>
      </c>
      <c r="R436">
        <v>4221</v>
      </c>
      <c r="S436">
        <v>8863</v>
      </c>
      <c r="T436">
        <v>1</v>
      </c>
      <c r="U436" t="s">
        <v>43</v>
      </c>
      <c r="V436">
        <v>15</v>
      </c>
      <c r="W436">
        <v>3</v>
      </c>
      <c r="X436">
        <v>2</v>
      </c>
      <c r="Y436">
        <v>0</v>
      </c>
      <c r="Z436">
        <v>5</v>
      </c>
      <c r="AA436">
        <v>3</v>
      </c>
      <c r="AB436">
        <v>4</v>
      </c>
      <c r="AC436">
        <v>5</v>
      </c>
      <c r="AD436">
        <v>4</v>
      </c>
      <c r="AE436">
        <v>0</v>
      </c>
      <c r="AF436">
        <v>4</v>
      </c>
      <c r="AG436">
        <v>0</v>
      </c>
      <c r="AH436" t="s">
        <v>67</v>
      </c>
      <c r="AI436" t="s">
        <v>71</v>
      </c>
      <c r="AJ436" t="str" cm="1">
        <f t="array" ref="AJ436">_xlfn.IFS(
  Cleaned_Data[[#This Row],[MonthlyIncome]] &lt;= Q1_Val, "Low (Q1)",
  Cleaned_Data[[#This Row],[MonthlyIncome]] &lt;= Q2_Val, "Lower-Mid (Q2)",
  Cleaned_Data[[#This Row],[MonthlyIncome]] &lt;= Q3_Val, "Upper-Mid (Q3)",
  TRUE, "High (Q4)"
)</f>
        <v>Lower-Mid (Q2)</v>
      </c>
      <c r="AK436" t="str">
        <f>_xlfn.XLOOKUP(Cleaned_Data[[#This Row],[JobSatisfaction]], SatisfactionLookup[Code], SatisfactionLookup[Label], "Unknown")</f>
        <v>High</v>
      </c>
      <c r="AL436" t="str">
        <f>_xlfn.XLOOKUP(Cleaned_Data[[#This Row],[WorkLifeBalance]], SatisfactionLookup[Code], SatisfactionLookup[Label], "Unknown")</f>
        <v>Very High</v>
      </c>
      <c r="AM43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36" t="str" cm="1">
        <f t="array" ref="AN436">_xlfn.IFS(Cleaned_Data[[#This Row],[Risk Score]]&gt;=5, "3 - High Risk", Cleaned_Data[[#This Row],[Risk Score]]&gt;=3, "2 - Medium Risk", TRUE, "1 - Low Risk")</f>
        <v>1 - Low Risk</v>
      </c>
    </row>
    <row r="437" spans="1:40">
      <c r="A437">
        <v>34</v>
      </c>
      <c r="B437" t="s">
        <v>35</v>
      </c>
      <c r="C437" t="s">
        <v>44</v>
      </c>
      <c r="D437">
        <v>658</v>
      </c>
      <c r="E437" t="s">
        <v>45</v>
      </c>
      <c r="F437">
        <v>7</v>
      </c>
      <c r="G437">
        <v>3</v>
      </c>
      <c r="H437" t="s">
        <v>38</v>
      </c>
      <c r="I437">
        <v>147</v>
      </c>
      <c r="J437">
        <v>1</v>
      </c>
      <c r="K437" t="s">
        <v>46</v>
      </c>
      <c r="L437">
        <v>66</v>
      </c>
      <c r="M437">
        <v>1</v>
      </c>
      <c r="N437">
        <v>2</v>
      </c>
      <c r="O437" t="s">
        <v>50</v>
      </c>
      <c r="P437">
        <v>3</v>
      </c>
      <c r="Q437" t="s">
        <v>41</v>
      </c>
      <c r="R437">
        <v>6074</v>
      </c>
      <c r="S437">
        <v>22887</v>
      </c>
      <c r="T437">
        <v>1</v>
      </c>
      <c r="U437" t="s">
        <v>35</v>
      </c>
      <c r="V437">
        <v>24</v>
      </c>
      <c r="W437">
        <v>4</v>
      </c>
      <c r="X437">
        <v>4</v>
      </c>
      <c r="Y437">
        <v>0</v>
      </c>
      <c r="Z437">
        <v>9</v>
      </c>
      <c r="AA437">
        <v>3</v>
      </c>
      <c r="AB437">
        <v>3</v>
      </c>
      <c r="AC437">
        <v>9</v>
      </c>
      <c r="AD437">
        <v>7</v>
      </c>
      <c r="AE437">
        <v>0</v>
      </c>
      <c r="AF437">
        <v>6</v>
      </c>
      <c r="AG437">
        <v>1</v>
      </c>
      <c r="AH437" t="s">
        <v>67</v>
      </c>
      <c r="AI437" t="s">
        <v>72</v>
      </c>
      <c r="AJ437" t="str" cm="1">
        <f t="array" ref="AJ437">_xlfn.IFS(
  Cleaned_Data[[#This Row],[MonthlyIncome]] &lt;= Q1_Val, "Low (Q1)",
  Cleaned_Data[[#This Row],[MonthlyIncome]] &lt;= Q2_Val, "Lower-Mid (Q2)",
  Cleaned_Data[[#This Row],[MonthlyIncome]] &lt;= Q3_Val, "Upper-Mid (Q3)",
  TRUE, "High (Q4)"
)</f>
        <v>Upper-Mid (Q3)</v>
      </c>
      <c r="AK437" t="str">
        <f>_xlfn.XLOOKUP(Cleaned_Data[[#This Row],[JobSatisfaction]], SatisfactionLookup[Code], SatisfactionLookup[Label], "Unknown")</f>
        <v>High</v>
      </c>
      <c r="AL437" t="str">
        <f>_xlfn.XLOOKUP(Cleaned_Data[[#This Row],[WorkLifeBalance]], SatisfactionLookup[Code], SatisfactionLookup[Label], "Unknown")</f>
        <v>High</v>
      </c>
      <c r="AM43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437" t="str" cm="1">
        <f t="array" ref="AN437">_xlfn.IFS(Cleaned_Data[[#This Row],[Risk Score]]&gt;=5, "3 - High Risk", Cleaned_Data[[#This Row],[Risk Score]]&gt;=3, "2 - Medium Risk", TRUE, "1 - Low Risk")</f>
        <v>2 - Medium Risk</v>
      </c>
    </row>
    <row r="438" spans="1:40">
      <c r="A438">
        <v>30</v>
      </c>
      <c r="B438" t="s">
        <v>43</v>
      </c>
      <c r="C438" t="s">
        <v>44</v>
      </c>
      <c r="D438">
        <v>1312</v>
      </c>
      <c r="E438" t="s">
        <v>45</v>
      </c>
      <c r="F438">
        <v>23</v>
      </c>
      <c r="G438">
        <v>3</v>
      </c>
      <c r="H438" t="s">
        <v>38</v>
      </c>
      <c r="I438">
        <v>159</v>
      </c>
      <c r="J438">
        <v>1</v>
      </c>
      <c r="K438" t="s">
        <v>46</v>
      </c>
      <c r="L438">
        <v>96</v>
      </c>
      <c r="M438">
        <v>1</v>
      </c>
      <c r="N438">
        <v>1</v>
      </c>
      <c r="O438" t="s">
        <v>47</v>
      </c>
      <c r="P438">
        <v>3</v>
      </c>
      <c r="Q438" t="s">
        <v>52</v>
      </c>
      <c r="R438">
        <v>2613</v>
      </c>
      <c r="S438">
        <v>22310</v>
      </c>
      <c r="T438">
        <v>1</v>
      </c>
      <c r="U438" t="s">
        <v>43</v>
      </c>
      <c r="V438">
        <v>25</v>
      </c>
      <c r="W438">
        <v>4</v>
      </c>
      <c r="X438">
        <v>3</v>
      </c>
      <c r="Y438">
        <v>3</v>
      </c>
      <c r="Z438">
        <v>10</v>
      </c>
      <c r="AA438">
        <v>2</v>
      </c>
      <c r="AB438">
        <v>2</v>
      </c>
      <c r="AC438">
        <v>10</v>
      </c>
      <c r="AD438">
        <v>7</v>
      </c>
      <c r="AE438">
        <v>0</v>
      </c>
      <c r="AF438">
        <v>9</v>
      </c>
      <c r="AG438">
        <v>0</v>
      </c>
      <c r="AH438" t="s">
        <v>67</v>
      </c>
      <c r="AI438" t="s">
        <v>72</v>
      </c>
      <c r="AJ438" t="str" cm="1">
        <f t="array" ref="AJ438">_xlfn.IFS(
  Cleaned_Data[[#This Row],[MonthlyIncome]] &lt;= Q1_Val, "Low (Q1)",
  Cleaned_Data[[#This Row],[MonthlyIncome]] &lt;= Q2_Val, "Lower-Mid (Q2)",
  Cleaned_Data[[#This Row],[MonthlyIncome]] &lt;= Q3_Val, "Upper-Mid (Q3)",
  TRUE, "High (Q4)"
)</f>
        <v>Low (Q1)</v>
      </c>
      <c r="AK438" t="str">
        <f>_xlfn.XLOOKUP(Cleaned_Data[[#This Row],[JobSatisfaction]], SatisfactionLookup[Code], SatisfactionLookup[Label], "Unknown")</f>
        <v>High</v>
      </c>
      <c r="AL438" t="str">
        <f>_xlfn.XLOOKUP(Cleaned_Data[[#This Row],[WorkLifeBalance]], SatisfactionLookup[Code], SatisfactionLookup[Label], "Unknown")</f>
        <v>Medium</v>
      </c>
      <c r="AM43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438" t="str" cm="1">
        <f t="array" ref="AN438">_xlfn.IFS(Cleaned_Data[[#This Row],[Risk Score]]&gt;=5, "3 - High Risk", Cleaned_Data[[#This Row],[Risk Score]]&gt;=3, "2 - Medium Risk", TRUE, "1 - Low Risk")</f>
        <v>2 - Medium Risk</v>
      </c>
    </row>
    <row r="439" spans="1:40">
      <c r="A439">
        <v>29</v>
      </c>
      <c r="B439" t="s">
        <v>43</v>
      </c>
      <c r="C439" t="s">
        <v>55</v>
      </c>
      <c r="D439">
        <v>1496</v>
      </c>
      <c r="E439" t="s">
        <v>45</v>
      </c>
      <c r="F439">
        <v>1</v>
      </c>
      <c r="G439">
        <v>1</v>
      </c>
      <c r="H439" t="s">
        <v>60</v>
      </c>
      <c r="I439">
        <v>208</v>
      </c>
      <c r="J439">
        <v>4</v>
      </c>
      <c r="K439" t="s">
        <v>46</v>
      </c>
      <c r="L439">
        <v>41</v>
      </c>
      <c r="M439">
        <v>3</v>
      </c>
      <c r="N439">
        <v>2</v>
      </c>
      <c r="O439" t="s">
        <v>53</v>
      </c>
      <c r="P439">
        <v>3</v>
      </c>
      <c r="Q439" t="s">
        <v>48</v>
      </c>
      <c r="R439">
        <v>4319</v>
      </c>
      <c r="S439">
        <v>26283</v>
      </c>
      <c r="T439">
        <v>1</v>
      </c>
      <c r="U439" t="s">
        <v>43</v>
      </c>
      <c r="V439">
        <v>13</v>
      </c>
      <c r="W439">
        <v>3</v>
      </c>
      <c r="X439">
        <v>1</v>
      </c>
      <c r="Y439">
        <v>1</v>
      </c>
      <c r="Z439">
        <v>10</v>
      </c>
      <c r="AA439">
        <v>1</v>
      </c>
      <c r="AB439">
        <v>3</v>
      </c>
      <c r="AC439">
        <v>10</v>
      </c>
      <c r="AD439">
        <v>7</v>
      </c>
      <c r="AE439">
        <v>0</v>
      </c>
      <c r="AF439">
        <v>9</v>
      </c>
      <c r="AG439">
        <v>0</v>
      </c>
      <c r="AH439" t="s">
        <v>67</v>
      </c>
      <c r="AI439" t="s">
        <v>72</v>
      </c>
      <c r="AJ439" t="str" cm="1">
        <f t="array" ref="AJ439">_xlfn.IFS(
  Cleaned_Data[[#This Row],[MonthlyIncome]] &lt;= Q1_Val, "Low (Q1)",
  Cleaned_Data[[#This Row],[MonthlyIncome]] &lt;= Q2_Val, "Lower-Mid (Q2)",
  Cleaned_Data[[#This Row],[MonthlyIncome]] &lt;= Q3_Val, "Upper-Mid (Q3)",
  TRUE, "High (Q4)"
)</f>
        <v>Lower-Mid (Q2)</v>
      </c>
      <c r="AK439" t="str">
        <f>_xlfn.XLOOKUP(Cleaned_Data[[#This Row],[JobSatisfaction]], SatisfactionLookup[Code], SatisfactionLookup[Label], "Unknown")</f>
        <v>High</v>
      </c>
      <c r="AL439" t="str">
        <f>_xlfn.XLOOKUP(Cleaned_Data[[#This Row],[WorkLifeBalance]], SatisfactionLookup[Code], SatisfactionLookup[Label], "Unknown")</f>
        <v>High</v>
      </c>
      <c r="AM43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39" t="str" cm="1">
        <f t="array" ref="AN439">_xlfn.IFS(Cleaned_Data[[#This Row],[Risk Score]]&gt;=5, "3 - High Risk", Cleaned_Data[[#This Row],[Risk Score]]&gt;=3, "2 - Medium Risk", TRUE, "1 - Low Risk")</f>
        <v>1 - Low Risk</v>
      </c>
    </row>
    <row r="440" spans="1:40">
      <c r="A440">
        <v>27</v>
      </c>
      <c r="B440" t="s">
        <v>43</v>
      </c>
      <c r="C440" t="s">
        <v>55</v>
      </c>
      <c r="D440">
        <v>1450</v>
      </c>
      <c r="E440" t="s">
        <v>45</v>
      </c>
      <c r="F440">
        <v>3</v>
      </c>
      <c r="G440">
        <v>3</v>
      </c>
      <c r="H440" t="s">
        <v>51</v>
      </c>
      <c r="I440">
        <v>224</v>
      </c>
      <c r="J440">
        <v>3</v>
      </c>
      <c r="K440" t="s">
        <v>46</v>
      </c>
      <c r="L440">
        <v>79</v>
      </c>
      <c r="M440">
        <v>2</v>
      </c>
      <c r="N440">
        <v>1</v>
      </c>
      <c r="O440" t="s">
        <v>47</v>
      </c>
      <c r="P440">
        <v>3</v>
      </c>
      <c r="Q440" t="s">
        <v>52</v>
      </c>
      <c r="R440">
        <v>2566</v>
      </c>
      <c r="S440">
        <v>25326</v>
      </c>
      <c r="T440">
        <v>1</v>
      </c>
      <c r="U440" t="s">
        <v>35</v>
      </c>
      <c r="V440">
        <v>15</v>
      </c>
      <c r="W440">
        <v>3</v>
      </c>
      <c r="X440">
        <v>4</v>
      </c>
      <c r="Y440">
        <v>1</v>
      </c>
      <c r="Z440">
        <v>1</v>
      </c>
      <c r="AA440">
        <v>2</v>
      </c>
      <c r="AB440">
        <v>2</v>
      </c>
      <c r="AC440">
        <v>1</v>
      </c>
      <c r="AD440">
        <v>1</v>
      </c>
      <c r="AE440">
        <v>0</v>
      </c>
      <c r="AF440">
        <v>1</v>
      </c>
      <c r="AG440">
        <v>0</v>
      </c>
      <c r="AH440" t="s">
        <v>67</v>
      </c>
      <c r="AI440" t="s">
        <v>66</v>
      </c>
      <c r="AJ440" t="str" cm="1">
        <f t="array" ref="AJ440">_xlfn.IFS(
  Cleaned_Data[[#This Row],[MonthlyIncome]] &lt;= Q1_Val, "Low (Q1)",
  Cleaned_Data[[#This Row],[MonthlyIncome]] &lt;= Q2_Val, "Lower-Mid (Q2)",
  Cleaned_Data[[#This Row],[MonthlyIncome]] &lt;= Q3_Val, "Upper-Mid (Q3)",
  TRUE, "High (Q4)"
)</f>
        <v>Low (Q1)</v>
      </c>
      <c r="AK440" t="str">
        <f>_xlfn.XLOOKUP(Cleaned_Data[[#This Row],[JobSatisfaction]], SatisfactionLookup[Code], SatisfactionLookup[Label], "Unknown")</f>
        <v>High</v>
      </c>
      <c r="AL440" t="str">
        <f>_xlfn.XLOOKUP(Cleaned_Data[[#This Row],[WorkLifeBalance]], SatisfactionLookup[Code], SatisfactionLookup[Label], "Unknown")</f>
        <v>Medium</v>
      </c>
      <c r="AM44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440" t="str" cm="1">
        <f t="array" ref="AN440">_xlfn.IFS(Cleaned_Data[[#This Row],[Risk Score]]&gt;=5, "3 - High Risk", Cleaned_Data[[#This Row],[Risk Score]]&gt;=3, "2 - Medium Risk", TRUE, "1 - Low Risk")</f>
        <v>3 - High Risk</v>
      </c>
    </row>
    <row r="441" spans="1:40">
      <c r="A441">
        <v>27</v>
      </c>
      <c r="B441" t="s">
        <v>43</v>
      </c>
      <c r="C441" t="s">
        <v>44</v>
      </c>
      <c r="D441">
        <v>1242</v>
      </c>
      <c r="E441" t="s">
        <v>37</v>
      </c>
      <c r="F441">
        <v>20</v>
      </c>
      <c r="G441">
        <v>3</v>
      </c>
      <c r="H441" t="s">
        <v>38</v>
      </c>
      <c r="I441">
        <v>293</v>
      </c>
      <c r="J441">
        <v>4</v>
      </c>
      <c r="K441" t="s">
        <v>39</v>
      </c>
      <c r="L441">
        <v>90</v>
      </c>
      <c r="M441">
        <v>3</v>
      </c>
      <c r="N441">
        <v>2</v>
      </c>
      <c r="O441" t="s">
        <v>40</v>
      </c>
      <c r="P441">
        <v>3</v>
      </c>
      <c r="Q441" t="s">
        <v>41</v>
      </c>
      <c r="R441">
        <v>9981</v>
      </c>
      <c r="S441">
        <v>12916</v>
      </c>
      <c r="T441">
        <v>1</v>
      </c>
      <c r="U441" t="s">
        <v>43</v>
      </c>
      <c r="V441">
        <v>14</v>
      </c>
      <c r="W441">
        <v>3</v>
      </c>
      <c r="X441">
        <v>4</v>
      </c>
      <c r="Y441">
        <v>0</v>
      </c>
      <c r="Z441">
        <v>7</v>
      </c>
      <c r="AA441">
        <v>2</v>
      </c>
      <c r="AB441">
        <v>3</v>
      </c>
      <c r="AC441">
        <v>7</v>
      </c>
      <c r="AD441">
        <v>7</v>
      </c>
      <c r="AE441">
        <v>0</v>
      </c>
      <c r="AF441">
        <v>7</v>
      </c>
      <c r="AG441">
        <v>0</v>
      </c>
      <c r="AH441" t="s">
        <v>67</v>
      </c>
      <c r="AI441" t="s">
        <v>72</v>
      </c>
      <c r="AJ441" t="str" cm="1">
        <f t="array" ref="AJ441">_xlfn.IFS(
  Cleaned_Data[[#This Row],[MonthlyIncome]] &lt;= Q1_Val, "Low (Q1)",
  Cleaned_Data[[#This Row],[MonthlyIncome]] &lt;= Q2_Val, "Lower-Mid (Q2)",
  Cleaned_Data[[#This Row],[MonthlyIncome]] &lt;= Q3_Val, "Upper-Mid (Q3)",
  TRUE, "High (Q4)"
)</f>
        <v>High (Q4)</v>
      </c>
      <c r="AK441" t="str">
        <f>_xlfn.XLOOKUP(Cleaned_Data[[#This Row],[JobSatisfaction]], SatisfactionLookup[Code], SatisfactionLookup[Label], "Unknown")</f>
        <v>High</v>
      </c>
      <c r="AL441" t="str">
        <f>_xlfn.XLOOKUP(Cleaned_Data[[#This Row],[WorkLifeBalance]], SatisfactionLookup[Code], SatisfactionLookup[Label], "Unknown")</f>
        <v>High</v>
      </c>
      <c r="AM44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441" t="str" cm="1">
        <f t="array" ref="AN441">_xlfn.IFS(Cleaned_Data[[#This Row],[Risk Score]]&gt;=5, "3 - High Risk", Cleaned_Data[[#This Row],[Risk Score]]&gt;=3, "2 - Medium Risk", TRUE, "1 - Low Risk")</f>
        <v>1 - Low Risk</v>
      </c>
    </row>
    <row r="442" spans="1:40">
      <c r="A442">
        <v>37</v>
      </c>
      <c r="B442" t="s">
        <v>43</v>
      </c>
      <c r="C442" t="s">
        <v>44</v>
      </c>
      <c r="D442">
        <v>663</v>
      </c>
      <c r="E442" t="s">
        <v>45</v>
      </c>
      <c r="F442">
        <v>11</v>
      </c>
      <c r="G442">
        <v>3</v>
      </c>
      <c r="H442" t="s">
        <v>49</v>
      </c>
      <c r="I442">
        <v>306</v>
      </c>
      <c r="J442">
        <v>2</v>
      </c>
      <c r="K442" t="s">
        <v>46</v>
      </c>
      <c r="L442">
        <v>47</v>
      </c>
      <c r="M442">
        <v>3</v>
      </c>
      <c r="N442">
        <v>3</v>
      </c>
      <c r="O442" t="s">
        <v>58</v>
      </c>
      <c r="P442">
        <v>4</v>
      </c>
      <c r="Q442" t="s">
        <v>52</v>
      </c>
      <c r="R442">
        <v>12185</v>
      </c>
      <c r="S442">
        <v>10056</v>
      </c>
      <c r="T442">
        <v>1</v>
      </c>
      <c r="U442" t="s">
        <v>35</v>
      </c>
      <c r="V442">
        <v>14</v>
      </c>
      <c r="W442">
        <v>3</v>
      </c>
      <c r="X442">
        <v>3</v>
      </c>
      <c r="Y442">
        <v>3</v>
      </c>
      <c r="Z442">
        <v>10</v>
      </c>
      <c r="AA442">
        <v>1</v>
      </c>
      <c r="AB442">
        <v>3</v>
      </c>
      <c r="AC442">
        <v>10</v>
      </c>
      <c r="AD442">
        <v>8</v>
      </c>
      <c r="AE442">
        <v>0</v>
      </c>
      <c r="AF442">
        <v>7</v>
      </c>
      <c r="AG442">
        <v>0</v>
      </c>
      <c r="AH442" t="s">
        <v>69</v>
      </c>
      <c r="AI442" t="s">
        <v>72</v>
      </c>
      <c r="AJ442" t="str" cm="1">
        <f t="array" ref="AJ442">_xlfn.IFS(
  Cleaned_Data[[#This Row],[MonthlyIncome]] &lt;= Q1_Val, "Low (Q1)",
  Cleaned_Data[[#This Row],[MonthlyIncome]] &lt;= Q2_Val, "Lower-Mid (Q2)",
  Cleaned_Data[[#This Row],[MonthlyIncome]] &lt;= Q3_Val, "Upper-Mid (Q3)",
  TRUE, "High (Q4)"
)</f>
        <v>High (Q4)</v>
      </c>
      <c r="AK442" t="str">
        <f>_xlfn.XLOOKUP(Cleaned_Data[[#This Row],[JobSatisfaction]], SatisfactionLookup[Code], SatisfactionLookup[Label], "Unknown")</f>
        <v>Very High</v>
      </c>
      <c r="AL442" t="str">
        <f>_xlfn.XLOOKUP(Cleaned_Data[[#This Row],[WorkLifeBalance]], SatisfactionLookup[Code], SatisfactionLookup[Label], "Unknown")</f>
        <v>High</v>
      </c>
      <c r="AM44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442" t="str" cm="1">
        <f t="array" ref="AN442">_xlfn.IFS(Cleaned_Data[[#This Row],[Risk Score]]&gt;=5, "3 - High Risk", Cleaned_Data[[#This Row],[Risk Score]]&gt;=3, "2 - Medium Risk", TRUE, "1 - Low Risk")</f>
        <v>2 - Medium Risk</v>
      </c>
    </row>
    <row r="443" spans="1:40">
      <c r="A443">
        <v>35</v>
      </c>
      <c r="B443" t="s">
        <v>43</v>
      </c>
      <c r="C443" t="s">
        <v>44</v>
      </c>
      <c r="D443">
        <v>944</v>
      </c>
      <c r="E443" t="s">
        <v>37</v>
      </c>
      <c r="F443">
        <v>1</v>
      </c>
      <c r="G443">
        <v>3</v>
      </c>
      <c r="H443" t="s">
        <v>59</v>
      </c>
      <c r="I443">
        <v>314</v>
      </c>
      <c r="J443">
        <v>3</v>
      </c>
      <c r="K443" t="s">
        <v>39</v>
      </c>
      <c r="L443">
        <v>92</v>
      </c>
      <c r="M443">
        <v>3</v>
      </c>
      <c r="N443">
        <v>3</v>
      </c>
      <c r="O443" t="s">
        <v>40</v>
      </c>
      <c r="P443">
        <v>3</v>
      </c>
      <c r="Q443" t="s">
        <v>41</v>
      </c>
      <c r="R443">
        <v>8789</v>
      </c>
      <c r="S443">
        <v>9096</v>
      </c>
      <c r="T443">
        <v>1</v>
      </c>
      <c r="U443" t="s">
        <v>43</v>
      </c>
      <c r="V443">
        <v>14</v>
      </c>
      <c r="W443">
        <v>3</v>
      </c>
      <c r="X443">
        <v>1</v>
      </c>
      <c r="Y443">
        <v>0</v>
      </c>
      <c r="Z443">
        <v>10</v>
      </c>
      <c r="AA443">
        <v>3</v>
      </c>
      <c r="AB443">
        <v>4</v>
      </c>
      <c r="AC443">
        <v>10</v>
      </c>
      <c r="AD443">
        <v>7</v>
      </c>
      <c r="AE443">
        <v>0</v>
      </c>
      <c r="AF443">
        <v>8</v>
      </c>
      <c r="AG443">
        <v>0</v>
      </c>
      <c r="AH443" t="s">
        <v>69</v>
      </c>
      <c r="AI443" t="s">
        <v>72</v>
      </c>
      <c r="AJ443" t="str" cm="1">
        <f t="array" ref="AJ443">_xlfn.IFS(
  Cleaned_Data[[#This Row],[MonthlyIncome]] &lt;= Q1_Val, "Low (Q1)",
  Cleaned_Data[[#This Row],[MonthlyIncome]] &lt;= Q2_Val, "Lower-Mid (Q2)",
  Cleaned_Data[[#This Row],[MonthlyIncome]] &lt;= Q3_Val, "Upper-Mid (Q3)",
  TRUE, "High (Q4)"
)</f>
        <v>High (Q4)</v>
      </c>
      <c r="AK443" t="str">
        <f>_xlfn.XLOOKUP(Cleaned_Data[[#This Row],[JobSatisfaction]], SatisfactionLookup[Code], SatisfactionLookup[Label], "Unknown")</f>
        <v>High</v>
      </c>
      <c r="AL443" t="str">
        <f>_xlfn.XLOOKUP(Cleaned_Data[[#This Row],[WorkLifeBalance]], SatisfactionLookup[Code], SatisfactionLookup[Label], "Unknown")</f>
        <v>Very High</v>
      </c>
      <c r="AM44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43" t="str" cm="1">
        <f t="array" ref="AN443">_xlfn.IFS(Cleaned_Data[[#This Row],[Risk Score]]&gt;=5, "3 - High Risk", Cleaned_Data[[#This Row],[Risk Score]]&gt;=3, "2 - Medium Risk", TRUE, "1 - Low Risk")</f>
        <v>1 - Low Risk</v>
      </c>
    </row>
    <row r="444" spans="1:40">
      <c r="A444">
        <v>32</v>
      </c>
      <c r="B444" t="s">
        <v>43</v>
      </c>
      <c r="C444" t="s">
        <v>44</v>
      </c>
      <c r="D444">
        <v>1311</v>
      </c>
      <c r="E444" t="s">
        <v>45</v>
      </c>
      <c r="F444">
        <v>7</v>
      </c>
      <c r="G444">
        <v>3</v>
      </c>
      <c r="H444" t="s">
        <v>38</v>
      </c>
      <c r="I444">
        <v>359</v>
      </c>
      <c r="J444">
        <v>2</v>
      </c>
      <c r="K444" t="s">
        <v>46</v>
      </c>
      <c r="L444">
        <v>100</v>
      </c>
      <c r="M444">
        <v>4</v>
      </c>
      <c r="N444">
        <v>1</v>
      </c>
      <c r="O444" t="s">
        <v>50</v>
      </c>
      <c r="P444">
        <v>2</v>
      </c>
      <c r="Q444" t="s">
        <v>48</v>
      </c>
      <c r="R444">
        <v>2794</v>
      </c>
      <c r="S444">
        <v>26062</v>
      </c>
      <c r="T444">
        <v>1</v>
      </c>
      <c r="U444" t="s">
        <v>43</v>
      </c>
      <c r="V444">
        <v>20</v>
      </c>
      <c r="W444">
        <v>4</v>
      </c>
      <c r="X444">
        <v>3</v>
      </c>
      <c r="Y444">
        <v>0</v>
      </c>
      <c r="Z444">
        <v>5</v>
      </c>
      <c r="AA444">
        <v>3</v>
      </c>
      <c r="AB444">
        <v>1</v>
      </c>
      <c r="AC444">
        <v>5</v>
      </c>
      <c r="AD444">
        <v>1</v>
      </c>
      <c r="AE444">
        <v>0</v>
      </c>
      <c r="AF444">
        <v>3</v>
      </c>
      <c r="AG444">
        <v>0</v>
      </c>
      <c r="AH444" t="s">
        <v>67</v>
      </c>
      <c r="AI444" t="s">
        <v>71</v>
      </c>
      <c r="AJ444" t="str" cm="1">
        <f t="array" ref="AJ444">_xlfn.IFS(
  Cleaned_Data[[#This Row],[MonthlyIncome]] &lt;= Q1_Val, "Low (Q1)",
  Cleaned_Data[[#This Row],[MonthlyIncome]] &lt;= Q2_Val, "Lower-Mid (Q2)",
  Cleaned_Data[[#This Row],[MonthlyIncome]] &lt;= Q3_Val, "Upper-Mid (Q3)",
  TRUE, "High (Q4)"
)</f>
        <v>Low (Q1)</v>
      </c>
      <c r="AK444" t="str">
        <f>_xlfn.XLOOKUP(Cleaned_Data[[#This Row],[JobSatisfaction]], SatisfactionLookup[Code], SatisfactionLookup[Label], "Unknown")</f>
        <v>Medium</v>
      </c>
      <c r="AL444" t="str">
        <f>_xlfn.XLOOKUP(Cleaned_Data[[#This Row],[WorkLifeBalance]], SatisfactionLookup[Code], SatisfactionLookup[Label], "Unknown")</f>
        <v>Low</v>
      </c>
      <c r="AM44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444" t="str" cm="1">
        <f t="array" ref="AN444">_xlfn.IFS(Cleaned_Data[[#This Row],[Risk Score]]&gt;=5, "3 - High Risk", Cleaned_Data[[#This Row],[Risk Score]]&gt;=3, "2 - Medium Risk", TRUE, "1 - Low Risk")</f>
        <v>3 - High Risk</v>
      </c>
    </row>
    <row r="445" spans="1:40">
      <c r="A445">
        <v>29</v>
      </c>
      <c r="B445" t="s">
        <v>43</v>
      </c>
      <c r="C445" t="s">
        <v>44</v>
      </c>
      <c r="D445">
        <v>442</v>
      </c>
      <c r="E445" t="s">
        <v>37</v>
      </c>
      <c r="F445">
        <v>2</v>
      </c>
      <c r="G445">
        <v>2</v>
      </c>
      <c r="H445" t="s">
        <v>38</v>
      </c>
      <c r="I445">
        <v>388</v>
      </c>
      <c r="J445">
        <v>2</v>
      </c>
      <c r="K445" t="s">
        <v>46</v>
      </c>
      <c r="L445">
        <v>44</v>
      </c>
      <c r="M445">
        <v>3</v>
      </c>
      <c r="N445">
        <v>2</v>
      </c>
      <c r="O445" t="s">
        <v>40</v>
      </c>
      <c r="P445">
        <v>4</v>
      </c>
      <c r="Q445" t="s">
        <v>41</v>
      </c>
      <c r="R445">
        <v>4554</v>
      </c>
      <c r="S445">
        <v>20260</v>
      </c>
      <c r="T445">
        <v>1</v>
      </c>
      <c r="U445" t="s">
        <v>43</v>
      </c>
      <c r="V445">
        <v>18</v>
      </c>
      <c r="W445">
        <v>3</v>
      </c>
      <c r="X445">
        <v>1</v>
      </c>
      <c r="Y445">
        <v>0</v>
      </c>
      <c r="Z445">
        <v>10</v>
      </c>
      <c r="AA445">
        <v>3</v>
      </c>
      <c r="AB445">
        <v>2</v>
      </c>
      <c r="AC445">
        <v>10</v>
      </c>
      <c r="AD445">
        <v>7</v>
      </c>
      <c r="AE445">
        <v>0</v>
      </c>
      <c r="AF445">
        <v>9</v>
      </c>
      <c r="AG445">
        <v>0</v>
      </c>
      <c r="AH445" t="s">
        <v>67</v>
      </c>
      <c r="AI445" t="s">
        <v>72</v>
      </c>
      <c r="AJ445" t="str" cm="1">
        <f t="array" ref="AJ445">_xlfn.IFS(
  Cleaned_Data[[#This Row],[MonthlyIncome]] &lt;= Q1_Val, "Low (Q1)",
  Cleaned_Data[[#This Row],[MonthlyIncome]] &lt;= Q2_Val, "Lower-Mid (Q2)",
  Cleaned_Data[[#This Row],[MonthlyIncome]] &lt;= Q3_Val, "Upper-Mid (Q3)",
  TRUE, "High (Q4)"
)</f>
        <v>Lower-Mid (Q2)</v>
      </c>
      <c r="AK445" t="str">
        <f>_xlfn.XLOOKUP(Cleaned_Data[[#This Row],[JobSatisfaction]], SatisfactionLookup[Code], SatisfactionLookup[Label], "Unknown")</f>
        <v>Very High</v>
      </c>
      <c r="AL445" t="str">
        <f>_xlfn.XLOOKUP(Cleaned_Data[[#This Row],[WorkLifeBalance]], SatisfactionLookup[Code], SatisfactionLookup[Label], "Unknown")</f>
        <v>Medium</v>
      </c>
      <c r="AM44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45" t="str" cm="1">
        <f t="array" ref="AN445">_xlfn.IFS(Cleaned_Data[[#This Row],[Risk Score]]&gt;=5, "3 - High Risk", Cleaned_Data[[#This Row],[Risk Score]]&gt;=3, "2 - Medium Risk", TRUE, "1 - Low Risk")</f>
        <v>1 - Low Risk</v>
      </c>
    </row>
    <row r="446" spans="1:40">
      <c r="A446">
        <v>29</v>
      </c>
      <c r="B446" t="s">
        <v>43</v>
      </c>
      <c r="C446" t="s">
        <v>55</v>
      </c>
      <c r="D446">
        <v>746</v>
      </c>
      <c r="E446" t="s">
        <v>37</v>
      </c>
      <c r="F446">
        <v>2</v>
      </c>
      <c r="G446">
        <v>3</v>
      </c>
      <c r="H446" t="s">
        <v>38</v>
      </c>
      <c r="I446">
        <v>469</v>
      </c>
      <c r="J446">
        <v>4</v>
      </c>
      <c r="K446" t="s">
        <v>46</v>
      </c>
      <c r="L446">
        <v>61</v>
      </c>
      <c r="M446">
        <v>3</v>
      </c>
      <c r="N446">
        <v>2</v>
      </c>
      <c r="O446" t="s">
        <v>40</v>
      </c>
      <c r="P446">
        <v>3</v>
      </c>
      <c r="Q446" t="s">
        <v>48</v>
      </c>
      <c r="R446">
        <v>4649</v>
      </c>
      <c r="S446">
        <v>16928</v>
      </c>
      <c r="T446">
        <v>1</v>
      </c>
      <c r="U446" t="s">
        <v>43</v>
      </c>
      <c r="V446">
        <v>14</v>
      </c>
      <c r="W446">
        <v>3</v>
      </c>
      <c r="X446">
        <v>1</v>
      </c>
      <c r="Y446">
        <v>1</v>
      </c>
      <c r="Z446">
        <v>4</v>
      </c>
      <c r="AA446">
        <v>3</v>
      </c>
      <c r="AB446">
        <v>2</v>
      </c>
      <c r="AC446">
        <v>4</v>
      </c>
      <c r="AD446">
        <v>3</v>
      </c>
      <c r="AE446">
        <v>0</v>
      </c>
      <c r="AF446">
        <v>2</v>
      </c>
      <c r="AG446">
        <v>0</v>
      </c>
      <c r="AH446" t="s">
        <v>67</v>
      </c>
      <c r="AI446" t="s">
        <v>71</v>
      </c>
      <c r="AJ446" t="str" cm="1">
        <f t="array" ref="AJ446">_xlfn.IFS(
  Cleaned_Data[[#This Row],[MonthlyIncome]] &lt;= Q1_Val, "Low (Q1)",
  Cleaned_Data[[#This Row],[MonthlyIncome]] &lt;= Q2_Val, "Lower-Mid (Q2)",
  Cleaned_Data[[#This Row],[MonthlyIncome]] &lt;= Q3_Val, "Upper-Mid (Q3)",
  TRUE, "High (Q4)"
)</f>
        <v>Lower-Mid (Q2)</v>
      </c>
      <c r="AK446" t="str">
        <f>_xlfn.XLOOKUP(Cleaned_Data[[#This Row],[JobSatisfaction]], SatisfactionLookup[Code], SatisfactionLookup[Label], "Unknown")</f>
        <v>High</v>
      </c>
      <c r="AL446" t="str">
        <f>_xlfn.XLOOKUP(Cleaned_Data[[#This Row],[WorkLifeBalance]], SatisfactionLookup[Code], SatisfactionLookup[Label], "Unknown")</f>
        <v>Medium</v>
      </c>
      <c r="AM44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46" t="str" cm="1">
        <f t="array" ref="AN446">_xlfn.IFS(Cleaned_Data[[#This Row],[Risk Score]]&gt;=5, "3 - High Risk", Cleaned_Data[[#This Row],[Risk Score]]&gt;=3, "2 - Medium Risk", TRUE, "1 - Low Risk")</f>
        <v>1 - Low Risk</v>
      </c>
    </row>
    <row r="447" spans="1:40">
      <c r="A447">
        <v>39</v>
      </c>
      <c r="B447" t="s">
        <v>43</v>
      </c>
      <c r="C447" t="s">
        <v>44</v>
      </c>
      <c r="D447">
        <v>443</v>
      </c>
      <c r="E447" t="s">
        <v>45</v>
      </c>
      <c r="F447">
        <v>8</v>
      </c>
      <c r="G447">
        <v>1</v>
      </c>
      <c r="H447" t="s">
        <v>38</v>
      </c>
      <c r="I447">
        <v>602</v>
      </c>
      <c r="J447">
        <v>3</v>
      </c>
      <c r="K447" t="s">
        <v>39</v>
      </c>
      <c r="L447">
        <v>48</v>
      </c>
      <c r="M447">
        <v>3</v>
      </c>
      <c r="N447">
        <v>1</v>
      </c>
      <c r="O447" t="s">
        <v>50</v>
      </c>
      <c r="P447">
        <v>3</v>
      </c>
      <c r="Q447" t="s">
        <v>48</v>
      </c>
      <c r="R447">
        <v>3755</v>
      </c>
      <c r="S447">
        <v>17872</v>
      </c>
      <c r="T447">
        <v>1</v>
      </c>
      <c r="U447" t="s">
        <v>43</v>
      </c>
      <c r="V447">
        <v>11</v>
      </c>
      <c r="W447">
        <v>3</v>
      </c>
      <c r="X447">
        <v>1</v>
      </c>
      <c r="Y447">
        <v>1</v>
      </c>
      <c r="Z447">
        <v>8</v>
      </c>
      <c r="AA447">
        <v>3</v>
      </c>
      <c r="AB447">
        <v>3</v>
      </c>
      <c r="AC447">
        <v>8</v>
      </c>
      <c r="AD447">
        <v>3</v>
      </c>
      <c r="AE447">
        <v>0</v>
      </c>
      <c r="AF447">
        <v>7</v>
      </c>
      <c r="AG447">
        <v>0</v>
      </c>
      <c r="AH447" t="s">
        <v>69</v>
      </c>
      <c r="AI447" t="s">
        <v>72</v>
      </c>
      <c r="AJ447" t="str" cm="1">
        <f t="array" ref="AJ447">_xlfn.IFS(
  Cleaned_Data[[#This Row],[MonthlyIncome]] &lt;= Q1_Val, "Low (Q1)",
  Cleaned_Data[[#This Row],[MonthlyIncome]] &lt;= Q2_Val, "Lower-Mid (Q2)",
  Cleaned_Data[[#This Row],[MonthlyIncome]] &lt;= Q3_Val, "Upper-Mid (Q3)",
  TRUE, "High (Q4)"
)</f>
        <v>Lower-Mid (Q2)</v>
      </c>
      <c r="AK447" t="str">
        <f>_xlfn.XLOOKUP(Cleaned_Data[[#This Row],[JobSatisfaction]], SatisfactionLookup[Code], SatisfactionLookup[Label], "Unknown")</f>
        <v>High</v>
      </c>
      <c r="AL447" t="str">
        <f>_xlfn.XLOOKUP(Cleaned_Data[[#This Row],[WorkLifeBalance]], SatisfactionLookup[Code], SatisfactionLookup[Label], "Unknown")</f>
        <v>High</v>
      </c>
      <c r="AM44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47" t="str" cm="1">
        <f t="array" ref="AN447">_xlfn.IFS(Cleaned_Data[[#This Row],[Risk Score]]&gt;=5, "3 - High Risk", Cleaned_Data[[#This Row],[Risk Score]]&gt;=3, "2 - Medium Risk", TRUE, "1 - Low Risk")</f>
        <v>1 - Low Risk</v>
      </c>
    </row>
    <row r="448" spans="1:40">
      <c r="A448">
        <v>27</v>
      </c>
      <c r="B448" t="s">
        <v>43</v>
      </c>
      <c r="C448" t="s">
        <v>44</v>
      </c>
      <c r="D448">
        <v>1410</v>
      </c>
      <c r="E448" t="s">
        <v>37</v>
      </c>
      <c r="F448">
        <v>3</v>
      </c>
      <c r="G448">
        <v>1</v>
      </c>
      <c r="H448" t="s">
        <v>51</v>
      </c>
      <c r="I448">
        <v>714</v>
      </c>
      <c r="J448">
        <v>4</v>
      </c>
      <c r="K448" t="s">
        <v>39</v>
      </c>
      <c r="L448">
        <v>71</v>
      </c>
      <c r="M448">
        <v>4</v>
      </c>
      <c r="N448">
        <v>2</v>
      </c>
      <c r="O448" t="s">
        <v>40</v>
      </c>
      <c r="P448">
        <v>4</v>
      </c>
      <c r="Q448" t="s">
        <v>52</v>
      </c>
      <c r="R448">
        <v>4647</v>
      </c>
      <c r="S448">
        <v>16673</v>
      </c>
      <c r="T448">
        <v>1</v>
      </c>
      <c r="U448" t="s">
        <v>35</v>
      </c>
      <c r="V448">
        <v>20</v>
      </c>
      <c r="W448">
        <v>4</v>
      </c>
      <c r="X448">
        <v>2</v>
      </c>
      <c r="Y448">
        <v>2</v>
      </c>
      <c r="Z448">
        <v>6</v>
      </c>
      <c r="AA448">
        <v>3</v>
      </c>
      <c r="AB448">
        <v>3</v>
      </c>
      <c r="AC448">
        <v>6</v>
      </c>
      <c r="AD448">
        <v>5</v>
      </c>
      <c r="AE448">
        <v>0</v>
      </c>
      <c r="AF448">
        <v>4</v>
      </c>
      <c r="AG448">
        <v>0</v>
      </c>
      <c r="AH448" t="s">
        <v>67</v>
      </c>
      <c r="AI448" t="s">
        <v>72</v>
      </c>
      <c r="AJ448" t="str" cm="1">
        <f t="array" ref="AJ448">_xlfn.IFS(
  Cleaned_Data[[#This Row],[MonthlyIncome]] &lt;= Q1_Val, "Low (Q1)",
  Cleaned_Data[[#This Row],[MonthlyIncome]] &lt;= Q2_Val, "Lower-Mid (Q2)",
  Cleaned_Data[[#This Row],[MonthlyIncome]] &lt;= Q3_Val, "Upper-Mid (Q3)",
  TRUE, "High (Q4)"
)</f>
        <v>Lower-Mid (Q2)</v>
      </c>
      <c r="AK448" t="str">
        <f>_xlfn.XLOOKUP(Cleaned_Data[[#This Row],[JobSatisfaction]], SatisfactionLookup[Code], SatisfactionLookup[Label], "Unknown")</f>
        <v>Very High</v>
      </c>
      <c r="AL448" t="str">
        <f>_xlfn.XLOOKUP(Cleaned_Data[[#This Row],[WorkLifeBalance]], SatisfactionLookup[Code], SatisfactionLookup[Label], "Unknown")</f>
        <v>High</v>
      </c>
      <c r="AM44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448" t="str" cm="1">
        <f t="array" ref="AN448">_xlfn.IFS(Cleaned_Data[[#This Row],[Risk Score]]&gt;=5, "3 - High Risk", Cleaned_Data[[#This Row],[Risk Score]]&gt;=3, "2 - Medium Risk", TRUE, "1 - Low Risk")</f>
        <v>2 - Medium Risk</v>
      </c>
    </row>
    <row r="449" spans="1:40">
      <c r="A449">
        <v>36</v>
      </c>
      <c r="B449" t="s">
        <v>43</v>
      </c>
      <c r="C449" t="s">
        <v>55</v>
      </c>
      <c r="D449">
        <v>1434</v>
      </c>
      <c r="E449" t="s">
        <v>37</v>
      </c>
      <c r="F449">
        <v>8</v>
      </c>
      <c r="G449">
        <v>4</v>
      </c>
      <c r="H449" t="s">
        <v>38</v>
      </c>
      <c r="I449">
        <v>789</v>
      </c>
      <c r="J449">
        <v>1</v>
      </c>
      <c r="K449" t="s">
        <v>46</v>
      </c>
      <c r="L449">
        <v>76</v>
      </c>
      <c r="M449">
        <v>2</v>
      </c>
      <c r="N449">
        <v>3</v>
      </c>
      <c r="O449" t="s">
        <v>40</v>
      </c>
      <c r="P449">
        <v>1</v>
      </c>
      <c r="Q449" t="s">
        <v>41</v>
      </c>
      <c r="R449">
        <v>7587</v>
      </c>
      <c r="S449">
        <v>14229</v>
      </c>
      <c r="T449">
        <v>1</v>
      </c>
      <c r="U449" t="s">
        <v>43</v>
      </c>
      <c r="V449">
        <v>15</v>
      </c>
      <c r="W449">
        <v>3</v>
      </c>
      <c r="X449">
        <v>2</v>
      </c>
      <c r="Y449">
        <v>0</v>
      </c>
      <c r="Z449">
        <v>10</v>
      </c>
      <c r="AA449">
        <v>1</v>
      </c>
      <c r="AB449">
        <v>3</v>
      </c>
      <c r="AC449">
        <v>10</v>
      </c>
      <c r="AD449">
        <v>7</v>
      </c>
      <c r="AE449">
        <v>0</v>
      </c>
      <c r="AF449">
        <v>9</v>
      </c>
      <c r="AG449">
        <v>0</v>
      </c>
      <c r="AH449" t="s">
        <v>69</v>
      </c>
      <c r="AI449" t="s">
        <v>72</v>
      </c>
      <c r="AJ449" t="str" cm="1">
        <f t="array" ref="AJ449">_xlfn.IFS(
  Cleaned_Data[[#This Row],[MonthlyIncome]] &lt;= Q1_Val, "Low (Q1)",
  Cleaned_Data[[#This Row],[MonthlyIncome]] &lt;= Q2_Val, "Lower-Mid (Q2)",
  Cleaned_Data[[#This Row],[MonthlyIncome]] &lt;= Q3_Val, "Upper-Mid (Q3)",
  TRUE, "High (Q4)"
)</f>
        <v>Upper-Mid (Q3)</v>
      </c>
      <c r="AK449" t="str">
        <f>_xlfn.XLOOKUP(Cleaned_Data[[#This Row],[JobSatisfaction]], SatisfactionLookup[Code], SatisfactionLookup[Label], "Unknown")</f>
        <v>Low</v>
      </c>
      <c r="AL449" t="str">
        <f>_xlfn.XLOOKUP(Cleaned_Data[[#This Row],[WorkLifeBalance]], SatisfactionLookup[Code], SatisfactionLookup[Label], "Unknown")</f>
        <v>High</v>
      </c>
      <c r="AM44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449" t="str" cm="1">
        <f t="array" ref="AN449">_xlfn.IFS(Cleaned_Data[[#This Row],[Risk Score]]&gt;=5, "3 - High Risk", Cleaned_Data[[#This Row],[Risk Score]]&gt;=3, "2 - Medium Risk", TRUE, "1 - Low Risk")</f>
        <v>1 - Low Risk</v>
      </c>
    </row>
    <row r="450" spans="1:40">
      <c r="A450">
        <v>37</v>
      </c>
      <c r="B450" t="s">
        <v>43</v>
      </c>
      <c r="C450" t="s">
        <v>55</v>
      </c>
      <c r="D450">
        <v>1252</v>
      </c>
      <c r="E450" t="s">
        <v>37</v>
      </c>
      <c r="F450">
        <v>19</v>
      </c>
      <c r="G450">
        <v>2</v>
      </c>
      <c r="H450" t="s">
        <v>51</v>
      </c>
      <c r="I450">
        <v>904</v>
      </c>
      <c r="J450">
        <v>1</v>
      </c>
      <c r="K450" t="s">
        <v>46</v>
      </c>
      <c r="L450">
        <v>32</v>
      </c>
      <c r="M450">
        <v>3</v>
      </c>
      <c r="N450">
        <v>3</v>
      </c>
      <c r="O450" t="s">
        <v>40</v>
      </c>
      <c r="P450">
        <v>2</v>
      </c>
      <c r="Q450" t="s">
        <v>41</v>
      </c>
      <c r="R450">
        <v>7642</v>
      </c>
      <c r="S450">
        <v>4814</v>
      </c>
      <c r="T450">
        <v>1</v>
      </c>
      <c r="U450" t="s">
        <v>35</v>
      </c>
      <c r="V450">
        <v>13</v>
      </c>
      <c r="W450">
        <v>3</v>
      </c>
      <c r="X450">
        <v>4</v>
      </c>
      <c r="Y450">
        <v>0</v>
      </c>
      <c r="Z450">
        <v>10</v>
      </c>
      <c r="AA450">
        <v>2</v>
      </c>
      <c r="AB450">
        <v>3</v>
      </c>
      <c r="AC450">
        <v>10</v>
      </c>
      <c r="AD450">
        <v>0</v>
      </c>
      <c r="AE450">
        <v>0</v>
      </c>
      <c r="AF450">
        <v>9</v>
      </c>
      <c r="AG450">
        <v>0</v>
      </c>
      <c r="AH450" t="s">
        <v>69</v>
      </c>
      <c r="AI450" t="s">
        <v>72</v>
      </c>
      <c r="AJ450" t="str" cm="1">
        <f t="array" ref="AJ450">_xlfn.IFS(
  Cleaned_Data[[#This Row],[MonthlyIncome]] &lt;= Q1_Val, "Low (Q1)",
  Cleaned_Data[[#This Row],[MonthlyIncome]] &lt;= Q2_Val, "Lower-Mid (Q2)",
  Cleaned_Data[[#This Row],[MonthlyIncome]] &lt;= Q3_Val, "Upper-Mid (Q3)",
  TRUE, "High (Q4)"
)</f>
        <v>Upper-Mid (Q3)</v>
      </c>
      <c r="AK450" t="str">
        <f>_xlfn.XLOOKUP(Cleaned_Data[[#This Row],[JobSatisfaction]], SatisfactionLookup[Code], SatisfactionLookup[Label], "Unknown")</f>
        <v>Medium</v>
      </c>
      <c r="AL450" t="str">
        <f>_xlfn.XLOOKUP(Cleaned_Data[[#This Row],[WorkLifeBalance]], SatisfactionLookup[Code], SatisfactionLookup[Label], "Unknown")</f>
        <v>High</v>
      </c>
      <c r="AM45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450" t="str" cm="1">
        <f t="array" ref="AN450">_xlfn.IFS(Cleaned_Data[[#This Row],[Risk Score]]&gt;=5, "3 - High Risk", Cleaned_Data[[#This Row],[Risk Score]]&gt;=3, "2 - Medium Risk", TRUE, "1 - Low Risk")</f>
        <v>3 - High Risk</v>
      </c>
    </row>
    <row r="451" spans="1:40">
      <c r="A451">
        <v>26</v>
      </c>
      <c r="B451" t="s">
        <v>43</v>
      </c>
      <c r="C451" t="s">
        <v>44</v>
      </c>
      <c r="D451">
        <v>1283</v>
      </c>
      <c r="E451" t="s">
        <v>37</v>
      </c>
      <c r="F451">
        <v>1</v>
      </c>
      <c r="G451">
        <v>3</v>
      </c>
      <c r="H451" t="s">
        <v>51</v>
      </c>
      <c r="I451">
        <v>956</v>
      </c>
      <c r="J451">
        <v>3</v>
      </c>
      <c r="K451" t="s">
        <v>46</v>
      </c>
      <c r="L451">
        <v>52</v>
      </c>
      <c r="M451">
        <v>2</v>
      </c>
      <c r="N451">
        <v>2</v>
      </c>
      <c r="O451" t="s">
        <v>40</v>
      </c>
      <c r="P451">
        <v>1</v>
      </c>
      <c r="Q451" t="s">
        <v>41</v>
      </c>
      <c r="R451">
        <v>4294</v>
      </c>
      <c r="S451">
        <v>11148</v>
      </c>
      <c r="T451">
        <v>1</v>
      </c>
      <c r="U451" t="s">
        <v>43</v>
      </c>
      <c r="V451">
        <v>12</v>
      </c>
      <c r="W451">
        <v>3</v>
      </c>
      <c r="X451">
        <v>2</v>
      </c>
      <c r="Y451">
        <v>0</v>
      </c>
      <c r="Z451">
        <v>7</v>
      </c>
      <c r="AA451">
        <v>2</v>
      </c>
      <c r="AB451">
        <v>3</v>
      </c>
      <c r="AC451">
        <v>7</v>
      </c>
      <c r="AD451">
        <v>7</v>
      </c>
      <c r="AE451">
        <v>0</v>
      </c>
      <c r="AF451">
        <v>7</v>
      </c>
      <c r="AG451">
        <v>0</v>
      </c>
      <c r="AH451" t="s">
        <v>67</v>
      </c>
      <c r="AI451" t="s">
        <v>72</v>
      </c>
      <c r="AJ451" t="str" cm="1">
        <f t="array" ref="AJ451">_xlfn.IFS(
  Cleaned_Data[[#This Row],[MonthlyIncome]] &lt;= Q1_Val, "Low (Q1)",
  Cleaned_Data[[#This Row],[MonthlyIncome]] &lt;= Q2_Val, "Lower-Mid (Q2)",
  Cleaned_Data[[#This Row],[MonthlyIncome]] &lt;= Q3_Val, "Upper-Mid (Q3)",
  TRUE, "High (Q4)"
)</f>
        <v>Lower-Mid (Q2)</v>
      </c>
      <c r="AK451" t="str">
        <f>_xlfn.XLOOKUP(Cleaned_Data[[#This Row],[JobSatisfaction]], SatisfactionLookup[Code], SatisfactionLookup[Label], "Unknown")</f>
        <v>Low</v>
      </c>
      <c r="AL451" t="str">
        <f>_xlfn.XLOOKUP(Cleaned_Data[[#This Row],[WorkLifeBalance]], SatisfactionLookup[Code], SatisfactionLookup[Label], "Unknown")</f>
        <v>High</v>
      </c>
      <c r="AM45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451" t="str" cm="1">
        <f t="array" ref="AN451">_xlfn.IFS(Cleaned_Data[[#This Row],[Risk Score]]&gt;=5, "3 - High Risk", Cleaned_Data[[#This Row],[Risk Score]]&gt;=3, "2 - Medium Risk", TRUE, "1 - Low Risk")</f>
        <v>1 - Low Risk</v>
      </c>
    </row>
    <row r="452" spans="1:40">
      <c r="A452">
        <v>45</v>
      </c>
      <c r="B452" t="s">
        <v>43</v>
      </c>
      <c r="C452" t="s">
        <v>55</v>
      </c>
      <c r="D452">
        <v>805</v>
      </c>
      <c r="E452" t="s">
        <v>45</v>
      </c>
      <c r="F452">
        <v>4</v>
      </c>
      <c r="G452">
        <v>2</v>
      </c>
      <c r="H452" t="s">
        <v>38</v>
      </c>
      <c r="I452">
        <v>972</v>
      </c>
      <c r="J452">
        <v>3</v>
      </c>
      <c r="K452" t="s">
        <v>46</v>
      </c>
      <c r="L452">
        <v>57</v>
      </c>
      <c r="M452">
        <v>3</v>
      </c>
      <c r="N452">
        <v>2</v>
      </c>
      <c r="O452" t="s">
        <v>50</v>
      </c>
      <c r="P452">
        <v>2</v>
      </c>
      <c r="Q452" t="s">
        <v>48</v>
      </c>
      <c r="R452">
        <v>4447</v>
      </c>
      <c r="S452">
        <v>23163</v>
      </c>
      <c r="T452">
        <v>1</v>
      </c>
      <c r="U452" t="s">
        <v>43</v>
      </c>
      <c r="V452">
        <v>12</v>
      </c>
      <c r="W452">
        <v>3</v>
      </c>
      <c r="X452">
        <v>2</v>
      </c>
      <c r="Y452">
        <v>0</v>
      </c>
      <c r="Z452">
        <v>9</v>
      </c>
      <c r="AA452">
        <v>5</v>
      </c>
      <c r="AB452">
        <v>2</v>
      </c>
      <c r="AC452">
        <v>9</v>
      </c>
      <c r="AD452">
        <v>7</v>
      </c>
      <c r="AE452">
        <v>0</v>
      </c>
      <c r="AF452">
        <v>8</v>
      </c>
      <c r="AG452">
        <v>0</v>
      </c>
      <c r="AH452" t="s">
        <v>70</v>
      </c>
      <c r="AI452" t="s">
        <v>72</v>
      </c>
      <c r="AJ452" t="str" cm="1">
        <f t="array" ref="AJ452">_xlfn.IFS(
  Cleaned_Data[[#This Row],[MonthlyIncome]] &lt;= Q1_Val, "Low (Q1)",
  Cleaned_Data[[#This Row],[MonthlyIncome]] &lt;= Q2_Val, "Lower-Mid (Q2)",
  Cleaned_Data[[#This Row],[MonthlyIncome]] &lt;= Q3_Val, "Upper-Mid (Q3)",
  TRUE, "High (Q4)"
)</f>
        <v>Lower-Mid (Q2)</v>
      </c>
      <c r="AK452" t="str">
        <f>_xlfn.XLOOKUP(Cleaned_Data[[#This Row],[JobSatisfaction]], SatisfactionLookup[Code], SatisfactionLookup[Label], "Unknown")</f>
        <v>Medium</v>
      </c>
      <c r="AL452" t="str">
        <f>_xlfn.XLOOKUP(Cleaned_Data[[#This Row],[WorkLifeBalance]], SatisfactionLookup[Code], SatisfactionLookup[Label], "Unknown")</f>
        <v>Medium</v>
      </c>
      <c r="AM45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452" t="str" cm="1">
        <f t="array" ref="AN452">_xlfn.IFS(Cleaned_Data[[#This Row],[Risk Score]]&gt;=5, "3 - High Risk", Cleaned_Data[[#This Row],[Risk Score]]&gt;=3, "2 - Medium Risk", TRUE, "1 - Low Risk")</f>
        <v>1 - Low Risk</v>
      </c>
    </row>
    <row r="453" spans="1:40">
      <c r="A453">
        <v>29</v>
      </c>
      <c r="B453" t="s">
        <v>43</v>
      </c>
      <c r="C453" t="s">
        <v>44</v>
      </c>
      <c r="D453">
        <v>1404</v>
      </c>
      <c r="E453" t="s">
        <v>37</v>
      </c>
      <c r="F453">
        <v>20</v>
      </c>
      <c r="G453">
        <v>3</v>
      </c>
      <c r="H453" t="s">
        <v>60</v>
      </c>
      <c r="I453">
        <v>974</v>
      </c>
      <c r="J453">
        <v>3</v>
      </c>
      <c r="K453" t="s">
        <v>39</v>
      </c>
      <c r="L453">
        <v>84</v>
      </c>
      <c r="M453">
        <v>3</v>
      </c>
      <c r="N453">
        <v>1</v>
      </c>
      <c r="O453" t="s">
        <v>57</v>
      </c>
      <c r="P453">
        <v>4</v>
      </c>
      <c r="Q453" t="s">
        <v>48</v>
      </c>
      <c r="R453">
        <v>2157</v>
      </c>
      <c r="S453">
        <v>18203</v>
      </c>
      <c r="T453">
        <v>1</v>
      </c>
      <c r="U453" t="s">
        <v>43</v>
      </c>
      <c r="V453">
        <v>15</v>
      </c>
      <c r="W453">
        <v>3</v>
      </c>
      <c r="X453">
        <v>2</v>
      </c>
      <c r="Y453">
        <v>1</v>
      </c>
      <c r="Z453">
        <v>3</v>
      </c>
      <c r="AA453">
        <v>5</v>
      </c>
      <c r="AB453">
        <v>3</v>
      </c>
      <c r="AC453">
        <v>3</v>
      </c>
      <c r="AD453">
        <v>1</v>
      </c>
      <c r="AE453">
        <v>0</v>
      </c>
      <c r="AF453">
        <v>2</v>
      </c>
      <c r="AG453">
        <v>0</v>
      </c>
      <c r="AH453" t="s">
        <v>67</v>
      </c>
      <c r="AI453" t="s">
        <v>71</v>
      </c>
      <c r="AJ453" t="str" cm="1">
        <f t="array" ref="AJ453">_xlfn.IFS(
  Cleaned_Data[[#This Row],[MonthlyIncome]] &lt;= Q1_Val, "Low (Q1)",
  Cleaned_Data[[#This Row],[MonthlyIncome]] &lt;= Q2_Val, "Lower-Mid (Q2)",
  Cleaned_Data[[#This Row],[MonthlyIncome]] &lt;= Q3_Val, "Upper-Mid (Q3)",
  TRUE, "High (Q4)"
)</f>
        <v>Low (Q1)</v>
      </c>
      <c r="AK453" t="str">
        <f>_xlfn.XLOOKUP(Cleaned_Data[[#This Row],[JobSatisfaction]], SatisfactionLookup[Code], SatisfactionLookup[Label], "Unknown")</f>
        <v>Very High</v>
      </c>
      <c r="AL453" t="str">
        <f>_xlfn.XLOOKUP(Cleaned_Data[[#This Row],[WorkLifeBalance]], SatisfactionLookup[Code], SatisfactionLookup[Label], "Unknown")</f>
        <v>High</v>
      </c>
      <c r="AM45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453" t="str" cm="1">
        <f t="array" ref="AN453">_xlfn.IFS(Cleaned_Data[[#This Row],[Risk Score]]&gt;=5, "3 - High Risk", Cleaned_Data[[#This Row],[Risk Score]]&gt;=3, "2 - Medium Risk", TRUE, "1 - Low Risk")</f>
        <v>2 - Medium Risk</v>
      </c>
    </row>
    <row r="454" spans="1:40">
      <c r="A454">
        <v>45</v>
      </c>
      <c r="B454" t="s">
        <v>43</v>
      </c>
      <c r="C454" t="s">
        <v>55</v>
      </c>
      <c r="D454">
        <v>248</v>
      </c>
      <c r="E454" t="s">
        <v>45</v>
      </c>
      <c r="F454">
        <v>23</v>
      </c>
      <c r="G454">
        <v>2</v>
      </c>
      <c r="H454" t="s">
        <v>38</v>
      </c>
      <c r="I454">
        <v>1002</v>
      </c>
      <c r="J454">
        <v>4</v>
      </c>
      <c r="K454" t="s">
        <v>46</v>
      </c>
      <c r="L454">
        <v>42</v>
      </c>
      <c r="M454">
        <v>3</v>
      </c>
      <c r="N454">
        <v>2</v>
      </c>
      <c r="O454" t="s">
        <v>50</v>
      </c>
      <c r="P454">
        <v>1</v>
      </c>
      <c r="Q454" t="s">
        <v>48</v>
      </c>
      <c r="R454">
        <v>3633</v>
      </c>
      <c r="S454">
        <v>14039</v>
      </c>
      <c r="T454">
        <v>1</v>
      </c>
      <c r="U454" t="s">
        <v>35</v>
      </c>
      <c r="V454">
        <v>15</v>
      </c>
      <c r="W454">
        <v>3</v>
      </c>
      <c r="X454">
        <v>3</v>
      </c>
      <c r="Y454">
        <v>1</v>
      </c>
      <c r="Z454">
        <v>9</v>
      </c>
      <c r="AA454">
        <v>2</v>
      </c>
      <c r="AB454">
        <v>3</v>
      </c>
      <c r="AC454">
        <v>9</v>
      </c>
      <c r="AD454">
        <v>8</v>
      </c>
      <c r="AE454">
        <v>0</v>
      </c>
      <c r="AF454">
        <v>8</v>
      </c>
      <c r="AG454">
        <v>0</v>
      </c>
      <c r="AH454" t="s">
        <v>70</v>
      </c>
      <c r="AI454" t="s">
        <v>72</v>
      </c>
      <c r="AJ454" t="str" cm="1">
        <f t="array" ref="AJ454">_xlfn.IFS(
  Cleaned_Data[[#This Row],[MonthlyIncome]] &lt;= Q1_Val, "Low (Q1)",
  Cleaned_Data[[#This Row],[MonthlyIncome]] &lt;= Q2_Val, "Lower-Mid (Q2)",
  Cleaned_Data[[#This Row],[MonthlyIncome]] &lt;= Q3_Val, "Upper-Mid (Q3)",
  TRUE, "High (Q4)"
)</f>
        <v>Lower-Mid (Q2)</v>
      </c>
      <c r="AK454" t="str">
        <f>_xlfn.XLOOKUP(Cleaned_Data[[#This Row],[JobSatisfaction]], SatisfactionLookup[Code], SatisfactionLookup[Label], "Unknown")</f>
        <v>Low</v>
      </c>
      <c r="AL454" t="str">
        <f>_xlfn.XLOOKUP(Cleaned_Data[[#This Row],[WorkLifeBalance]], SatisfactionLookup[Code], SatisfactionLookup[Label], "Unknown")</f>
        <v>High</v>
      </c>
      <c r="AM45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454" t="str" cm="1">
        <f t="array" ref="AN454">_xlfn.IFS(Cleaned_Data[[#This Row],[Risk Score]]&gt;=5, "3 - High Risk", Cleaned_Data[[#This Row],[Risk Score]]&gt;=3, "2 - Medium Risk", TRUE, "1 - Low Risk")</f>
        <v>3 - High Risk</v>
      </c>
    </row>
    <row r="455" spans="1:40">
      <c r="A455">
        <v>31</v>
      </c>
      <c r="B455" t="s">
        <v>43</v>
      </c>
      <c r="C455" t="s">
        <v>44</v>
      </c>
      <c r="D455">
        <v>853</v>
      </c>
      <c r="E455" t="s">
        <v>45</v>
      </c>
      <c r="F455">
        <v>1</v>
      </c>
      <c r="G455">
        <v>1</v>
      </c>
      <c r="H455" t="s">
        <v>38</v>
      </c>
      <c r="I455">
        <v>1011</v>
      </c>
      <c r="J455">
        <v>3</v>
      </c>
      <c r="K455" t="s">
        <v>39</v>
      </c>
      <c r="L455">
        <v>96</v>
      </c>
      <c r="M455">
        <v>3</v>
      </c>
      <c r="N455">
        <v>2</v>
      </c>
      <c r="O455" t="s">
        <v>53</v>
      </c>
      <c r="P455">
        <v>1</v>
      </c>
      <c r="Q455" t="s">
        <v>48</v>
      </c>
      <c r="R455">
        <v>4148</v>
      </c>
      <c r="S455">
        <v>11275</v>
      </c>
      <c r="T455">
        <v>1</v>
      </c>
      <c r="U455" t="s">
        <v>43</v>
      </c>
      <c r="V455">
        <v>12</v>
      </c>
      <c r="W455">
        <v>3</v>
      </c>
      <c r="X455">
        <v>3</v>
      </c>
      <c r="Y455">
        <v>1</v>
      </c>
      <c r="Z455">
        <v>4</v>
      </c>
      <c r="AA455">
        <v>1</v>
      </c>
      <c r="AB455">
        <v>3</v>
      </c>
      <c r="AC455">
        <v>4</v>
      </c>
      <c r="AD455">
        <v>3</v>
      </c>
      <c r="AE455">
        <v>0</v>
      </c>
      <c r="AF455">
        <v>3</v>
      </c>
      <c r="AG455">
        <v>0</v>
      </c>
      <c r="AH455" t="s">
        <v>67</v>
      </c>
      <c r="AI455" t="s">
        <v>71</v>
      </c>
      <c r="AJ455" t="str" cm="1">
        <f t="array" ref="AJ455">_xlfn.IFS(
  Cleaned_Data[[#This Row],[MonthlyIncome]] &lt;= Q1_Val, "Low (Q1)",
  Cleaned_Data[[#This Row],[MonthlyIncome]] &lt;= Q2_Val, "Lower-Mid (Q2)",
  Cleaned_Data[[#This Row],[MonthlyIncome]] &lt;= Q3_Val, "Upper-Mid (Q3)",
  TRUE, "High (Q4)"
)</f>
        <v>Lower-Mid (Q2)</v>
      </c>
      <c r="AK455" t="str">
        <f>_xlfn.XLOOKUP(Cleaned_Data[[#This Row],[JobSatisfaction]], SatisfactionLookup[Code], SatisfactionLookup[Label], "Unknown")</f>
        <v>Low</v>
      </c>
      <c r="AL455" t="str">
        <f>_xlfn.XLOOKUP(Cleaned_Data[[#This Row],[WorkLifeBalance]], SatisfactionLookup[Code], SatisfactionLookup[Label], "Unknown")</f>
        <v>High</v>
      </c>
      <c r="AM45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455" t="str" cm="1">
        <f t="array" ref="AN455">_xlfn.IFS(Cleaned_Data[[#This Row],[Risk Score]]&gt;=5, "3 - High Risk", Cleaned_Data[[#This Row],[Risk Score]]&gt;=3, "2 - Medium Risk", TRUE, "1 - Low Risk")</f>
        <v>1 - Low Risk</v>
      </c>
    </row>
    <row r="456" spans="1:40">
      <c r="A456">
        <v>28</v>
      </c>
      <c r="B456" t="s">
        <v>43</v>
      </c>
      <c r="C456" t="s">
        <v>44</v>
      </c>
      <c r="D456">
        <v>773</v>
      </c>
      <c r="E456" t="s">
        <v>45</v>
      </c>
      <c r="F456">
        <v>6</v>
      </c>
      <c r="G456">
        <v>3</v>
      </c>
      <c r="H456" t="s">
        <v>38</v>
      </c>
      <c r="I456">
        <v>1154</v>
      </c>
      <c r="J456">
        <v>3</v>
      </c>
      <c r="K456" t="s">
        <v>46</v>
      </c>
      <c r="L456">
        <v>39</v>
      </c>
      <c r="M456">
        <v>2</v>
      </c>
      <c r="N456">
        <v>1</v>
      </c>
      <c r="O456" t="s">
        <v>47</v>
      </c>
      <c r="P456">
        <v>3</v>
      </c>
      <c r="Q456" t="s">
        <v>52</v>
      </c>
      <c r="R456">
        <v>2703</v>
      </c>
      <c r="S456">
        <v>22088</v>
      </c>
      <c r="T456">
        <v>1</v>
      </c>
      <c r="U456" t="s">
        <v>35</v>
      </c>
      <c r="V456">
        <v>14</v>
      </c>
      <c r="W456">
        <v>3</v>
      </c>
      <c r="X456">
        <v>4</v>
      </c>
      <c r="Y456">
        <v>1</v>
      </c>
      <c r="Z456">
        <v>3</v>
      </c>
      <c r="AA456">
        <v>2</v>
      </c>
      <c r="AB456">
        <v>3</v>
      </c>
      <c r="AC456">
        <v>3</v>
      </c>
      <c r="AD456">
        <v>1</v>
      </c>
      <c r="AE456">
        <v>0</v>
      </c>
      <c r="AF456">
        <v>2</v>
      </c>
      <c r="AG456">
        <v>0</v>
      </c>
      <c r="AH456" t="s">
        <v>67</v>
      </c>
      <c r="AI456" t="s">
        <v>71</v>
      </c>
      <c r="AJ456" t="str" cm="1">
        <f t="array" ref="AJ456">_xlfn.IFS(
  Cleaned_Data[[#This Row],[MonthlyIncome]] &lt;= Q1_Val, "Low (Q1)",
  Cleaned_Data[[#This Row],[MonthlyIncome]] &lt;= Q2_Val, "Lower-Mid (Q2)",
  Cleaned_Data[[#This Row],[MonthlyIncome]] &lt;= Q3_Val, "Upper-Mid (Q3)",
  TRUE, "High (Q4)"
)</f>
        <v>Low (Q1)</v>
      </c>
      <c r="AK456" t="str">
        <f>_xlfn.XLOOKUP(Cleaned_Data[[#This Row],[JobSatisfaction]], SatisfactionLookup[Code], SatisfactionLookup[Label], "Unknown")</f>
        <v>High</v>
      </c>
      <c r="AL456" t="str">
        <f>_xlfn.XLOOKUP(Cleaned_Data[[#This Row],[WorkLifeBalance]], SatisfactionLookup[Code], SatisfactionLookup[Label], "Unknown")</f>
        <v>High</v>
      </c>
      <c r="AM45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456" t="str" cm="1">
        <f t="array" ref="AN456">_xlfn.IFS(Cleaned_Data[[#This Row],[Risk Score]]&gt;=5, "3 - High Risk", Cleaned_Data[[#This Row],[Risk Score]]&gt;=3, "2 - Medium Risk", TRUE, "1 - Low Risk")</f>
        <v>3 - High Risk</v>
      </c>
    </row>
    <row r="457" spans="1:40">
      <c r="A457">
        <v>33</v>
      </c>
      <c r="B457" t="s">
        <v>43</v>
      </c>
      <c r="C457" t="s">
        <v>44</v>
      </c>
      <c r="D457">
        <v>1146</v>
      </c>
      <c r="E457" t="s">
        <v>37</v>
      </c>
      <c r="F457">
        <v>25</v>
      </c>
      <c r="G457">
        <v>3</v>
      </c>
      <c r="H457" t="s">
        <v>51</v>
      </c>
      <c r="I457">
        <v>1220</v>
      </c>
      <c r="J457">
        <v>2</v>
      </c>
      <c r="K457" t="s">
        <v>39</v>
      </c>
      <c r="L457">
        <v>82</v>
      </c>
      <c r="M457">
        <v>3</v>
      </c>
      <c r="N457">
        <v>2</v>
      </c>
      <c r="O457" t="s">
        <v>40</v>
      </c>
      <c r="P457">
        <v>3</v>
      </c>
      <c r="Q457" t="s">
        <v>48</v>
      </c>
      <c r="R457">
        <v>4539</v>
      </c>
      <c r="S457">
        <v>4905</v>
      </c>
      <c r="T457">
        <v>1</v>
      </c>
      <c r="U457" t="s">
        <v>43</v>
      </c>
      <c r="V457">
        <v>12</v>
      </c>
      <c r="W457">
        <v>3</v>
      </c>
      <c r="X457">
        <v>1</v>
      </c>
      <c r="Y457">
        <v>1</v>
      </c>
      <c r="Z457">
        <v>10</v>
      </c>
      <c r="AA457">
        <v>3</v>
      </c>
      <c r="AB457">
        <v>2</v>
      </c>
      <c r="AC457">
        <v>10</v>
      </c>
      <c r="AD457">
        <v>7</v>
      </c>
      <c r="AE457">
        <v>0</v>
      </c>
      <c r="AF457">
        <v>1</v>
      </c>
      <c r="AG457">
        <v>0</v>
      </c>
      <c r="AH457" t="s">
        <v>67</v>
      </c>
      <c r="AI457" t="s">
        <v>72</v>
      </c>
      <c r="AJ457" t="str" cm="1">
        <f t="array" ref="AJ457">_xlfn.IFS(
  Cleaned_Data[[#This Row],[MonthlyIncome]] &lt;= Q1_Val, "Low (Q1)",
  Cleaned_Data[[#This Row],[MonthlyIncome]] &lt;= Q2_Val, "Lower-Mid (Q2)",
  Cleaned_Data[[#This Row],[MonthlyIncome]] &lt;= Q3_Val, "Upper-Mid (Q3)",
  TRUE, "High (Q4)"
)</f>
        <v>Lower-Mid (Q2)</v>
      </c>
      <c r="AK457" t="str">
        <f>_xlfn.XLOOKUP(Cleaned_Data[[#This Row],[JobSatisfaction]], SatisfactionLookup[Code], SatisfactionLookup[Label], "Unknown")</f>
        <v>High</v>
      </c>
      <c r="AL457" t="str">
        <f>_xlfn.XLOOKUP(Cleaned_Data[[#This Row],[WorkLifeBalance]], SatisfactionLookup[Code], SatisfactionLookup[Label], "Unknown")</f>
        <v>Medium</v>
      </c>
      <c r="AM45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457" t="str" cm="1">
        <f t="array" ref="AN457">_xlfn.IFS(Cleaned_Data[[#This Row],[Risk Score]]&gt;=5, "3 - High Risk", Cleaned_Data[[#This Row],[Risk Score]]&gt;=3, "2 - Medium Risk", TRUE, "1 - Low Risk")</f>
        <v>1 - Low Risk</v>
      </c>
    </row>
    <row r="458" spans="1:40">
      <c r="A458">
        <v>36</v>
      </c>
      <c r="B458" t="s">
        <v>43</v>
      </c>
      <c r="C458" t="s">
        <v>44</v>
      </c>
      <c r="D458">
        <v>469</v>
      </c>
      <c r="E458" t="s">
        <v>45</v>
      </c>
      <c r="F458">
        <v>3</v>
      </c>
      <c r="G458">
        <v>3</v>
      </c>
      <c r="H458" t="s">
        <v>60</v>
      </c>
      <c r="I458">
        <v>1257</v>
      </c>
      <c r="J458">
        <v>3</v>
      </c>
      <c r="K458" t="s">
        <v>46</v>
      </c>
      <c r="L458">
        <v>46</v>
      </c>
      <c r="M458">
        <v>3</v>
      </c>
      <c r="N458">
        <v>1</v>
      </c>
      <c r="O458" t="s">
        <v>47</v>
      </c>
      <c r="P458">
        <v>2</v>
      </c>
      <c r="Q458" t="s">
        <v>48</v>
      </c>
      <c r="R458">
        <v>3692</v>
      </c>
      <c r="S458">
        <v>9256</v>
      </c>
      <c r="T458">
        <v>1</v>
      </c>
      <c r="U458" t="s">
        <v>43</v>
      </c>
      <c r="V458">
        <v>12</v>
      </c>
      <c r="W458">
        <v>3</v>
      </c>
      <c r="X458">
        <v>3</v>
      </c>
      <c r="Y458">
        <v>0</v>
      </c>
      <c r="Z458">
        <v>12</v>
      </c>
      <c r="AA458">
        <v>2</v>
      </c>
      <c r="AB458">
        <v>2</v>
      </c>
      <c r="AC458">
        <v>11</v>
      </c>
      <c r="AD458">
        <v>10</v>
      </c>
      <c r="AE458">
        <v>0</v>
      </c>
      <c r="AF458">
        <v>7</v>
      </c>
      <c r="AG458">
        <v>0</v>
      </c>
      <c r="AH458" t="s">
        <v>69</v>
      </c>
      <c r="AI458" t="s">
        <v>73</v>
      </c>
      <c r="AJ458" t="str" cm="1">
        <f t="array" ref="AJ458">_xlfn.IFS(
  Cleaned_Data[[#This Row],[MonthlyIncome]] &lt;= Q1_Val, "Low (Q1)",
  Cleaned_Data[[#This Row],[MonthlyIncome]] &lt;= Q2_Val, "Lower-Mid (Q2)",
  Cleaned_Data[[#This Row],[MonthlyIncome]] &lt;= Q3_Val, "Upper-Mid (Q3)",
  TRUE, "High (Q4)"
)</f>
        <v>Lower-Mid (Q2)</v>
      </c>
      <c r="AK458" t="str">
        <f>_xlfn.XLOOKUP(Cleaned_Data[[#This Row],[JobSatisfaction]], SatisfactionLookup[Code], SatisfactionLookup[Label], "Unknown")</f>
        <v>Medium</v>
      </c>
      <c r="AL458" t="str">
        <f>_xlfn.XLOOKUP(Cleaned_Data[[#This Row],[WorkLifeBalance]], SatisfactionLookup[Code], SatisfactionLookup[Label], "Unknown")</f>
        <v>Medium</v>
      </c>
      <c r="AM45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458" t="str" cm="1">
        <f t="array" ref="AN458">_xlfn.IFS(Cleaned_Data[[#This Row],[Risk Score]]&gt;=5, "3 - High Risk", Cleaned_Data[[#This Row],[Risk Score]]&gt;=3, "2 - Medium Risk", TRUE, "1 - Low Risk")</f>
        <v>1 - Low Risk</v>
      </c>
    </row>
    <row r="459" spans="1:40">
      <c r="A459">
        <v>25</v>
      </c>
      <c r="B459" t="s">
        <v>43</v>
      </c>
      <c r="C459" t="s">
        <v>44</v>
      </c>
      <c r="D459">
        <v>772</v>
      </c>
      <c r="E459" t="s">
        <v>45</v>
      </c>
      <c r="F459">
        <v>2</v>
      </c>
      <c r="G459">
        <v>1</v>
      </c>
      <c r="H459" t="s">
        <v>38</v>
      </c>
      <c r="I459">
        <v>1653</v>
      </c>
      <c r="J459">
        <v>4</v>
      </c>
      <c r="K459" t="s">
        <v>46</v>
      </c>
      <c r="L459">
        <v>77</v>
      </c>
      <c r="M459">
        <v>4</v>
      </c>
      <c r="N459">
        <v>2</v>
      </c>
      <c r="O459" t="s">
        <v>53</v>
      </c>
      <c r="P459">
        <v>3</v>
      </c>
      <c r="Q459" t="s">
        <v>52</v>
      </c>
      <c r="R459">
        <v>5206</v>
      </c>
      <c r="S459">
        <v>4973</v>
      </c>
      <c r="T459">
        <v>1</v>
      </c>
      <c r="U459" t="s">
        <v>43</v>
      </c>
      <c r="V459">
        <v>17</v>
      </c>
      <c r="W459">
        <v>3</v>
      </c>
      <c r="X459">
        <v>3</v>
      </c>
      <c r="Y459">
        <v>2</v>
      </c>
      <c r="Z459">
        <v>7</v>
      </c>
      <c r="AA459">
        <v>6</v>
      </c>
      <c r="AB459">
        <v>3</v>
      </c>
      <c r="AC459">
        <v>7</v>
      </c>
      <c r="AD459">
        <v>7</v>
      </c>
      <c r="AE459">
        <v>0</v>
      </c>
      <c r="AF459">
        <v>7</v>
      </c>
      <c r="AG459">
        <v>0</v>
      </c>
      <c r="AH459" t="s">
        <v>67</v>
      </c>
      <c r="AI459" t="s">
        <v>72</v>
      </c>
      <c r="AJ459" t="str" cm="1">
        <f t="array" ref="AJ459">_xlfn.IFS(
  Cleaned_Data[[#This Row],[MonthlyIncome]] &lt;= Q1_Val, "Low (Q1)",
  Cleaned_Data[[#This Row],[MonthlyIncome]] &lt;= Q2_Val, "Lower-Mid (Q2)",
  Cleaned_Data[[#This Row],[MonthlyIncome]] &lt;= Q3_Val, "Upper-Mid (Q3)",
  TRUE, "High (Q4)"
)</f>
        <v>Upper-Mid (Q3)</v>
      </c>
      <c r="AK459" t="str">
        <f>_xlfn.XLOOKUP(Cleaned_Data[[#This Row],[JobSatisfaction]], SatisfactionLookup[Code], SatisfactionLookup[Label], "Unknown")</f>
        <v>High</v>
      </c>
      <c r="AL459" t="str">
        <f>_xlfn.XLOOKUP(Cleaned_Data[[#This Row],[WorkLifeBalance]], SatisfactionLookup[Code], SatisfactionLookup[Label], "Unknown")</f>
        <v>High</v>
      </c>
      <c r="AM45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59" t="str" cm="1">
        <f t="array" ref="AN459">_xlfn.IFS(Cleaned_Data[[#This Row],[Risk Score]]&gt;=5, "3 - High Risk", Cleaned_Data[[#This Row],[Risk Score]]&gt;=3, "2 - Medium Risk", TRUE, "1 - Low Risk")</f>
        <v>1 - Low Risk</v>
      </c>
    </row>
    <row r="460" spans="1:40">
      <c r="A460">
        <v>34</v>
      </c>
      <c r="B460" t="s">
        <v>43</v>
      </c>
      <c r="C460" t="s">
        <v>55</v>
      </c>
      <c r="D460">
        <v>1375</v>
      </c>
      <c r="E460" t="s">
        <v>37</v>
      </c>
      <c r="F460">
        <v>10</v>
      </c>
      <c r="G460">
        <v>3</v>
      </c>
      <c r="H460" t="s">
        <v>38</v>
      </c>
      <c r="I460">
        <v>1774</v>
      </c>
      <c r="J460">
        <v>4</v>
      </c>
      <c r="K460" t="s">
        <v>46</v>
      </c>
      <c r="L460">
        <v>87</v>
      </c>
      <c r="M460">
        <v>3</v>
      </c>
      <c r="N460">
        <v>2</v>
      </c>
      <c r="O460" t="s">
        <v>40</v>
      </c>
      <c r="P460">
        <v>3</v>
      </c>
      <c r="Q460" t="s">
        <v>52</v>
      </c>
      <c r="R460">
        <v>4001</v>
      </c>
      <c r="S460">
        <v>12313</v>
      </c>
      <c r="T460">
        <v>1</v>
      </c>
      <c r="U460" t="s">
        <v>35</v>
      </c>
      <c r="V460">
        <v>14</v>
      </c>
      <c r="W460">
        <v>3</v>
      </c>
      <c r="X460">
        <v>3</v>
      </c>
      <c r="Y460">
        <v>1</v>
      </c>
      <c r="Z460">
        <v>15</v>
      </c>
      <c r="AA460">
        <v>3</v>
      </c>
      <c r="AB460">
        <v>3</v>
      </c>
      <c r="AC460">
        <v>15</v>
      </c>
      <c r="AD460">
        <v>14</v>
      </c>
      <c r="AE460">
        <v>0</v>
      </c>
      <c r="AF460">
        <v>7</v>
      </c>
      <c r="AG460">
        <v>0</v>
      </c>
      <c r="AH460" t="s">
        <v>67</v>
      </c>
      <c r="AI460" t="s">
        <v>73</v>
      </c>
      <c r="AJ460" t="str" cm="1">
        <f t="array" ref="AJ460">_xlfn.IFS(
  Cleaned_Data[[#This Row],[MonthlyIncome]] &lt;= Q1_Val, "Low (Q1)",
  Cleaned_Data[[#This Row],[MonthlyIncome]] &lt;= Q2_Val, "Lower-Mid (Q2)",
  Cleaned_Data[[#This Row],[MonthlyIncome]] &lt;= Q3_Val, "Upper-Mid (Q3)",
  TRUE, "High (Q4)"
)</f>
        <v>Lower-Mid (Q2)</v>
      </c>
      <c r="AK460" t="str">
        <f>_xlfn.XLOOKUP(Cleaned_Data[[#This Row],[JobSatisfaction]], SatisfactionLookup[Code], SatisfactionLookup[Label], "Unknown")</f>
        <v>High</v>
      </c>
      <c r="AL460" t="str">
        <f>_xlfn.XLOOKUP(Cleaned_Data[[#This Row],[WorkLifeBalance]], SatisfactionLookup[Code], SatisfactionLookup[Label], "Unknown")</f>
        <v>High</v>
      </c>
      <c r="AM46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460" t="str" cm="1">
        <f t="array" ref="AN460">_xlfn.IFS(Cleaned_Data[[#This Row],[Risk Score]]&gt;=5, "3 - High Risk", Cleaned_Data[[#This Row],[Risk Score]]&gt;=3, "2 - Medium Risk", TRUE, "1 - Low Risk")</f>
        <v>2 - Medium Risk</v>
      </c>
    </row>
    <row r="461" spans="1:40">
      <c r="A461">
        <v>36</v>
      </c>
      <c r="B461" t="s">
        <v>43</v>
      </c>
      <c r="C461" t="s">
        <v>44</v>
      </c>
      <c r="D461">
        <v>1213</v>
      </c>
      <c r="E461" t="s">
        <v>61</v>
      </c>
      <c r="F461">
        <v>2</v>
      </c>
      <c r="G461">
        <v>1</v>
      </c>
      <c r="H461" t="s">
        <v>61</v>
      </c>
      <c r="I461">
        <v>1890</v>
      </c>
      <c r="J461">
        <v>2</v>
      </c>
      <c r="K461" t="s">
        <v>46</v>
      </c>
      <c r="L461">
        <v>94</v>
      </c>
      <c r="M461">
        <v>2</v>
      </c>
      <c r="N461">
        <v>2</v>
      </c>
      <c r="O461" t="s">
        <v>61</v>
      </c>
      <c r="P461">
        <v>4</v>
      </c>
      <c r="Q461" t="s">
        <v>41</v>
      </c>
      <c r="R461">
        <v>3886</v>
      </c>
      <c r="S461">
        <v>4223</v>
      </c>
      <c r="T461">
        <v>1</v>
      </c>
      <c r="U461" t="s">
        <v>43</v>
      </c>
      <c r="V461">
        <v>21</v>
      </c>
      <c r="W461">
        <v>4</v>
      </c>
      <c r="X461">
        <v>4</v>
      </c>
      <c r="Y461">
        <v>0</v>
      </c>
      <c r="Z461">
        <v>10</v>
      </c>
      <c r="AA461">
        <v>2</v>
      </c>
      <c r="AB461">
        <v>2</v>
      </c>
      <c r="AC461">
        <v>10</v>
      </c>
      <c r="AD461">
        <v>1</v>
      </c>
      <c r="AE461">
        <v>0</v>
      </c>
      <c r="AF461">
        <v>8</v>
      </c>
      <c r="AG461">
        <v>0</v>
      </c>
      <c r="AH461" t="s">
        <v>69</v>
      </c>
      <c r="AI461" t="s">
        <v>72</v>
      </c>
      <c r="AJ461" t="str" cm="1">
        <f t="array" ref="AJ461">_xlfn.IFS(
  Cleaned_Data[[#This Row],[MonthlyIncome]] &lt;= Q1_Val, "Low (Q1)",
  Cleaned_Data[[#This Row],[MonthlyIncome]] &lt;= Q2_Val, "Lower-Mid (Q2)",
  Cleaned_Data[[#This Row],[MonthlyIncome]] &lt;= Q3_Val, "Upper-Mid (Q3)",
  TRUE, "High (Q4)"
)</f>
        <v>Lower-Mid (Q2)</v>
      </c>
      <c r="AK461" t="str">
        <f>_xlfn.XLOOKUP(Cleaned_Data[[#This Row],[JobSatisfaction]], SatisfactionLookup[Code], SatisfactionLookup[Label], "Unknown")</f>
        <v>Very High</v>
      </c>
      <c r="AL461" t="str">
        <f>_xlfn.XLOOKUP(Cleaned_Data[[#This Row],[WorkLifeBalance]], SatisfactionLookup[Code], SatisfactionLookup[Label], "Unknown")</f>
        <v>Medium</v>
      </c>
      <c r="AM46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61" t="str" cm="1">
        <f t="array" ref="AN461">_xlfn.IFS(Cleaned_Data[[#This Row],[Risk Score]]&gt;=5, "3 - High Risk", Cleaned_Data[[#This Row],[Risk Score]]&gt;=3, "2 - Medium Risk", TRUE, "1 - Low Risk")</f>
        <v>1 - Low Risk</v>
      </c>
    </row>
    <row r="462" spans="1:40">
      <c r="A462">
        <v>28</v>
      </c>
      <c r="B462" t="s">
        <v>43</v>
      </c>
      <c r="C462" t="s">
        <v>44</v>
      </c>
      <c r="D462">
        <v>783</v>
      </c>
      <c r="E462" t="s">
        <v>37</v>
      </c>
      <c r="F462">
        <v>1</v>
      </c>
      <c r="G462">
        <v>2</v>
      </c>
      <c r="H462" t="s">
        <v>38</v>
      </c>
      <c r="I462">
        <v>1927</v>
      </c>
      <c r="J462">
        <v>3</v>
      </c>
      <c r="K462" t="s">
        <v>46</v>
      </c>
      <c r="L462">
        <v>42</v>
      </c>
      <c r="M462">
        <v>2</v>
      </c>
      <c r="N462">
        <v>2</v>
      </c>
      <c r="O462" t="s">
        <v>40</v>
      </c>
      <c r="P462">
        <v>4</v>
      </c>
      <c r="Q462" t="s">
        <v>48</v>
      </c>
      <c r="R462">
        <v>6834</v>
      </c>
      <c r="S462">
        <v>19255</v>
      </c>
      <c r="T462">
        <v>1</v>
      </c>
      <c r="U462" t="s">
        <v>35</v>
      </c>
      <c r="V462">
        <v>12</v>
      </c>
      <c r="W462">
        <v>3</v>
      </c>
      <c r="X462">
        <v>3</v>
      </c>
      <c r="Y462">
        <v>1</v>
      </c>
      <c r="Z462">
        <v>7</v>
      </c>
      <c r="AA462">
        <v>2</v>
      </c>
      <c r="AB462">
        <v>3</v>
      </c>
      <c r="AC462">
        <v>7</v>
      </c>
      <c r="AD462">
        <v>7</v>
      </c>
      <c r="AE462">
        <v>0</v>
      </c>
      <c r="AF462">
        <v>7</v>
      </c>
      <c r="AG462">
        <v>0</v>
      </c>
      <c r="AH462" t="s">
        <v>67</v>
      </c>
      <c r="AI462" t="s">
        <v>72</v>
      </c>
      <c r="AJ462" t="str" cm="1">
        <f t="array" ref="AJ462">_xlfn.IFS(
  Cleaned_Data[[#This Row],[MonthlyIncome]] &lt;= Q1_Val, "Low (Q1)",
  Cleaned_Data[[#This Row],[MonthlyIncome]] &lt;= Q2_Val, "Lower-Mid (Q2)",
  Cleaned_Data[[#This Row],[MonthlyIncome]] &lt;= Q3_Val, "Upper-Mid (Q3)",
  TRUE, "High (Q4)"
)</f>
        <v>Upper-Mid (Q3)</v>
      </c>
      <c r="AK462" t="str">
        <f>_xlfn.XLOOKUP(Cleaned_Data[[#This Row],[JobSatisfaction]], SatisfactionLookup[Code], SatisfactionLookup[Label], "Unknown")</f>
        <v>Very High</v>
      </c>
      <c r="AL462" t="str">
        <f>_xlfn.XLOOKUP(Cleaned_Data[[#This Row],[WorkLifeBalance]], SatisfactionLookup[Code], SatisfactionLookup[Label], "Unknown")</f>
        <v>High</v>
      </c>
      <c r="AM46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462" t="str" cm="1">
        <f t="array" ref="AN462">_xlfn.IFS(Cleaned_Data[[#This Row],[Risk Score]]&gt;=5, "3 - High Risk", Cleaned_Data[[#This Row],[Risk Score]]&gt;=3, "2 - Medium Risk", TRUE, "1 - Low Risk")</f>
        <v>2 - Medium Risk</v>
      </c>
    </row>
    <row r="463" spans="1:40">
      <c r="A463">
        <v>38</v>
      </c>
      <c r="B463" t="s">
        <v>43</v>
      </c>
      <c r="C463" t="s">
        <v>44</v>
      </c>
      <c r="D463">
        <v>1394</v>
      </c>
      <c r="E463" t="s">
        <v>45</v>
      </c>
      <c r="F463">
        <v>8</v>
      </c>
      <c r="G463">
        <v>3</v>
      </c>
      <c r="H463" t="s">
        <v>51</v>
      </c>
      <c r="I463">
        <v>1937</v>
      </c>
      <c r="J463">
        <v>4</v>
      </c>
      <c r="K463" t="s">
        <v>39</v>
      </c>
      <c r="L463">
        <v>58</v>
      </c>
      <c r="M463">
        <v>2</v>
      </c>
      <c r="N463">
        <v>2</v>
      </c>
      <c r="O463" t="s">
        <v>47</v>
      </c>
      <c r="P463">
        <v>2</v>
      </c>
      <c r="Q463" t="s">
        <v>52</v>
      </c>
      <c r="R463">
        <v>2133</v>
      </c>
      <c r="S463">
        <v>18115</v>
      </c>
      <c r="T463">
        <v>1</v>
      </c>
      <c r="U463" t="s">
        <v>35</v>
      </c>
      <c r="V463">
        <v>16</v>
      </c>
      <c r="W463">
        <v>3</v>
      </c>
      <c r="X463">
        <v>3</v>
      </c>
      <c r="Y463">
        <v>1</v>
      </c>
      <c r="Z463">
        <v>20</v>
      </c>
      <c r="AA463">
        <v>3</v>
      </c>
      <c r="AB463">
        <v>3</v>
      </c>
      <c r="AC463">
        <v>20</v>
      </c>
      <c r="AD463">
        <v>11</v>
      </c>
      <c r="AE463">
        <v>0</v>
      </c>
      <c r="AF463">
        <v>7</v>
      </c>
      <c r="AG463">
        <v>0</v>
      </c>
      <c r="AH463" t="s">
        <v>69</v>
      </c>
      <c r="AI463" t="s">
        <v>73</v>
      </c>
      <c r="AJ463" t="str" cm="1">
        <f t="array" ref="AJ463">_xlfn.IFS(
  Cleaned_Data[[#This Row],[MonthlyIncome]] &lt;= Q1_Val, "Low (Q1)",
  Cleaned_Data[[#This Row],[MonthlyIncome]] &lt;= Q2_Val, "Lower-Mid (Q2)",
  Cleaned_Data[[#This Row],[MonthlyIncome]] &lt;= Q3_Val, "Upper-Mid (Q3)",
  TRUE, "High (Q4)"
)</f>
        <v>Low (Q1)</v>
      </c>
      <c r="AK463" t="str">
        <f>_xlfn.XLOOKUP(Cleaned_Data[[#This Row],[JobSatisfaction]], SatisfactionLookup[Code], SatisfactionLookup[Label], "Unknown")</f>
        <v>Medium</v>
      </c>
      <c r="AL463" t="str">
        <f>_xlfn.XLOOKUP(Cleaned_Data[[#This Row],[WorkLifeBalance]], SatisfactionLookup[Code], SatisfactionLookup[Label], "Unknown")</f>
        <v>High</v>
      </c>
      <c r="AM46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463" t="str" cm="1">
        <f t="array" ref="AN463">_xlfn.IFS(Cleaned_Data[[#This Row],[Risk Score]]&gt;=5, "3 - High Risk", Cleaned_Data[[#This Row],[Risk Score]]&gt;=3, "2 - Medium Risk", TRUE, "1 - Low Risk")</f>
        <v>3 - High Risk</v>
      </c>
    </row>
    <row r="464" spans="1:40">
      <c r="A464">
        <v>36</v>
      </c>
      <c r="B464" t="s">
        <v>43</v>
      </c>
      <c r="C464" t="s">
        <v>55</v>
      </c>
      <c r="D464">
        <v>1351</v>
      </c>
      <c r="E464" t="s">
        <v>45</v>
      </c>
      <c r="F464">
        <v>9</v>
      </c>
      <c r="G464">
        <v>4</v>
      </c>
      <c r="H464" t="s">
        <v>38</v>
      </c>
      <c r="I464">
        <v>1949</v>
      </c>
      <c r="J464">
        <v>1</v>
      </c>
      <c r="K464" t="s">
        <v>46</v>
      </c>
      <c r="L464">
        <v>66</v>
      </c>
      <c r="M464">
        <v>4</v>
      </c>
      <c r="N464">
        <v>1</v>
      </c>
      <c r="O464" t="s">
        <v>50</v>
      </c>
      <c r="P464">
        <v>2</v>
      </c>
      <c r="Q464" t="s">
        <v>48</v>
      </c>
      <c r="R464">
        <v>2810</v>
      </c>
      <c r="S464">
        <v>9238</v>
      </c>
      <c r="T464">
        <v>1</v>
      </c>
      <c r="U464" t="s">
        <v>43</v>
      </c>
      <c r="V464">
        <v>22</v>
      </c>
      <c r="W464">
        <v>4</v>
      </c>
      <c r="X464">
        <v>2</v>
      </c>
      <c r="Y464">
        <v>0</v>
      </c>
      <c r="Z464">
        <v>5</v>
      </c>
      <c r="AA464">
        <v>3</v>
      </c>
      <c r="AB464">
        <v>3</v>
      </c>
      <c r="AC464">
        <v>5</v>
      </c>
      <c r="AD464">
        <v>4</v>
      </c>
      <c r="AE464">
        <v>0</v>
      </c>
      <c r="AF464">
        <v>2</v>
      </c>
      <c r="AG464">
        <v>0</v>
      </c>
      <c r="AH464" t="s">
        <v>69</v>
      </c>
      <c r="AI464" t="s">
        <v>71</v>
      </c>
      <c r="AJ464" t="str" cm="1">
        <f t="array" ref="AJ464">_xlfn.IFS(
  Cleaned_Data[[#This Row],[MonthlyIncome]] &lt;= Q1_Val, "Low (Q1)",
  Cleaned_Data[[#This Row],[MonthlyIncome]] &lt;= Q2_Val, "Lower-Mid (Q2)",
  Cleaned_Data[[#This Row],[MonthlyIncome]] &lt;= Q3_Val, "Upper-Mid (Q3)",
  TRUE, "High (Q4)"
)</f>
        <v>Low (Q1)</v>
      </c>
      <c r="AK464" t="str">
        <f>_xlfn.XLOOKUP(Cleaned_Data[[#This Row],[JobSatisfaction]], SatisfactionLookup[Code], SatisfactionLookup[Label], "Unknown")</f>
        <v>Medium</v>
      </c>
      <c r="AL464" t="str">
        <f>_xlfn.XLOOKUP(Cleaned_Data[[#This Row],[WorkLifeBalance]], SatisfactionLookup[Code], SatisfactionLookup[Label], "Unknown")</f>
        <v>High</v>
      </c>
      <c r="AM46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464" t="str" cm="1">
        <f t="array" ref="AN464">_xlfn.IFS(Cleaned_Data[[#This Row],[Risk Score]]&gt;=5, "3 - High Risk", Cleaned_Data[[#This Row],[Risk Score]]&gt;=3, "2 - Medium Risk", TRUE, "1 - Low Risk")</f>
        <v>2 - Medium Risk</v>
      </c>
    </row>
    <row r="465" spans="1:40">
      <c r="A465">
        <v>31</v>
      </c>
      <c r="B465" t="s">
        <v>35</v>
      </c>
      <c r="C465" t="s">
        <v>44</v>
      </c>
      <c r="D465">
        <v>754</v>
      </c>
      <c r="E465" t="s">
        <v>37</v>
      </c>
      <c r="F465">
        <v>26</v>
      </c>
      <c r="G465">
        <v>4</v>
      </c>
      <c r="H465" t="s">
        <v>59</v>
      </c>
      <c r="I465">
        <v>1967</v>
      </c>
      <c r="J465">
        <v>1</v>
      </c>
      <c r="K465" t="s">
        <v>46</v>
      </c>
      <c r="L465">
        <v>63</v>
      </c>
      <c r="M465">
        <v>3</v>
      </c>
      <c r="N465">
        <v>2</v>
      </c>
      <c r="O465" t="s">
        <v>40</v>
      </c>
      <c r="P465">
        <v>4</v>
      </c>
      <c r="Q465" t="s">
        <v>48</v>
      </c>
      <c r="R465">
        <v>5617</v>
      </c>
      <c r="S465">
        <v>21075</v>
      </c>
      <c r="T465">
        <v>1</v>
      </c>
      <c r="U465" t="s">
        <v>35</v>
      </c>
      <c r="V465">
        <v>11</v>
      </c>
      <c r="W465">
        <v>3</v>
      </c>
      <c r="X465">
        <v>3</v>
      </c>
      <c r="Y465">
        <v>0</v>
      </c>
      <c r="Z465">
        <v>10</v>
      </c>
      <c r="AA465">
        <v>4</v>
      </c>
      <c r="AB465">
        <v>3</v>
      </c>
      <c r="AC465">
        <v>10</v>
      </c>
      <c r="AD465">
        <v>7</v>
      </c>
      <c r="AE465">
        <v>0</v>
      </c>
      <c r="AF465">
        <v>8</v>
      </c>
      <c r="AG465">
        <v>1</v>
      </c>
      <c r="AH465" t="s">
        <v>67</v>
      </c>
      <c r="AI465" t="s">
        <v>72</v>
      </c>
      <c r="AJ465" t="str" cm="1">
        <f t="array" ref="AJ465">_xlfn.IFS(
  Cleaned_Data[[#This Row],[MonthlyIncome]] &lt;= Q1_Val, "Low (Q1)",
  Cleaned_Data[[#This Row],[MonthlyIncome]] &lt;= Q2_Val, "Lower-Mid (Q2)",
  Cleaned_Data[[#This Row],[MonthlyIncome]] &lt;= Q3_Val, "Upper-Mid (Q3)",
  TRUE, "High (Q4)"
)</f>
        <v>Upper-Mid (Q3)</v>
      </c>
      <c r="AK465" t="str">
        <f>_xlfn.XLOOKUP(Cleaned_Data[[#This Row],[JobSatisfaction]], SatisfactionLookup[Code], SatisfactionLookup[Label], "Unknown")</f>
        <v>Very High</v>
      </c>
      <c r="AL465" t="str">
        <f>_xlfn.XLOOKUP(Cleaned_Data[[#This Row],[WorkLifeBalance]], SatisfactionLookup[Code], SatisfactionLookup[Label], "Unknown")</f>
        <v>High</v>
      </c>
      <c r="AM46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465" t="str" cm="1">
        <f t="array" ref="AN465">_xlfn.IFS(Cleaned_Data[[#This Row],[Risk Score]]&gt;=5, "3 - High Risk", Cleaned_Data[[#This Row],[Risk Score]]&gt;=3, "2 - Medium Risk", TRUE, "1 - Low Risk")</f>
        <v>2 - Medium Risk</v>
      </c>
    </row>
    <row r="466" spans="1:40">
      <c r="A466">
        <v>32</v>
      </c>
      <c r="B466" t="s">
        <v>43</v>
      </c>
      <c r="C466" t="s">
        <v>36</v>
      </c>
      <c r="D466">
        <v>334</v>
      </c>
      <c r="E466" t="s">
        <v>45</v>
      </c>
      <c r="F466">
        <v>5</v>
      </c>
      <c r="G466">
        <v>2</v>
      </c>
      <c r="H466" t="s">
        <v>38</v>
      </c>
      <c r="I466">
        <v>21</v>
      </c>
      <c r="J466">
        <v>1</v>
      </c>
      <c r="K466" t="s">
        <v>46</v>
      </c>
      <c r="L466">
        <v>80</v>
      </c>
      <c r="M466">
        <v>4</v>
      </c>
      <c r="N466">
        <v>1</v>
      </c>
      <c r="O466" t="s">
        <v>47</v>
      </c>
      <c r="P466">
        <v>2</v>
      </c>
      <c r="Q466" t="s">
        <v>52</v>
      </c>
      <c r="R466">
        <v>3298</v>
      </c>
      <c r="S466">
        <v>15053</v>
      </c>
      <c r="T466">
        <v>0</v>
      </c>
      <c r="U466" t="s">
        <v>35</v>
      </c>
      <c r="V466">
        <v>12</v>
      </c>
      <c r="W466">
        <v>3</v>
      </c>
      <c r="X466">
        <v>4</v>
      </c>
      <c r="Y466">
        <v>2</v>
      </c>
      <c r="Z466">
        <v>7</v>
      </c>
      <c r="AA466">
        <v>5</v>
      </c>
      <c r="AB466">
        <v>2</v>
      </c>
      <c r="AC466">
        <v>6</v>
      </c>
      <c r="AD466">
        <v>2</v>
      </c>
      <c r="AE466">
        <v>0</v>
      </c>
      <c r="AF466">
        <v>5</v>
      </c>
      <c r="AG466">
        <v>0</v>
      </c>
      <c r="AH466" t="s">
        <v>67</v>
      </c>
      <c r="AI466" t="s">
        <v>72</v>
      </c>
      <c r="AJ466" t="str" cm="1">
        <f t="array" ref="AJ466">_xlfn.IFS(
  Cleaned_Data[[#This Row],[MonthlyIncome]] &lt;= Q1_Val, "Low (Q1)",
  Cleaned_Data[[#This Row],[MonthlyIncome]] &lt;= Q2_Val, "Lower-Mid (Q2)",
  Cleaned_Data[[#This Row],[MonthlyIncome]] &lt;= Q3_Val, "Upper-Mid (Q3)",
  TRUE, "High (Q4)"
)</f>
        <v>Lower-Mid (Q2)</v>
      </c>
      <c r="AK466" t="str">
        <f>_xlfn.XLOOKUP(Cleaned_Data[[#This Row],[JobSatisfaction]], SatisfactionLookup[Code], SatisfactionLookup[Label], "Unknown")</f>
        <v>Medium</v>
      </c>
      <c r="AL466" t="str">
        <f>_xlfn.XLOOKUP(Cleaned_Data[[#This Row],[WorkLifeBalance]], SatisfactionLookup[Code], SatisfactionLookup[Label], "Unknown")</f>
        <v>Medium</v>
      </c>
      <c r="AM46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466" t="str" cm="1">
        <f t="array" ref="AN466">_xlfn.IFS(Cleaned_Data[[#This Row],[Risk Score]]&gt;=5, "3 - High Risk", Cleaned_Data[[#This Row],[Risk Score]]&gt;=3, "2 - Medium Risk", TRUE, "1 - Low Risk")</f>
        <v>3 - High Risk</v>
      </c>
    </row>
    <row r="467" spans="1:40">
      <c r="A467">
        <v>54</v>
      </c>
      <c r="B467" t="s">
        <v>43</v>
      </c>
      <c r="C467" t="s">
        <v>36</v>
      </c>
      <c r="D467">
        <v>1147</v>
      </c>
      <c r="E467" t="s">
        <v>37</v>
      </c>
      <c r="F467">
        <v>3</v>
      </c>
      <c r="G467">
        <v>3</v>
      </c>
      <c r="H467" t="s">
        <v>59</v>
      </c>
      <c r="I467">
        <v>303</v>
      </c>
      <c r="J467">
        <v>4</v>
      </c>
      <c r="K467" t="s">
        <v>39</v>
      </c>
      <c r="L467">
        <v>52</v>
      </c>
      <c r="M467">
        <v>3</v>
      </c>
      <c r="N467">
        <v>2</v>
      </c>
      <c r="O467" t="s">
        <v>40</v>
      </c>
      <c r="P467">
        <v>1</v>
      </c>
      <c r="Q467" t="s">
        <v>48</v>
      </c>
      <c r="R467">
        <v>5940</v>
      </c>
      <c r="S467">
        <v>17011</v>
      </c>
      <c r="T467">
        <v>2</v>
      </c>
      <c r="U467" t="s">
        <v>43</v>
      </c>
      <c r="V467">
        <v>14</v>
      </c>
      <c r="W467">
        <v>3</v>
      </c>
      <c r="X467">
        <v>4</v>
      </c>
      <c r="Y467">
        <v>1</v>
      </c>
      <c r="Z467">
        <v>16</v>
      </c>
      <c r="AA467">
        <v>4</v>
      </c>
      <c r="AB467">
        <v>3</v>
      </c>
      <c r="AC467">
        <v>6</v>
      </c>
      <c r="AD467">
        <v>2</v>
      </c>
      <c r="AE467">
        <v>0</v>
      </c>
      <c r="AF467">
        <v>5</v>
      </c>
      <c r="AG467">
        <v>0</v>
      </c>
      <c r="AH467" t="s">
        <v>70</v>
      </c>
      <c r="AI467" t="s">
        <v>72</v>
      </c>
      <c r="AJ467" t="str" cm="1">
        <f t="array" ref="AJ467">_xlfn.IFS(
  Cleaned_Data[[#This Row],[MonthlyIncome]] &lt;= Q1_Val, "Low (Q1)",
  Cleaned_Data[[#This Row],[MonthlyIncome]] &lt;= Q2_Val, "Lower-Mid (Q2)",
  Cleaned_Data[[#This Row],[MonthlyIncome]] &lt;= Q3_Val, "Upper-Mid (Q3)",
  TRUE, "High (Q4)"
)</f>
        <v>Upper-Mid (Q3)</v>
      </c>
      <c r="AK467" t="str">
        <f>_xlfn.XLOOKUP(Cleaned_Data[[#This Row],[JobSatisfaction]], SatisfactionLookup[Code], SatisfactionLookup[Label], "Unknown")</f>
        <v>Low</v>
      </c>
      <c r="AL467" t="str">
        <f>_xlfn.XLOOKUP(Cleaned_Data[[#This Row],[WorkLifeBalance]], SatisfactionLookup[Code], SatisfactionLookup[Label], "Unknown")</f>
        <v>High</v>
      </c>
      <c r="AM46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467" t="str" cm="1">
        <f t="array" ref="AN467">_xlfn.IFS(Cleaned_Data[[#This Row],[Risk Score]]&gt;=5, "3 - High Risk", Cleaned_Data[[#This Row],[Risk Score]]&gt;=3, "2 - Medium Risk", TRUE, "1 - Low Risk")</f>
        <v>1 - Low Risk</v>
      </c>
    </row>
    <row r="468" spans="1:40">
      <c r="A468">
        <v>32</v>
      </c>
      <c r="B468" t="s">
        <v>43</v>
      </c>
      <c r="C468" t="s">
        <v>36</v>
      </c>
      <c r="D468">
        <v>128</v>
      </c>
      <c r="E468" t="s">
        <v>45</v>
      </c>
      <c r="F468">
        <v>2</v>
      </c>
      <c r="G468">
        <v>1</v>
      </c>
      <c r="H468" t="s">
        <v>60</v>
      </c>
      <c r="I468">
        <v>362</v>
      </c>
      <c r="J468">
        <v>4</v>
      </c>
      <c r="K468" t="s">
        <v>46</v>
      </c>
      <c r="L468">
        <v>84</v>
      </c>
      <c r="M468">
        <v>2</v>
      </c>
      <c r="N468">
        <v>2</v>
      </c>
      <c r="O468" t="s">
        <v>50</v>
      </c>
      <c r="P468">
        <v>1</v>
      </c>
      <c r="Q468" t="s">
        <v>41</v>
      </c>
      <c r="R468">
        <v>2176</v>
      </c>
      <c r="S468">
        <v>19737</v>
      </c>
      <c r="T468">
        <v>4</v>
      </c>
      <c r="U468" t="s">
        <v>43</v>
      </c>
      <c r="V468">
        <v>13</v>
      </c>
      <c r="W468">
        <v>3</v>
      </c>
      <c r="X468">
        <v>4</v>
      </c>
      <c r="Y468">
        <v>0</v>
      </c>
      <c r="Z468">
        <v>9</v>
      </c>
      <c r="AA468">
        <v>5</v>
      </c>
      <c r="AB468">
        <v>3</v>
      </c>
      <c r="AC468">
        <v>6</v>
      </c>
      <c r="AD468">
        <v>2</v>
      </c>
      <c r="AE468">
        <v>0</v>
      </c>
      <c r="AF468">
        <v>4</v>
      </c>
      <c r="AG468">
        <v>0</v>
      </c>
      <c r="AH468" t="s">
        <v>67</v>
      </c>
      <c r="AI468" t="s">
        <v>72</v>
      </c>
      <c r="AJ468" t="str" cm="1">
        <f t="array" ref="AJ468">_xlfn.IFS(
  Cleaned_Data[[#This Row],[MonthlyIncome]] &lt;= Q1_Val, "Low (Q1)",
  Cleaned_Data[[#This Row],[MonthlyIncome]] &lt;= Q2_Val, "Lower-Mid (Q2)",
  Cleaned_Data[[#This Row],[MonthlyIncome]] &lt;= Q3_Val, "Upper-Mid (Q3)",
  TRUE, "High (Q4)"
)</f>
        <v>Low (Q1)</v>
      </c>
      <c r="AK468" t="str">
        <f>_xlfn.XLOOKUP(Cleaned_Data[[#This Row],[JobSatisfaction]], SatisfactionLookup[Code], SatisfactionLookup[Label], "Unknown")</f>
        <v>Low</v>
      </c>
      <c r="AL468" t="str">
        <f>_xlfn.XLOOKUP(Cleaned_Data[[#This Row],[WorkLifeBalance]], SatisfactionLookup[Code], SatisfactionLookup[Label], "Unknown")</f>
        <v>High</v>
      </c>
      <c r="AM46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468" t="str" cm="1">
        <f t="array" ref="AN468">_xlfn.IFS(Cleaned_Data[[#This Row],[Risk Score]]&gt;=5, "3 - High Risk", Cleaned_Data[[#This Row],[Risk Score]]&gt;=3, "2 - Medium Risk", TRUE, "1 - Low Risk")</f>
        <v>1 - Low Risk</v>
      </c>
    </row>
    <row r="469" spans="1:40">
      <c r="A469">
        <v>37</v>
      </c>
      <c r="B469" t="s">
        <v>43</v>
      </c>
      <c r="C469" t="s">
        <v>36</v>
      </c>
      <c r="D469">
        <v>1192</v>
      </c>
      <c r="E469" t="s">
        <v>45</v>
      </c>
      <c r="F469">
        <v>5</v>
      </c>
      <c r="G469">
        <v>2</v>
      </c>
      <c r="H469" t="s">
        <v>51</v>
      </c>
      <c r="I469">
        <v>460</v>
      </c>
      <c r="J469">
        <v>4</v>
      </c>
      <c r="K469" t="s">
        <v>46</v>
      </c>
      <c r="L469">
        <v>61</v>
      </c>
      <c r="M469">
        <v>3</v>
      </c>
      <c r="N469">
        <v>2</v>
      </c>
      <c r="O469" t="s">
        <v>53</v>
      </c>
      <c r="P469">
        <v>4</v>
      </c>
      <c r="Q469" t="s">
        <v>52</v>
      </c>
      <c r="R469">
        <v>6347</v>
      </c>
      <c r="S469">
        <v>23177</v>
      </c>
      <c r="T469">
        <v>7</v>
      </c>
      <c r="U469" t="s">
        <v>43</v>
      </c>
      <c r="V469">
        <v>16</v>
      </c>
      <c r="W469">
        <v>3</v>
      </c>
      <c r="X469">
        <v>3</v>
      </c>
      <c r="Y469">
        <v>2</v>
      </c>
      <c r="Z469">
        <v>8</v>
      </c>
      <c r="AA469">
        <v>2</v>
      </c>
      <c r="AB469">
        <v>2</v>
      </c>
      <c r="AC469">
        <v>6</v>
      </c>
      <c r="AD469">
        <v>2</v>
      </c>
      <c r="AE469">
        <v>0</v>
      </c>
      <c r="AF469">
        <v>4</v>
      </c>
      <c r="AG469">
        <v>0</v>
      </c>
      <c r="AH469" t="s">
        <v>69</v>
      </c>
      <c r="AI469" t="s">
        <v>72</v>
      </c>
      <c r="AJ469" t="str" cm="1">
        <f t="array" ref="AJ469">_xlfn.IFS(
  Cleaned_Data[[#This Row],[MonthlyIncome]] &lt;= Q1_Val, "Low (Q1)",
  Cleaned_Data[[#This Row],[MonthlyIncome]] &lt;= Q2_Val, "Lower-Mid (Q2)",
  Cleaned_Data[[#This Row],[MonthlyIncome]] &lt;= Q3_Val, "Upper-Mid (Q3)",
  TRUE, "High (Q4)"
)</f>
        <v>Upper-Mid (Q3)</v>
      </c>
      <c r="AK469" t="str">
        <f>_xlfn.XLOOKUP(Cleaned_Data[[#This Row],[JobSatisfaction]], SatisfactionLookup[Code], SatisfactionLookup[Label], "Unknown")</f>
        <v>Very High</v>
      </c>
      <c r="AL469" t="str">
        <f>_xlfn.XLOOKUP(Cleaned_Data[[#This Row],[WorkLifeBalance]], SatisfactionLookup[Code], SatisfactionLookup[Label], "Unknown")</f>
        <v>Medium</v>
      </c>
      <c r="AM46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69" t="str" cm="1">
        <f t="array" ref="AN469">_xlfn.IFS(Cleaned_Data[[#This Row],[Risk Score]]&gt;=5, "3 - High Risk", Cleaned_Data[[#This Row],[Risk Score]]&gt;=3, "2 - Medium Risk", TRUE, "1 - Low Risk")</f>
        <v>1 - Low Risk</v>
      </c>
    </row>
    <row r="470" spans="1:40">
      <c r="A470">
        <v>29</v>
      </c>
      <c r="B470" t="s">
        <v>43</v>
      </c>
      <c r="C470" t="s">
        <v>36</v>
      </c>
      <c r="D470">
        <v>986</v>
      </c>
      <c r="E470" t="s">
        <v>45</v>
      </c>
      <c r="F470">
        <v>3</v>
      </c>
      <c r="G470">
        <v>4</v>
      </c>
      <c r="H470" t="s">
        <v>51</v>
      </c>
      <c r="I470">
        <v>564</v>
      </c>
      <c r="J470">
        <v>2</v>
      </c>
      <c r="K470" t="s">
        <v>46</v>
      </c>
      <c r="L470">
        <v>93</v>
      </c>
      <c r="M470">
        <v>2</v>
      </c>
      <c r="N470">
        <v>3</v>
      </c>
      <c r="O470" t="s">
        <v>58</v>
      </c>
      <c r="P470">
        <v>3</v>
      </c>
      <c r="Q470" t="s">
        <v>48</v>
      </c>
      <c r="R470">
        <v>11935</v>
      </c>
      <c r="S470">
        <v>21526</v>
      </c>
      <c r="T470">
        <v>1</v>
      </c>
      <c r="U470" t="s">
        <v>43</v>
      </c>
      <c r="V470">
        <v>18</v>
      </c>
      <c r="W470">
        <v>3</v>
      </c>
      <c r="X470">
        <v>3</v>
      </c>
      <c r="Y470">
        <v>0</v>
      </c>
      <c r="Z470">
        <v>10</v>
      </c>
      <c r="AA470">
        <v>2</v>
      </c>
      <c r="AB470">
        <v>3</v>
      </c>
      <c r="AC470">
        <v>10</v>
      </c>
      <c r="AD470">
        <v>2</v>
      </c>
      <c r="AE470">
        <v>0</v>
      </c>
      <c r="AF470">
        <v>7</v>
      </c>
      <c r="AG470">
        <v>0</v>
      </c>
      <c r="AH470" t="s">
        <v>67</v>
      </c>
      <c r="AI470" t="s">
        <v>72</v>
      </c>
      <c r="AJ470" t="str" cm="1">
        <f t="array" ref="AJ470">_xlfn.IFS(
  Cleaned_Data[[#This Row],[MonthlyIncome]] &lt;= Q1_Val, "Low (Q1)",
  Cleaned_Data[[#This Row],[MonthlyIncome]] &lt;= Q2_Val, "Lower-Mid (Q2)",
  Cleaned_Data[[#This Row],[MonthlyIncome]] &lt;= Q3_Val, "Upper-Mid (Q3)",
  TRUE, "High (Q4)"
)</f>
        <v>High (Q4)</v>
      </c>
      <c r="AK470" t="str">
        <f>_xlfn.XLOOKUP(Cleaned_Data[[#This Row],[JobSatisfaction]], SatisfactionLookup[Code], SatisfactionLookup[Label], "Unknown")</f>
        <v>High</v>
      </c>
      <c r="AL470" t="str">
        <f>_xlfn.XLOOKUP(Cleaned_Data[[#This Row],[WorkLifeBalance]], SatisfactionLookup[Code], SatisfactionLookup[Label], "Unknown")</f>
        <v>High</v>
      </c>
      <c r="AM47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70" t="str" cm="1">
        <f t="array" ref="AN470">_xlfn.IFS(Cleaned_Data[[#This Row],[Risk Score]]&gt;=5, "3 - High Risk", Cleaned_Data[[#This Row],[Risk Score]]&gt;=3, "2 - Medium Risk", TRUE, "1 - Low Risk")</f>
        <v>1 - Low Risk</v>
      </c>
    </row>
    <row r="471" spans="1:40">
      <c r="A471">
        <v>34</v>
      </c>
      <c r="B471" t="s">
        <v>43</v>
      </c>
      <c r="C471" t="s">
        <v>36</v>
      </c>
      <c r="D471">
        <v>204</v>
      </c>
      <c r="E471" t="s">
        <v>37</v>
      </c>
      <c r="F471">
        <v>14</v>
      </c>
      <c r="G471">
        <v>3</v>
      </c>
      <c r="H471" t="s">
        <v>60</v>
      </c>
      <c r="I471">
        <v>666</v>
      </c>
      <c r="J471">
        <v>3</v>
      </c>
      <c r="K471" t="s">
        <v>39</v>
      </c>
      <c r="L471">
        <v>31</v>
      </c>
      <c r="M471">
        <v>3</v>
      </c>
      <c r="N471">
        <v>1</v>
      </c>
      <c r="O471" t="s">
        <v>57</v>
      </c>
      <c r="P471">
        <v>3</v>
      </c>
      <c r="Q471" t="s">
        <v>52</v>
      </c>
      <c r="R471">
        <v>2579</v>
      </c>
      <c r="S471">
        <v>2912</v>
      </c>
      <c r="T471">
        <v>1</v>
      </c>
      <c r="U471" t="s">
        <v>35</v>
      </c>
      <c r="V471">
        <v>18</v>
      </c>
      <c r="W471">
        <v>3</v>
      </c>
      <c r="X471">
        <v>4</v>
      </c>
      <c r="Y471">
        <v>2</v>
      </c>
      <c r="Z471">
        <v>8</v>
      </c>
      <c r="AA471">
        <v>3</v>
      </c>
      <c r="AB471">
        <v>3</v>
      </c>
      <c r="AC471">
        <v>8</v>
      </c>
      <c r="AD471">
        <v>2</v>
      </c>
      <c r="AE471">
        <v>0</v>
      </c>
      <c r="AF471">
        <v>6</v>
      </c>
      <c r="AG471">
        <v>0</v>
      </c>
      <c r="AH471" t="s">
        <v>67</v>
      </c>
      <c r="AI471" t="s">
        <v>72</v>
      </c>
      <c r="AJ471" t="str" cm="1">
        <f t="array" ref="AJ471">_xlfn.IFS(
  Cleaned_Data[[#This Row],[MonthlyIncome]] &lt;= Q1_Val, "Low (Q1)",
  Cleaned_Data[[#This Row],[MonthlyIncome]] &lt;= Q2_Val, "Lower-Mid (Q2)",
  Cleaned_Data[[#This Row],[MonthlyIncome]] &lt;= Q3_Val, "Upper-Mid (Q3)",
  TRUE, "High (Q4)"
)</f>
        <v>Low (Q1)</v>
      </c>
      <c r="AK471" t="str">
        <f>_xlfn.XLOOKUP(Cleaned_Data[[#This Row],[JobSatisfaction]], SatisfactionLookup[Code], SatisfactionLookup[Label], "Unknown")</f>
        <v>High</v>
      </c>
      <c r="AL471" t="str">
        <f>_xlfn.XLOOKUP(Cleaned_Data[[#This Row],[WorkLifeBalance]], SatisfactionLookup[Code], SatisfactionLookup[Label], "Unknown")</f>
        <v>High</v>
      </c>
      <c r="AM47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471" t="str" cm="1">
        <f t="array" ref="AN471">_xlfn.IFS(Cleaned_Data[[#This Row],[Risk Score]]&gt;=5, "3 - High Risk", Cleaned_Data[[#This Row],[Risk Score]]&gt;=3, "2 - Medium Risk", TRUE, "1 - Low Risk")</f>
        <v>3 - High Risk</v>
      </c>
    </row>
    <row r="472" spans="1:40">
      <c r="A472">
        <v>36</v>
      </c>
      <c r="B472" t="s">
        <v>43</v>
      </c>
      <c r="C472" t="s">
        <v>36</v>
      </c>
      <c r="D472">
        <v>188</v>
      </c>
      <c r="E472" t="s">
        <v>45</v>
      </c>
      <c r="F472">
        <v>7</v>
      </c>
      <c r="G472">
        <v>4</v>
      </c>
      <c r="H472" t="s">
        <v>49</v>
      </c>
      <c r="I472">
        <v>949</v>
      </c>
      <c r="J472">
        <v>2</v>
      </c>
      <c r="K472" t="s">
        <v>46</v>
      </c>
      <c r="L472">
        <v>65</v>
      </c>
      <c r="M472">
        <v>3</v>
      </c>
      <c r="N472">
        <v>1</v>
      </c>
      <c r="O472" t="s">
        <v>47</v>
      </c>
      <c r="P472">
        <v>4</v>
      </c>
      <c r="Q472" t="s">
        <v>41</v>
      </c>
      <c r="R472">
        <v>4678</v>
      </c>
      <c r="S472">
        <v>23293</v>
      </c>
      <c r="T472">
        <v>2</v>
      </c>
      <c r="U472" t="s">
        <v>43</v>
      </c>
      <c r="V472">
        <v>18</v>
      </c>
      <c r="W472">
        <v>3</v>
      </c>
      <c r="X472">
        <v>3</v>
      </c>
      <c r="Y472">
        <v>0</v>
      </c>
      <c r="Z472">
        <v>8</v>
      </c>
      <c r="AA472">
        <v>6</v>
      </c>
      <c r="AB472">
        <v>3</v>
      </c>
      <c r="AC472">
        <v>6</v>
      </c>
      <c r="AD472">
        <v>2</v>
      </c>
      <c r="AE472">
        <v>0</v>
      </c>
      <c r="AF472">
        <v>1</v>
      </c>
      <c r="AG472">
        <v>0</v>
      </c>
      <c r="AH472" t="s">
        <v>69</v>
      </c>
      <c r="AI472" t="s">
        <v>72</v>
      </c>
      <c r="AJ472" t="str" cm="1">
        <f t="array" ref="AJ472">_xlfn.IFS(
  Cleaned_Data[[#This Row],[MonthlyIncome]] &lt;= Q1_Val, "Low (Q1)",
  Cleaned_Data[[#This Row],[MonthlyIncome]] &lt;= Q2_Val, "Lower-Mid (Q2)",
  Cleaned_Data[[#This Row],[MonthlyIncome]] &lt;= Q3_Val, "Upper-Mid (Q3)",
  TRUE, "High (Q4)"
)</f>
        <v>Lower-Mid (Q2)</v>
      </c>
      <c r="AK472" t="str">
        <f>_xlfn.XLOOKUP(Cleaned_Data[[#This Row],[JobSatisfaction]], SatisfactionLookup[Code], SatisfactionLookup[Label], "Unknown")</f>
        <v>Very High</v>
      </c>
      <c r="AL472" t="str">
        <f>_xlfn.XLOOKUP(Cleaned_Data[[#This Row],[WorkLifeBalance]], SatisfactionLookup[Code], SatisfactionLookup[Label], "Unknown")</f>
        <v>High</v>
      </c>
      <c r="AM47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72" t="str" cm="1">
        <f t="array" ref="AN472">_xlfn.IFS(Cleaned_Data[[#This Row],[Risk Score]]&gt;=5, "3 - High Risk", Cleaned_Data[[#This Row],[Risk Score]]&gt;=3, "2 - Medium Risk", TRUE, "1 - Low Risk")</f>
        <v>1 - Low Risk</v>
      </c>
    </row>
    <row r="473" spans="1:40">
      <c r="A473">
        <v>30</v>
      </c>
      <c r="B473" t="s">
        <v>43</v>
      </c>
      <c r="C473" t="s">
        <v>36</v>
      </c>
      <c r="D473">
        <v>1176</v>
      </c>
      <c r="E473" t="s">
        <v>45</v>
      </c>
      <c r="F473">
        <v>20</v>
      </c>
      <c r="G473">
        <v>3</v>
      </c>
      <c r="H473" t="s">
        <v>49</v>
      </c>
      <c r="I473">
        <v>1084</v>
      </c>
      <c r="J473">
        <v>3</v>
      </c>
      <c r="K473" t="s">
        <v>46</v>
      </c>
      <c r="L473">
        <v>85</v>
      </c>
      <c r="M473">
        <v>3</v>
      </c>
      <c r="N473">
        <v>2</v>
      </c>
      <c r="O473" t="s">
        <v>53</v>
      </c>
      <c r="P473">
        <v>1</v>
      </c>
      <c r="Q473" t="s">
        <v>48</v>
      </c>
      <c r="R473">
        <v>9957</v>
      </c>
      <c r="S473">
        <v>9096</v>
      </c>
      <c r="T473">
        <v>0</v>
      </c>
      <c r="U473" t="s">
        <v>43</v>
      </c>
      <c r="V473">
        <v>15</v>
      </c>
      <c r="W473">
        <v>3</v>
      </c>
      <c r="X473">
        <v>3</v>
      </c>
      <c r="Y473">
        <v>1</v>
      </c>
      <c r="Z473">
        <v>7</v>
      </c>
      <c r="AA473">
        <v>1</v>
      </c>
      <c r="AB473">
        <v>2</v>
      </c>
      <c r="AC473">
        <v>6</v>
      </c>
      <c r="AD473">
        <v>2</v>
      </c>
      <c r="AE473">
        <v>0</v>
      </c>
      <c r="AF473">
        <v>2</v>
      </c>
      <c r="AG473">
        <v>0</v>
      </c>
      <c r="AH473" t="s">
        <v>67</v>
      </c>
      <c r="AI473" t="s">
        <v>72</v>
      </c>
      <c r="AJ473" t="str" cm="1">
        <f t="array" ref="AJ473">_xlfn.IFS(
  Cleaned_Data[[#This Row],[MonthlyIncome]] &lt;= Q1_Val, "Low (Q1)",
  Cleaned_Data[[#This Row],[MonthlyIncome]] &lt;= Q2_Val, "Lower-Mid (Q2)",
  Cleaned_Data[[#This Row],[MonthlyIncome]] &lt;= Q3_Val, "Upper-Mid (Q3)",
  TRUE, "High (Q4)"
)</f>
        <v>High (Q4)</v>
      </c>
      <c r="AK473" t="str">
        <f>_xlfn.XLOOKUP(Cleaned_Data[[#This Row],[JobSatisfaction]], SatisfactionLookup[Code], SatisfactionLookup[Label], "Unknown")</f>
        <v>Low</v>
      </c>
      <c r="AL473" t="str">
        <f>_xlfn.XLOOKUP(Cleaned_Data[[#This Row],[WorkLifeBalance]], SatisfactionLookup[Code], SatisfactionLookup[Label], "Unknown")</f>
        <v>Medium</v>
      </c>
      <c r="AM47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473" t="str" cm="1">
        <f t="array" ref="AN473">_xlfn.IFS(Cleaned_Data[[#This Row],[Risk Score]]&gt;=5, "3 - High Risk", Cleaned_Data[[#This Row],[Risk Score]]&gt;=3, "2 - Medium Risk", TRUE, "1 - Low Risk")</f>
        <v>2 - Medium Risk</v>
      </c>
    </row>
    <row r="474" spans="1:40">
      <c r="A474">
        <v>34</v>
      </c>
      <c r="B474" t="s">
        <v>43</v>
      </c>
      <c r="C474" t="s">
        <v>44</v>
      </c>
      <c r="D474">
        <v>618</v>
      </c>
      <c r="E474" t="s">
        <v>45</v>
      </c>
      <c r="F474">
        <v>3</v>
      </c>
      <c r="G474">
        <v>1</v>
      </c>
      <c r="H474" t="s">
        <v>38</v>
      </c>
      <c r="I474">
        <v>1103</v>
      </c>
      <c r="J474">
        <v>1</v>
      </c>
      <c r="K474" t="s">
        <v>46</v>
      </c>
      <c r="L474">
        <v>45</v>
      </c>
      <c r="M474">
        <v>3</v>
      </c>
      <c r="N474">
        <v>2</v>
      </c>
      <c r="O474" t="s">
        <v>54</v>
      </c>
      <c r="P474">
        <v>4</v>
      </c>
      <c r="Q474" t="s">
        <v>41</v>
      </c>
      <c r="R474">
        <v>7756</v>
      </c>
      <c r="S474">
        <v>22266</v>
      </c>
      <c r="T474">
        <v>0</v>
      </c>
      <c r="U474" t="s">
        <v>43</v>
      </c>
      <c r="V474">
        <v>17</v>
      </c>
      <c r="W474">
        <v>3</v>
      </c>
      <c r="X474">
        <v>3</v>
      </c>
      <c r="Y474">
        <v>0</v>
      </c>
      <c r="Z474">
        <v>7</v>
      </c>
      <c r="AA474">
        <v>1</v>
      </c>
      <c r="AB474">
        <v>2</v>
      </c>
      <c r="AC474">
        <v>6</v>
      </c>
      <c r="AD474">
        <v>2</v>
      </c>
      <c r="AE474">
        <v>0</v>
      </c>
      <c r="AF474">
        <v>4</v>
      </c>
      <c r="AG474">
        <v>0</v>
      </c>
      <c r="AH474" t="s">
        <v>67</v>
      </c>
      <c r="AI474" t="s">
        <v>72</v>
      </c>
      <c r="AJ474" t="str" cm="1">
        <f t="array" ref="AJ474">_xlfn.IFS(
  Cleaned_Data[[#This Row],[MonthlyIncome]] &lt;= Q1_Val, "Low (Q1)",
  Cleaned_Data[[#This Row],[MonthlyIncome]] &lt;= Q2_Val, "Lower-Mid (Q2)",
  Cleaned_Data[[#This Row],[MonthlyIncome]] &lt;= Q3_Val, "Upper-Mid (Q3)",
  TRUE, "High (Q4)"
)</f>
        <v>Upper-Mid (Q3)</v>
      </c>
      <c r="AK474" t="str">
        <f>_xlfn.XLOOKUP(Cleaned_Data[[#This Row],[JobSatisfaction]], SatisfactionLookup[Code], SatisfactionLookup[Label], "Unknown")</f>
        <v>Very High</v>
      </c>
      <c r="AL474" t="str">
        <f>_xlfn.XLOOKUP(Cleaned_Data[[#This Row],[WorkLifeBalance]], SatisfactionLookup[Code], SatisfactionLookup[Label], "Unknown")</f>
        <v>Medium</v>
      </c>
      <c r="AM47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74" t="str" cm="1">
        <f t="array" ref="AN474">_xlfn.IFS(Cleaned_Data[[#This Row],[Risk Score]]&gt;=5, "3 - High Risk", Cleaned_Data[[#This Row],[Risk Score]]&gt;=3, "2 - Medium Risk", TRUE, "1 - Low Risk")</f>
        <v>1 - Low Risk</v>
      </c>
    </row>
    <row r="475" spans="1:40">
      <c r="A475">
        <v>33</v>
      </c>
      <c r="B475" t="s">
        <v>43</v>
      </c>
      <c r="C475" t="s">
        <v>36</v>
      </c>
      <c r="D475">
        <v>392</v>
      </c>
      <c r="E475" t="s">
        <v>37</v>
      </c>
      <c r="F475">
        <v>2</v>
      </c>
      <c r="G475">
        <v>4</v>
      </c>
      <c r="H475" t="s">
        <v>51</v>
      </c>
      <c r="I475">
        <v>1670</v>
      </c>
      <c r="J475">
        <v>4</v>
      </c>
      <c r="K475" t="s">
        <v>46</v>
      </c>
      <c r="L475">
        <v>93</v>
      </c>
      <c r="M475">
        <v>3</v>
      </c>
      <c r="N475">
        <v>2</v>
      </c>
      <c r="O475" t="s">
        <v>40</v>
      </c>
      <c r="P475">
        <v>4</v>
      </c>
      <c r="Q475" t="s">
        <v>52</v>
      </c>
      <c r="R475">
        <v>5505</v>
      </c>
      <c r="S475">
        <v>3921</v>
      </c>
      <c r="T475">
        <v>1</v>
      </c>
      <c r="U475" t="s">
        <v>43</v>
      </c>
      <c r="V475">
        <v>14</v>
      </c>
      <c r="W475">
        <v>3</v>
      </c>
      <c r="X475">
        <v>3</v>
      </c>
      <c r="Y475">
        <v>2</v>
      </c>
      <c r="Z475">
        <v>6</v>
      </c>
      <c r="AA475">
        <v>5</v>
      </c>
      <c r="AB475">
        <v>3</v>
      </c>
      <c r="AC475">
        <v>6</v>
      </c>
      <c r="AD475">
        <v>2</v>
      </c>
      <c r="AE475">
        <v>0</v>
      </c>
      <c r="AF475">
        <v>4</v>
      </c>
      <c r="AG475">
        <v>0</v>
      </c>
      <c r="AH475" t="s">
        <v>67</v>
      </c>
      <c r="AI475" t="s">
        <v>72</v>
      </c>
      <c r="AJ475" t="str" cm="1">
        <f t="array" ref="AJ475">_xlfn.IFS(
  Cleaned_Data[[#This Row],[MonthlyIncome]] &lt;= Q1_Val, "Low (Q1)",
  Cleaned_Data[[#This Row],[MonthlyIncome]] &lt;= Q2_Val, "Lower-Mid (Q2)",
  Cleaned_Data[[#This Row],[MonthlyIncome]] &lt;= Q3_Val, "Upper-Mid (Q3)",
  TRUE, "High (Q4)"
)</f>
        <v>Upper-Mid (Q3)</v>
      </c>
      <c r="AK475" t="str">
        <f>_xlfn.XLOOKUP(Cleaned_Data[[#This Row],[JobSatisfaction]], SatisfactionLookup[Code], SatisfactionLookup[Label], "Unknown")</f>
        <v>Very High</v>
      </c>
      <c r="AL475" t="str">
        <f>_xlfn.XLOOKUP(Cleaned_Data[[#This Row],[WorkLifeBalance]], SatisfactionLookup[Code], SatisfactionLookup[Label], "Unknown")</f>
        <v>High</v>
      </c>
      <c r="AM47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75" t="str" cm="1">
        <f t="array" ref="AN475">_xlfn.IFS(Cleaned_Data[[#This Row],[Risk Score]]&gt;=5, "3 - High Risk", Cleaned_Data[[#This Row],[Risk Score]]&gt;=3, "2 - Medium Risk", TRUE, "1 - Low Risk")</f>
        <v>1 - Low Risk</v>
      </c>
    </row>
    <row r="476" spans="1:40">
      <c r="A476">
        <v>35</v>
      </c>
      <c r="B476" t="s">
        <v>43</v>
      </c>
      <c r="C476" t="s">
        <v>44</v>
      </c>
      <c r="D476">
        <v>1199</v>
      </c>
      <c r="E476" t="s">
        <v>45</v>
      </c>
      <c r="F476">
        <v>18</v>
      </c>
      <c r="G476">
        <v>4</v>
      </c>
      <c r="H476" t="s">
        <v>38</v>
      </c>
      <c r="I476">
        <v>2049</v>
      </c>
      <c r="J476">
        <v>3</v>
      </c>
      <c r="K476" t="s">
        <v>46</v>
      </c>
      <c r="L476">
        <v>80</v>
      </c>
      <c r="M476">
        <v>3</v>
      </c>
      <c r="N476">
        <v>2</v>
      </c>
      <c r="O476" t="s">
        <v>54</v>
      </c>
      <c r="P476">
        <v>3</v>
      </c>
      <c r="Q476" t="s">
        <v>48</v>
      </c>
      <c r="R476">
        <v>5689</v>
      </c>
      <c r="S476">
        <v>24594</v>
      </c>
      <c r="T476">
        <v>1</v>
      </c>
      <c r="U476" t="s">
        <v>35</v>
      </c>
      <c r="V476">
        <v>14</v>
      </c>
      <c r="W476">
        <v>3</v>
      </c>
      <c r="X476">
        <v>4</v>
      </c>
      <c r="Y476">
        <v>2</v>
      </c>
      <c r="Z476">
        <v>10</v>
      </c>
      <c r="AA476">
        <v>2</v>
      </c>
      <c r="AB476">
        <v>4</v>
      </c>
      <c r="AC476">
        <v>10</v>
      </c>
      <c r="AD476">
        <v>2</v>
      </c>
      <c r="AE476">
        <v>0</v>
      </c>
      <c r="AF476">
        <v>2</v>
      </c>
      <c r="AG476">
        <v>0</v>
      </c>
      <c r="AH476" t="s">
        <v>69</v>
      </c>
      <c r="AI476" t="s">
        <v>72</v>
      </c>
      <c r="AJ476" t="str" cm="1">
        <f t="array" ref="AJ476">_xlfn.IFS(
  Cleaned_Data[[#This Row],[MonthlyIncome]] &lt;= Q1_Val, "Low (Q1)",
  Cleaned_Data[[#This Row],[MonthlyIncome]] &lt;= Q2_Val, "Lower-Mid (Q2)",
  Cleaned_Data[[#This Row],[MonthlyIncome]] &lt;= Q3_Val, "Upper-Mid (Q3)",
  TRUE, "High (Q4)"
)</f>
        <v>Upper-Mid (Q3)</v>
      </c>
      <c r="AK476" t="str">
        <f>_xlfn.XLOOKUP(Cleaned_Data[[#This Row],[JobSatisfaction]], SatisfactionLookup[Code], SatisfactionLookup[Label], "Unknown")</f>
        <v>High</v>
      </c>
      <c r="AL476" t="str">
        <f>_xlfn.XLOOKUP(Cleaned_Data[[#This Row],[WorkLifeBalance]], SatisfactionLookup[Code], SatisfactionLookup[Label], "Unknown")</f>
        <v>Very High</v>
      </c>
      <c r="AM47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476" t="str" cm="1">
        <f t="array" ref="AN476">_xlfn.IFS(Cleaned_Data[[#This Row],[Risk Score]]&gt;=5, "3 - High Risk", Cleaned_Data[[#This Row],[Risk Score]]&gt;=3, "2 - Medium Risk", TRUE, "1 - Low Risk")</f>
        <v>2 - Medium Risk</v>
      </c>
    </row>
    <row r="477" spans="1:40">
      <c r="A477">
        <v>27</v>
      </c>
      <c r="B477" t="s">
        <v>43</v>
      </c>
      <c r="C477" t="s">
        <v>36</v>
      </c>
      <c r="D477">
        <v>155</v>
      </c>
      <c r="E477" t="s">
        <v>45</v>
      </c>
      <c r="F477">
        <v>4</v>
      </c>
      <c r="G477">
        <v>3</v>
      </c>
      <c r="H477" t="s">
        <v>38</v>
      </c>
      <c r="I477">
        <v>2064</v>
      </c>
      <c r="J477">
        <v>2</v>
      </c>
      <c r="K477" t="s">
        <v>46</v>
      </c>
      <c r="L477">
        <v>87</v>
      </c>
      <c r="M477">
        <v>4</v>
      </c>
      <c r="N477">
        <v>2</v>
      </c>
      <c r="O477" t="s">
        <v>53</v>
      </c>
      <c r="P477">
        <v>2</v>
      </c>
      <c r="Q477" t="s">
        <v>48</v>
      </c>
      <c r="R477">
        <v>6142</v>
      </c>
      <c r="S477">
        <v>5174</v>
      </c>
      <c r="T477">
        <v>1</v>
      </c>
      <c r="U477" t="s">
        <v>35</v>
      </c>
      <c r="V477">
        <v>20</v>
      </c>
      <c r="W477">
        <v>4</v>
      </c>
      <c r="X477">
        <v>2</v>
      </c>
      <c r="Y477">
        <v>1</v>
      </c>
      <c r="Z477">
        <v>6</v>
      </c>
      <c r="AA477">
        <v>0</v>
      </c>
      <c r="AB477">
        <v>3</v>
      </c>
      <c r="AC477">
        <v>6</v>
      </c>
      <c r="AD477">
        <v>2</v>
      </c>
      <c r="AE477">
        <v>0</v>
      </c>
      <c r="AF477">
        <v>3</v>
      </c>
      <c r="AG477">
        <v>0</v>
      </c>
      <c r="AH477" t="s">
        <v>67</v>
      </c>
      <c r="AI477" t="s">
        <v>72</v>
      </c>
      <c r="AJ477" t="str" cm="1">
        <f t="array" ref="AJ477">_xlfn.IFS(
  Cleaned_Data[[#This Row],[MonthlyIncome]] &lt;= Q1_Val, "Low (Q1)",
  Cleaned_Data[[#This Row],[MonthlyIncome]] &lt;= Q2_Val, "Lower-Mid (Q2)",
  Cleaned_Data[[#This Row],[MonthlyIncome]] &lt;= Q3_Val, "Upper-Mid (Q3)",
  TRUE, "High (Q4)"
)</f>
        <v>Upper-Mid (Q3)</v>
      </c>
      <c r="AK477" t="str">
        <f>_xlfn.XLOOKUP(Cleaned_Data[[#This Row],[JobSatisfaction]], SatisfactionLookup[Code], SatisfactionLookup[Label], "Unknown")</f>
        <v>Medium</v>
      </c>
      <c r="AL477" t="str">
        <f>_xlfn.XLOOKUP(Cleaned_Data[[#This Row],[WorkLifeBalance]], SatisfactionLookup[Code], SatisfactionLookup[Label], "Unknown")</f>
        <v>High</v>
      </c>
      <c r="AM47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477" t="str" cm="1">
        <f t="array" ref="AN477">_xlfn.IFS(Cleaned_Data[[#This Row],[Risk Score]]&gt;=5, "3 - High Risk", Cleaned_Data[[#This Row],[Risk Score]]&gt;=3, "2 - Medium Risk", TRUE, "1 - Low Risk")</f>
        <v>3 - High Risk</v>
      </c>
    </row>
    <row r="478" spans="1:40">
      <c r="A478">
        <v>46</v>
      </c>
      <c r="B478" t="s">
        <v>43</v>
      </c>
      <c r="C478" t="s">
        <v>36</v>
      </c>
      <c r="D478">
        <v>945</v>
      </c>
      <c r="E478" t="s">
        <v>61</v>
      </c>
      <c r="F478">
        <v>5</v>
      </c>
      <c r="G478">
        <v>2</v>
      </c>
      <c r="H478" t="s">
        <v>51</v>
      </c>
      <c r="I478">
        <v>103</v>
      </c>
      <c r="J478">
        <v>2</v>
      </c>
      <c r="K478" t="s">
        <v>46</v>
      </c>
      <c r="L478">
        <v>80</v>
      </c>
      <c r="M478">
        <v>3</v>
      </c>
      <c r="N478">
        <v>2</v>
      </c>
      <c r="O478" t="s">
        <v>61</v>
      </c>
      <c r="P478">
        <v>2</v>
      </c>
      <c r="Q478" t="s">
        <v>52</v>
      </c>
      <c r="R478">
        <v>5021</v>
      </c>
      <c r="S478">
        <v>10425</v>
      </c>
      <c r="T478">
        <v>8</v>
      </c>
      <c r="U478" t="s">
        <v>35</v>
      </c>
      <c r="V478">
        <v>22</v>
      </c>
      <c r="W478">
        <v>4</v>
      </c>
      <c r="X478">
        <v>4</v>
      </c>
      <c r="Y478">
        <v>1</v>
      </c>
      <c r="Z478">
        <v>16</v>
      </c>
      <c r="AA478">
        <v>2</v>
      </c>
      <c r="AB478">
        <v>3</v>
      </c>
      <c r="AC478">
        <v>4</v>
      </c>
      <c r="AD478">
        <v>2</v>
      </c>
      <c r="AE478">
        <v>0</v>
      </c>
      <c r="AF478">
        <v>2</v>
      </c>
      <c r="AG478">
        <v>0</v>
      </c>
      <c r="AH478" t="s">
        <v>70</v>
      </c>
      <c r="AI478" t="s">
        <v>71</v>
      </c>
      <c r="AJ478" t="str" cm="1">
        <f t="array" ref="AJ478">_xlfn.IFS(
  Cleaned_Data[[#This Row],[MonthlyIncome]] &lt;= Q1_Val, "Low (Q1)",
  Cleaned_Data[[#This Row],[MonthlyIncome]] &lt;= Q2_Val, "Lower-Mid (Q2)",
  Cleaned_Data[[#This Row],[MonthlyIncome]] &lt;= Q3_Val, "Upper-Mid (Q3)",
  TRUE, "High (Q4)"
)</f>
        <v>Upper-Mid (Q3)</v>
      </c>
      <c r="AK478" t="str">
        <f>_xlfn.XLOOKUP(Cleaned_Data[[#This Row],[JobSatisfaction]], SatisfactionLookup[Code], SatisfactionLookup[Label], "Unknown")</f>
        <v>Medium</v>
      </c>
      <c r="AL478" t="str">
        <f>_xlfn.XLOOKUP(Cleaned_Data[[#This Row],[WorkLifeBalance]], SatisfactionLookup[Code], SatisfactionLookup[Label], "Unknown")</f>
        <v>High</v>
      </c>
      <c r="AM47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478" t="str" cm="1">
        <f t="array" ref="AN478">_xlfn.IFS(Cleaned_Data[[#This Row],[Risk Score]]&gt;=5, "3 - High Risk", Cleaned_Data[[#This Row],[Risk Score]]&gt;=3, "2 - Medium Risk", TRUE, "1 - Low Risk")</f>
        <v>3 - High Risk</v>
      </c>
    </row>
    <row r="479" spans="1:40">
      <c r="A479">
        <v>51</v>
      </c>
      <c r="B479" t="s">
        <v>43</v>
      </c>
      <c r="C479" t="s">
        <v>36</v>
      </c>
      <c r="D479">
        <v>432</v>
      </c>
      <c r="E479" t="s">
        <v>45</v>
      </c>
      <c r="F479">
        <v>9</v>
      </c>
      <c r="G479">
        <v>4</v>
      </c>
      <c r="H479" t="s">
        <v>38</v>
      </c>
      <c r="I479">
        <v>116</v>
      </c>
      <c r="J479">
        <v>4</v>
      </c>
      <c r="K479" t="s">
        <v>46</v>
      </c>
      <c r="L479">
        <v>96</v>
      </c>
      <c r="M479">
        <v>3</v>
      </c>
      <c r="N479">
        <v>1</v>
      </c>
      <c r="O479" t="s">
        <v>50</v>
      </c>
      <c r="P479">
        <v>4</v>
      </c>
      <c r="Q479" t="s">
        <v>48</v>
      </c>
      <c r="R479">
        <v>2075</v>
      </c>
      <c r="S479">
        <v>18725</v>
      </c>
      <c r="T479">
        <v>3</v>
      </c>
      <c r="U479" t="s">
        <v>43</v>
      </c>
      <c r="V479">
        <v>23</v>
      </c>
      <c r="W479">
        <v>4</v>
      </c>
      <c r="X479">
        <v>2</v>
      </c>
      <c r="Y479">
        <v>2</v>
      </c>
      <c r="Z479">
        <v>10</v>
      </c>
      <c r="AA479">
        <v>4</v>
      </c>
      <c r="AB479">
        <v>3</v>
      </c>
      <c r="AC479">
        <v>4</v>
      </c>
      <c r="AD479">
        <v>2</v>
      </c>
      <c r="AE479">
        <v>0</v>
      </c>
      <c r="AF479">
        <v>3</v>
      </c>
      <c r="AG479">
        <v>0</v>
      </c>
      <c r="AH479" t="s">
        <v>70</v>
      </c>
      <c r="AI479" t="s">
        <v>71</v>
      </c>
      <c r="AJ479" t="str" cm="1">
        <f t="array" ref="AJ479">_xlfn.IFS(
  Cleaned_Data[[#This Row],[MonthlyIncome]] &lt;= Q1_Val, "Low (Q1)",
  Cleaned_Data[[#This Row],[MonthlyIncome]] &lt;= Q2_Val, "Lower-Mid (Q2)",
  Cleaned_Data[[#This Row],[MonthlyIncome]] &lt;= Q3_Val, "Upper-Mid (Q3)",
  TRUE, "High (Q4)"
)</f>
        <v>Low (Q1)</v>
      </c>
      <c r="AK479" t="str">
        <f>_xlfn.XLOOKUP(Cleaned_Data[[#This Row],[JobSatisfaction]], SatisfactionLookup[Code], SatisfactionLookup[Label], "Unknown")</f>
        <v>Very High</v>
      </c>
      <c r="AL479" t="str">
        <f>_xlfn.XLOOKUP(Cleaned_Data[[#This Row],[WorkLifeBalance]], SatisfactionLookup[Code], SatisfactionLookup[Label], "Unknown")</f>
        <v>High</v>
      </c>
      <c r="AM47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479" t="str" cm="1">
        <f t="array" ref="AN479">_xlfn.IFS(Cleaned_Data[[#This Row],[Risk Score]]&gt;=5, "3 - High Risk", Cleaned_Data[[#This Row],[Risk Score]]&gt;=3, "2 - Medium Risk", TRUE, "1 - Low Risk")</f>
        <v>1 - Low Risk</v>
      </c>
    </row>
    <row r="480" spans="1:40">
      <c r="A480">
        <v>24</v>
      </c>
      <c r="B480" t="s">
        <v>43</v>
      </c>
      <c r="C480" t="s">
        <v>36</v>
      </c>
      <c r="D480">
        <v>1353</v>
      </c>
      <c r="E480" t="s">
        <v>37</v>
      </c>
      <c r="F480">
        <v>3</v>
      </c>
      <c r="G480">
        <v>2</v>
      </c>
      <c r="H480" t="s">
        <v>49</v>
      </c>
      <c r="I480">
        <v>128</v>
      </c>
      <c r="J480">
        <v>1</v>
      </c>
      <c r="K480" t="s">
        <v>39</v>
      </c>
      <c r="L480">
        <v>33</v>
      </c>
      <c r="M480">
        <v>3</v>
      </c>
      <c r="N480">
        <v>2</v>
      </c>
      <c r="O480" t="s">
        <v>40</v>
      </c>
      <c r="P480">
        <v>3</v>
      </c>
      <c r="Q480" t="s">
        <v>48</v>
      </c>
      <c r="R480">
        <v>4999</v>
      </c>
      <c r="S480">
        <v>17519</v>
      </c>
      <c r="T480">
        <v>0</v>
      </c>
      <c r="U480" t="s">
        <v>43</v>
      </c>
      <c r="V480">
        <v>21</v>
      </c>
      <c r="W480">
        <v>4</v>
      </c>
      <c r="X480">
        <v>1</v>
      </c>
      <c r="Y480">
        <v>1</v>
      </c>
      <c r="Z480">
        <v>4</v>
      </c>
      <c r="AA480">
        <v>2</v>
      </c>
      <c r="AB480">
        <v>2</v>
      </c>
      <c r="AC480">
        <v>3</v>
      </c>
      <c r="AD480">
        <v>2</v>
      </c>
      <c r="AE480">
        <v>0</v>
      </c>
      <c r="AF480">
        <v>2</v>
      </c>
      <c r="AG480">
        <v>0</v>
      </c>
      <c r="AH480" t="s">
        <v>68</v>
      </c>
      <c r="AI480" t="s">
        <v>71</v>
      </c>
      <c r="AJ480" t="str" cm="1">
        <f t="array" ref="AJ480">_xlfn.IFS(
  Cleaned_Data[[#This Row],[MonthlyIncome]] &lt;= Q1_Val, "Low (Q1)",
  Cleaned_Data[[#This Row],[MonthlyIncome]] &lt;= Q2_Val, "Lower-Mid (Q2)",
  Cleaned_Data[[#This Row],[MonthlyIncome]] &lt;= Q3_Val, "Upper-Mid (Q3)",
  TRUE, "High (Q4)"
)</f>
        <v>Upper-Mid (Q3)</v>
      </c>
      <c r="AK480" t="str">
        <f>_xlfn.XLOOKUP(Cleaned_Data[[#This Row],[JobSatisfaction]], SatisfactionLookup[Code], SatisfactionLookup[Label], "Unknown")</f>
        <v>High</v>
      </c>
      <c r="AL480" t="str">
        <f>_xlfn.XLOOKUP(Cleaned_Data[[#This Row],[WorkLifeBalance]], SatisfactionLookup[Code], SatisfactionLookup[Label], "Unknown")</f>
        <v>Medium</v>
      </c>
      <c r="AM48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80" t="str" cm="1">
        <f t="array" ref="AN480">_xlfn.IFS(Cleaned_Data[[#This Row],[Risk Score]]&gt;=5, "3 - High Risk", Cleaned_Data[[#This Row],[Risk Score]]&gt;=3, "2 - Medium Risk", TRUE, "1 - Low Risk")</f>
        <v>1 - Low Risk</v>
      </c>
    </row>
    <row r="481" spans="1:40">
      <c r="A481">
        <v>37</v>
      </c>
      <c r="B481" t="s">
        <v>35</v>
      </c>
      <c r="C481" t="s">
        <v>36</v>
      </c>
      <c r="D481">
        <v>807</v>
      </c>
      <c r="E481" t="s">
        <v>61</v>
      </c>
      <c r="F481">
        <v>6</v>
      </c>
      <c r="G481">
        <v>4</v>
      </c>
      <c r="H481" t="s">
        <v>61</v>
      </c>
      <c r="I481">
        <v>133</v>
      </c>
      <c r="J481">
        <v>3</v>
      </c>
      <c r="K481" t="s">
        <v>46</v>
      </c>
      <c r="L481">
        <v>63</v>
      </c>
      <c r="M481">
        <v>3</v>
      </c>
      <c r="N481">
        <v>1</v>
      </c>
      <c r="O481" t="s">
        <v>61</v>
      </c>
      <c r="P481">
        <v>1</v>
      </c>
      <c r="Q481" t="s">
        <v>52</v>
      </c>
      <c r="R481">
        <v>2073</v>
      </c>
      <c r="S481">
        <v>23648</v>
      </c>
      <c r="T481">
        <v>4</v>
      </c>
      <c r="U481" t="s">
        <v>35</v>
      </c>
      <c r="V481">
        <v>22</v>
      </c>
      <c r="W481">
        <v>4</v>
      </c>
      <c r="X481">
        <v>4</v>
      </c>
      <c r="Y481">
        <v>0</v>
      </c>
      <c r="Z481">
        <v>7</v>
      </c>
      <c r="AA481">
        <v>3</v>
      </c>
      <c r="AB481">
        <v>3</v>
      </c>
      <c r="AC481">
        <v>3</v>
      </c>
      <c r="AD481">
        <v>2</v>
      </c>
      <c r="AE481">
        <v>0</v>
      </c>
      <c r="AF481">
        <v>2</v>
      </c>
      <c r="AG481">
        <v>1</v>
      </c>
      <c r="AH481" t="s">
        <v>69</v>
      </c>
      <c r="AI481" t="s">
        <v>71</v>
      </c>
      <c r="AJ481" t="str" cm="1">
        <f t="array" ref="AJ481">_xlfn.IFS(
  Cleaned_Data[[#This Row],[MonthlyIncome]] &lt;= Q1_Val, "Low (Q1)",
  Cleaned_Data[[#This Row],[MonthlyIncome]] &lt;= Q2_Val, "Lower-Mid (Q2)",
  Cleaned_Data[[#This Row],[MonthlyIncome]] &lt;= Q3_Val, "Upper-Mid (Q3)",
  TRUE, "High (Q4)"
)</f>
        <v>Low (Q1)</v>
      </c>
      <c r="AK481" t="str">
        <f>_xlfn.XLOOKUP(Cleaned_Data[[#This Row],[JobSatisfaction]], SatisfactionLookup[Code], SatisfactionLookup[Label], "Unknown")</f>
        <v>Low</v>
      </c>
      <c r="AL481" t="str">
        <f>_xlfn.XLOOKUP(Cleaned_Data[[#This Row],[WorkLifeBalance]], SatisfactionLookup[Code], SatisfactionLookup[Label], "Unknown")</f>
        <v>High</v>
      </c>
      <c r="AM48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481" t="str" cm="1">
        <f t="array" ref="AN481">_xlfn.IFS(Cleaned_Data[[#This Row],[Risk Score]]&gt;=5, "3 - High Risk", Cleaned_Data[[#This Row],[Risk Score]]&gt;=3, "2 - Medium Risk", TRUE, "1 - Low Risk")</f>
        <v>3 - High Risk</v>
      </c>
    </row>
    <row r="482" spans="1:40">
      <c r="A482">
        <v>36</v>
      </c>
      <c r="B482" t="s">
        <v>43</v>
      </c>
      <c r="C482" t="s">
        <v>36</v>
      </c>
      <c r="D482">
        <v>216</v>
      </c>
      <c r="E482" t="s">
        <v>45</v>
      </c>
      <c r="F482">
        <v>6</v>
      </c>
      <c r="G482">
        <v>2</v>
      </c>
      <c r="H482" t="s">
        <v>51</v>
      </c>
      <c r="I482">
        <v>178</v>
      </c>
      <c r="J482">
        <v>2</v>
      </c>
      <c r="K482" t="s">
        <v>46</v>
      </c>
      <c r="L482">
        <v>84</v>
      </c>
      <c r="M482">
        <v>3</v>
      </c>
      <c r="N482">
        <v>2</v>
      </c>
      <c r="O482" t="s">
        <v>53</v>
      </c>
      <c r="P482">
        <v>2</v>
      </c>
      <c r="Q482" t="s">
        <v>52</v>
      </c>
      <c r="R482">
        <v>4941</v>
      </c>
      <c r="S482">
        <v>2819</v>
      </c>
      <c r="T482">
        <v>6</v>
      </c>
      <c r="U482" t="s">
        <v>43</v>
      </c>
      <c r="V482">
        <v>20</v>
      </c>
      <c r="W482">
        <v>4</v>
      </c>
      <c r="X482">
        <v>4</v>
      </c>
      <c r="Y482">
        <v>2</v>
      </c>
      <c r="Z482">
        <v>7</v>
      </c>
      <c r="AA482">
        <v>0</v>
      </c>
      <c r="AB482">
        <v>3</v>
      </c>
      <c r="AC482">
        <v>3</v>
      </c>
      <c r="AD482">
        <v>2</v>
      </c>
      <c r="AE482">
        <v>0</v>
      </c>
      <c r="AF482">
        <v>1</v>
      </c>
      <c r="AG482">
        <v>0</v>
      </c>
      <c r="AH482" t="s">
        <v>69</v>
      </c>
      <c r="AI482" t="s">
        <v>71</v>
      </c>
      <c r="AJ482" t="str" cm="1">
        <f t="array" ref="AJ482">_xlfn.IFS(
  Cleaned_Data[[#This Row],[MonthlyIncome]] &lt;= Q1_Val, "Low (Q1)",
  Cleaned_Data[[#This Row],[MonthlyIncome]] &lt;= Q2_Val, "Lower-Mid (Q2)",
  Cleaned_Data[[#This Row],[MonthlyIncome]] &lt;= Q3_Val, "Upper-Mid (Q3)",
  TRUE, "High (Q4)"
)</f>
        <v>Upper-Mid (Q3)</v>
      </c>
      <c r="AK482" t="str">
        <f>_xlfn.XLOOKUP(Cleaned_Data[[#This Row],[JobSatisfaction]], SatisfactionLookup[Code], SatisfactionLookup[Label], "Unknown")</f>
        <v>Medium</v>
      </c>
      <c r="AL482" t="str">
        <f>_xlfn.XLOOKUP(Cleaned_Data[[#This Row],[WorkLifeBalance]], SatisfactionLookup[Code], SatisfactionLookup[Label], "Unknown")</f>
        <v>High</v>
      </c>
      <c r="AM48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482" t="str" cm="1">
        <f t="array" ref="AN482">_xlfn.IFS(Cleaned_Data[[#This Row],[Risk Score]]&gt;=5, "3 - High Risk", Cleaned_Data[[#This Row],[Risk Score]]&gt;=3, "2 - Medium Risk", TRUE, "1 - Low Risk")</f>
        <v>1 - Low Risk</v>
      </c>
    </row>
    <row r="483" spans="1:40">
      <c r="A483">
        <v>31</v>
      </c>
      <c r="B483" t="s">
        <v>43</v>
      </c>
      <c r="C483" t="s">
        <v>36</v>
      </c>
      <c r="D483">
        <v>140</v>
      </c>
      <c r="E483" t="s">
        <v>45</v>
      </c>
      <c r="F483">
        <v>12</v>
      </c>
      <c r="G483">
        <v>1</v>
      </c>
      <c r="H483" t="s">
        <v>51</v>
      </c>
      <c r="I483">
        <v>246</v>
      </c>
      <c r="J483">
        <v>3</v>
      </c>
      <c r="K483" t="s">
        <v>39</v>
      </c>
      <c r="L483">
        <v>95</v>
      </c>
      <c r="M483">
        <v>3</v>
      </c>
      <c r="N483">
        <v>1</v>
      </c>
      <c r="O483" t="s">
        <v>47</v>
      </c>
      <c r="P483">
        <v>4</v>
      </c>
      <c r="Q483" t="s">
        <v>48</v>
      </c>
      <c r="R483">
        <v>3929</v>
      </c>
      <c r="S483">
        <v>6984</v>
      </c>
      <c r="T483">
        <v>8</v>
      </c>
      <c r="U483" t="s">
        <v>35</v>
      </c>
      <c r="V483">
        <v>23</v>
      </c>
      <c r="W483">
        <v>4</v>
      </c>
      <c r="X483">
        <v>3</v>
      </c>
      <c r="Y483">
        <v>1</v>
      </c>
      <c r="Z483">
        <v>7</v>
      </c>
      <c r="AA483">
        <v>0</v>
      </c>
      <c r="AB483">
        <v>3</v>
      </c>
      <c r="AC483">
        <v>4</v>
      </c>
      <c r="AD483">
        <v>2</v>
      </c>
      <c r="AE483">
        <v>0</v>
      </c>
      <c r="AF483">
        <v>2</v>
      </c>
      <c r="AG483">
        <v>0</v>
      </c>
      <c r="AH483" t="s">
        <v>67</v>
      </c>
      <c r="AI483" t="s">
        <v>71</v>
      </c>
      <c r="AJ483" t="str" cm="1">
        <f t="array" ref="AJ483">_xlfn.IFS(
  Cleaned_Data[[#This Row],[MonthlyIncome]] &lt;= Q1_Val, "Low (Q1)",
  Cleaned_Data[[#This Row],[MonthlyIncome]] &lt;= Q2_Val, "Lower-Mid (Q2)",
  Cleaned_Data[[#This Row],[MonthlyIncome]] &lt;= Q3_Val, "Upper-Mid (Q3)",
  TRUE, "High (Q4)"
)</f>
        <v>Lower-Mid (Q2)</v>
      </c>
      <c r="AK483" t="str">
        <f>_xlfn.XLOOKUP(Cleaned_Data[[#This Row],[JobSatisfaction]], SatisfactionLookup[Code], SatisfactionLookup[Label], "Unknown")</f>
        <v>Very High</v>
      </c>
      <c r="AL483" t="str">
        <f>_xlfn.XLOOKUP(Cleaned_Data[[#This Row],[WorkLifeBalance]], SatisfactionLookup[Code], SatisfactionLookup[Label], "Unknown")</f>
        <v>High</v>
      </c>
      <c r="AM48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483" t="str" cm="1">
        <f t="array" ref="AN483">_xlfn.IFS(Cleaned_Data[[#This Row],[Risk Score]]&gt;=5, "3 - High Risk", Cleaned_Data[[#This Row],[Risk Score]]&gt;=3, "2 - Medium Risk", TRUE, "1 - Low Risk")</f>
        <v>2 - Medium Risk</v>
      </c>
    </row>
    <row r="484" spans="1:40">
      <c r="A484">
        <v>28</v>
      </c>
      <c r="B484" t="s">
        <v>43</v>
      </c>
      <c r="C484" t="s">
        <v>36</v>
      </c>
      <c r="D484">
        <v>1158</v>
      </c>
      <c r="E484" t="s">
        <v>45</v>
      </c>
      <c r="F484">
        <v>9</v>
      </c>
      <c r="G484">
        <v>3</v>
      </c>
      <c r="H484" t="s">
        <v>51</v>
      </c>
      <c r="I484">
        <v>377</v>
      </c>
      <c r="J484">
        <v>4</v>
      </c>
      <c r="K484" t="s">
        <v>46</v>
      </c>
      <c r="L484">
        <v>94</v>
      </c>
      <c r="M484">
        <v>3</v>
      </c>
      <c r="N484">
        <v>1</v>
      </c>
      <c r="O484" t="s">
        <v>47</v>
      </c>
      <c r="P484">
        <v>4</v>
      </c>
      <c r="Q484" t="s">
        <v>48</v>
      </c>
      <c r="R484">
        <v>2070</v>
      </c>
      <c r="S484">
        <v>2613</v>
      </c>
      <c r="T484">
        <v>1</v>
      </c>
      <c r="U484" t="s">
        <v>43</v>
      </c>
      <c r="V484">
        <v>23</v>
      </c>
      <c r="W484">
        <v>4</v>
      </c>
      <c r="X484">
        <v>4</v>
      </c>
      <c r="Y484">
        <v>1</v>
      </c>
      <c r="Z484">
        <v>5</v>
      </c>
      <c r="AA484">
        <v>3</v>
      </c>
      <c r="AB484">
        <v>2</v>
      </c>
      <c r="AC484">
        <v>5</v>
      </c>
      <c r="AD484">
        <v>2</v>
      </c>
      <c r="AE484">
        <v>0</v>
      </c>
      <c r="AF484">
        <v>4</v>
      </c>
      <c r="AG484">
        <v>0</v>
      </c>
      <c r="AH484" t="s">
        <v>67</v>
      </c>
      <c r="AI484" t="s">
        <v>71</v>
      </c>
      <c r="AJ484" t="str" cm="1">
        <f t="array" ref="AJ484">_xlfn.IFS(
  Cleaned_Data[[#This Row],[MonthlyIncome]] &lt;= Q1_Val, "Low (Q1)",
  Cleaned_Data[[#This Row],[MonthlyIncome]] &lt;= Q2_Val, "Lower-Mid (Q2)",
  Cleaned_Data[[#This Row],[MonthlyIncome]] &lt;= Q3_Val, "Upper-Mid (Q3)",
  TRUE, "High (Q4)"
)</f>
        <v>Low (Q1)</v>
      </c>
      <c r="AK484" t="str">
        <f>_xlfn.XLOOKUP(Cleaned_Data[[#This Row],[JobSatisfaction]], SatisfactionLookup[Code], SatisfactionLookup[Label], "Unknown")</f>
        <v>Very High</v>
      </c>
      <c r="AL484" t="str">
        <f>_xlfn.XLOOKUP(Cleaned_Data[[#This Row],[WorkLifeBalance]], SatisfactionLookup[Code], SatisfactionLookup[Label], "Unknown")</f>
        <v>Medium</v>
      </c>
      <c r="AM48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484" t="str" cm="1">
        <f t="array" ref="AN484">_xlfn.IFS(Cleaned_Data[[#This Row],[Risk Score]]&gt;=5, "3 - High Risk", Cleaned_Data[[#This Row],[Risk Score]]&gt;=3, "2 - Medium Risk", TRUE, "1 - Low Risk")</f>
        <v>1 - Low Risk</v>
      </c>
    </row>
    <row r="485" spans="1:40">
      <c r="A485">
        <v>45</v>
      </c>
      <c r="B485" t="s">
        <v>43</v>
      </c>
      <c r="C485" t="s">
        <v>36</v>
      </c>
      <c r="D485">
        <v>192</v>
      </c>
      <c r="E485" t="s">
        <v>45</v>
      </c>
      <c r="F485">
        <v>10</v>
      </c>
      <c r="G485">
        <v>2</v>
      </c>
      <c r="H485" t="s">
        <v>38</v>
      </c>
      <c r="I485">
        <v>544</v>
      </c>
      <c r="J485">
        <v>1</v>
      </c>
      <c r="K485" t="s">
        <v>46</v>
      </c>
      <c r="L485">
        <v>69</v>
      </c>
      <c r="M485">
        <v>3</v>
      </c>
      <c r="N485">
        <v>1</v>
      </c>
      <c r="O485" t="s">
        <v>47</v>
      </c>
      <c r="P485">
        <v>4</v>
      </c>
      <c r="Q485" t="s">
        <v>48</v>
      </c>
      <c r="R485">
        <v>2654</v>
      </c>
      <c r="S485">
        <v>9655</v>
      </c>
      <c r="T485">
        <v>3</v>
      </c>
      <c r="U485" t="s">
        <v>43</v>
      </c>
      <c r="V485">
        <v>21</v>
      </c>
      <c r="W485">
        <v>4</v>
      </c>
      <c r="X485">
        <v>4</v>
      </c>
      <c r="Y485">
        <v>2</v>
      </c>
      <c r="Z485">
        <v>8</v>
      </c>
      <c r="AA485">
        <v>3</v>
      </c>
      <c r="AB485">
        <v>2</v>
      </c>
      <c r="AC485">
        <v>2</v>
      </c>
      <c r="AD485">
        <v>2</v>
      </c>
      <c r="AE485">
        <v>0</v>
      </c>
      <c r="AF485">
        <v>2</v>
      </c>
      <c r="AG485">
        <v>0</v>
      </c>
      <c r="AH485" t="s">
        <v>70</v>
      </c>
      <c r="AI485" t="s">
        <v>71</v>
      </c>
      <c r="AJ485" t="str" cm="1">
        <f t="array" ref="AJ485">_xlfn.IFS(
  Cleaned_Data[[#This Row],[MonthlyIncome]] &lt;= Q1_Val, "Low (Q1)",
  Cleaned_Data[[#This Row],[MonthlyIncome]] &lt;= Q2_Val, "Lower-Mid (Q2)",
  Cleaned_Data[[#This Row],[MonthlyIncome]] &lt;= Q3_Val, "Upper-Mid (Q3)",
  TRUE, "High (Q4)"
)</f>
        <v>Low (Q1)</v>
      </c>
      <c r="AK485" t="str">
        <f>_xlfn.XLOOKUP(Cleaned_Data[[#This Row],[JobSatisfaction]], SatisfactionLookup[Code], SatisfactionLookup[Label], "Unknown")</f>
        <v>Very High</v>
      </c>
      <c r="AL485" t="str">
        <f>_xlfn.XLOOKUP(Cleaned_Data[[#This Row],[WorkLifeBalance]], SatisfactionLookup[Code], SatisfactionLookup[Label], "Unknown")</f>
        <v>Medium</v>
      </c>
      <c r="AM48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485" t="str" cm="1">
        <f t="array" ref="AN485">_xlfn.IFS(Cleaned_Data[[#This Row],[Risk Score]]&gt;=5, "3 - High Risk", Cleaned_Data[[#This Row],[Risk Score]]&gt;=3, "2 - Medium Risk", TRUE, "1 - Low Risk")</f>
        <v>1 - Low Risk</v>
      </c>
    </row>
    <row r="486" spans="1:40">
      <c r="A486">
        <v>26</v>
      </c>
      <c r="B486" t="s">
        <v>43</v>
      </c>
      <c r="C486" t="s">
        <v>36</v>
      </c>
      <c r="D486">
        <v>1349</v>
      </c>
      <c r="E486" t="s">
        <v>45</v>
      </c>
      <c r="F486">
        <v>23</v>
      </c>
      <c r="G486">
        <v>3</v>
      </c>
      <c r="H486" t="s">
        <v>38</v>
      </c>
      <c r="I486">
        <v>560</v>
      </c>
      <c r="J486">
        <v>1</v>
      </c>
      <c r="K486" t="s">
        <v>39</v>
      </c>
      <c r="L486">
        <v>90</v>
      </c>
      <c r="M486">
        <v>3</v>
      </c>
      <c r="N486">
        <v>1</v>
      </c>
      <c r="O486" t="s">
        <v>47</v>
      </c>
      <c r="P486">
        <v>4</v>
      </c>
      <c r="Q486" t="s">
        <v>52</v>
      </c>
      <c r="R486">
        <v>2886</v>
      </c>
      <c r="S486">
        <v>3032</v>
      </c>
      <c r="T486">
        <v>1</v>
      </c>
      <c r="U486" t="s">
        <v>43</v>
      </c>
      <c r="V486">
        <v>22</v>
      </c>
      <c r="W486">
        <v>4</v>
      </c>
      <c r="X486">
        <v>2</v>
      </c>
      <c r="Y486">
        <v>2</v>
      </c>
      <c r="Z486">
        <v>3</v>
      </c>
      <c r="AA486">
        <v>3</v>
      </c>
      <c r="AB486">
        <v>1</v>
      </c>
      <c r="AC486">
        <v>3</v>
      </c>
      <c r="AD486">
        <v>2</v>
      </c>
      <c r="AE486">
        <v>0</v>
      </c>
      <c r="AF486">
        <v>2</v>
      </c>
      <c r="AG486">
        <v>0</v>
      </c>
      <c r="AH486" t="s">
        <v>67</v>
      </c>
      <c r="AI486" t="s">
        <v>71</v>
      </c>
      <c r="AJ486" t="str" cm="1">
        <f t="array" ref="AJ486">_xlfn.IFS(
  Cleaned_Data[[#This Row],[MonthlyIncome]] &lt;= Q1_Val, "Low (Q1)",
  Cleaned_Data[[#This Row],[MonthlyIncome]] &lt;= Q2_Val, "Lower-Mid (Q2)",
  Cleaned_Data[[#This Row],[MonthlyIncome]] &lt;= Q3_Val, "Upper-Mid (Q3)",
  TRUE, "High (Q4)"
)</f>
        <v>Low (Q1)</v>
      </c>
      <c r="AK486" t="str">
        <f>_xlfn.XLOOKUP(Cleaned_Data[[#This Row],[JobSatisfaction]], SatisfactionLookup[Code], SatisfactionLookup[Label], "Unknown")</f>
        <v>Very High</v>
      </c>
      <c r="AL486" t="str">
        <f>_xlfn.XLOOKUP(Cleaned_Data[[#This Row],[WorkLifeBalance]], SatisfactionLookup[Code], SatisfactionLookup[Label], "Unknown")</f>
        <v>Low</v>
      </c>
      <c r="AM48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486" t="str" cm="1">
        <f t="array" ref="AN486">_xlfn.IFS(Cleaned_Data[[#This Row],[Risk Score]]&gt;=5, "3 - High Risk", Cleaned_Data[[#This Row],[Risk Score]]&gt;=3, "2 - Medium Risk", TRUE, "1 - Low Risk")</f>
        <v>2 - Medium Risk</v>
      </c>
    </row>
    <row r="487" spans="1:40">
      <c r="A487">
        <v>30</v>
      </c>
      <c r="B487" t="s">
        <v>43</v>
      </c>
      <c r="C487" t="s">
        <v>36</v>
      </c>
      <c r="D487">
        <v>921</v>
      </c>
      <c r="E487" t="s">
        <v>45</v>
      </c>
      <c r="F487">
        <v>1</v>
      </c>
      <c r="G487">
        <v>3</v>
      </c>
      <c r="H487" t="s">
        <v>38</v>
      </c>
      <c r="I487">
        <v>806</v>
      </c>
      <c r="J487">
        <v>4</v>
      </c>
      <c r="K487" t="s">
        <v>46</v>
      </c>
      <c r="L487">
        <v>38</v>
      </c>
      <c r="M487">
        <v>1</v>
      </c>
      <c r="N487">
        <v>1</v>
      </c>
      <c r="O487" t="s">
        <v>50</v>
      </c>
      <c r="P487">
        <v>3</v>
      </c>
      <c r="Q487" t="s">
        <v>48</v>
      </c>
      <c r="R487">
        <v>3833</v>
      </c>
      <c r="S487">
        <v>24375</v>
      </c>
      <c r="T487">
        <v>3</v>
      </c>
      <c r="U487" t="s">
        <v>43</v>
      </c>
      <c r="V487">
        <v>21</v>
      </c>
      <c r="W487">
        <v>4</v>
      </c>
      <c r="X487">
        <v>3</v>
      </c>
      <c r="Y487">
        <v>2</v>
      </c>
      <c r="Z487">
        <v>7</v>
      </c>
      <c r="AA487">
        <v>2</v>
      </c>
      <c r="AB487">
        <v>3</v>
      </c>
      <c r="AC487">
        <v>2</v>
      </c>
      <c r="AD487">
        <v>2</v>
      </c>
      <c r="AE487">
        <v>0</v>
      </c>
      <c r="AF487">
        <v>2</v>
      </c>
      <c r="AG487">
        <v>0</v>
      </c>
      <c r="AH487" t="s">
        <v>67</v>
      </c>
      <c r="AI487" t="s">
        <v>71</v>
      </c>
      <c r="AJ487" t="str" cm="1">
        <f t="array" ref="AJ487">_xlfn.IFS(
  Cleaned_Data[[#This Row],[MonthlyIncome]] &lt;= Q1_Val, "Low (Q1)",
  Cleaned_Data[[#This Row],[MonthlyIncome]] &lt;= Q2_Val, "Lower-Mid (Q2)",
  Cleaned_Data[[#This Row],[MonthlyIncome]] &lt;= Q3_Val, "Upper-Mid (Q3)",
  TRUE, "High (Q4)"
)</f>
        <v>Lower-Mid (Q2)</v>
      </c>
      <c r="AK487" t="str">
        <f>_xlfn.XLOOKUP(Cleaned_Data[[#This Row],[JobSatisfaction]], SatisfactionLookup[Code], SatisfactionLookup[Label], "Unknown")</f>
        <v>High</v>
      </c>
      <c r="AL487" t="str">
        <f>_xlfn.XLOOKUP(Cleaned_Data[[#This Row],[WorkLifeBalance]], SatisfactionLookup[Code], SatisfactionLookup[Label], "Unknown")</f>
        <v>High</v>
      </c>
      <c r="AM48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87" t="str" cm="1">
        <f t="array" ref="AN487">_xlfn.IFS(Cleaned_Data[[#This Row],[Risk Score]]&gt;=5, "3 - High Risk", Cleaned_Data[[#This Row],[Risk Score]]&gt;=3, "2 - Medium Risk", TRUE, "1 - Low Risk")</f>
        <v>1 - Low Risk</v>
      </c>
    </row>
    <row r="488" spans="1:40">
      <c r="A488">
        <v>44</v>
      </c>
      <c r="B488" t="s">
        <v>43</v>
      </c>
      <c r="C488" t="s">
        <v>36</v>
      </c>
      <c r="D488">
        <v>986</v>
      </c>
      <c r="E488" t="s">
        <v>45</v>
      </c>
      <c r="F488">
        <v>8</v>
      </c>
      <c r="G488">
        <v>4</v>
      </c>
      <c r="H488" t="s">
        <v>38</v>
      </c>
      <c r="I488">
        <v>874</v>
      </c>
      <c r="J488">
        <v>1</v>
      </c>
      <c r="K488" t="s">
        <v>46</v>
      </c>
      <c r="L488">
        <v>62</v>
      </c>
      <c r="M488">
        <v>4</v>
      </c>
      <c r="N488">
        <v>1</v>
      </c>
      <c r="O488" t="s">
        <v>50</v>
      </c>
      <c r="P488">
        <v>4</v>
      </c>
      <c r="Q488" t="s">
        <v>48</v>
      </c>
      <c r="R488">
        <v>2818</v>
      </c>
      <c r="S488">
        <v>5044</v>
      </c>
      <c r="T488">
        <v>2</v>
      </c>
      <c r="U488" t="s">
        <v>35</v>
      </c>
      <c r="V488">
        <v>24</v>
      </c>
      <c r="W488">
        <v>4</v>
      </c>
      <c r="X488">
        <v>3</v>
      </c>
      <c r="Y488">
        <v>1</v>
      </c>
      <c r="Z488">
        <v>10</v>
      </c>
      <c r="AA488">
        <v>2</v>
      </c>
      <c r="AB488">
        <v>2</v>
      </c>
      <c r="AC488">
        <v>3</v>
      </c>
      <c r="AD488">
        <v>2</v>
      </c>
      <c r="AE488">
        <v>0</v>
      </c>
      <c r="AF488">
        <v>2</v>
      </c>
      <c r="AG488">
        <v>0</v>
      </c>
      <c r="AH488" t="s">
        <v>69</v>
      </c>
      <c r="AI488" t="s">
        <v>71</v>
      </c>
      <c r="AJ488" t="str" cm="1">
        <f t="array" ref="AJ488">_xlfn.IFS(
  Cleaned_Data[[#This Row],[MonthlyIncome]] &lt;= Q1_Val, "Low (Q1)",
  Cleaned_Data[[#This Row],[MonthlyIncome]] &lt;= Q2_Val, "Lower-Mid (Q2)",
  Cleaned_Data[[#This Row],[MonthlyIncome]] &lt;= Q3_Val, "Upper-Mid (Q3)",
  TRUE, "High (Q4)"
)</f>
        <v>Low (Q1)</v>
      </c>
      <c r="AK488" t="str">
        <f>_xlfn.XLOOKUP(Cleaned_Data[[#This Row],[JobSatisfaction]], SatisfactionLookup[Code], SatisfactionLookup[Label], "Unknown")</f>
        <v>Very High</v>
      </c>
      <c r="AL488" t="str">
        <f>_xlfn.XLOOKUP(Cleaned_Data[[#This Row],[WorkLifeBalance]], SatisfactionLookup[Code], SatisfactionLookup[Label], "Unknown")</f>
        <v>Medium</v>
      </c>
      <c r="AM48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488" t="str" cm="1">
        <f t="array" ref="AN488">_xlfn.IFS(Cleaned_Data[[#This Row],[Risk Score]]&gt;=5, "3 - High Risk", Cleaned_Data[[#This Row],[Risk Score]]&gt;=3, "2 - Medium Risk", TRUE, "1 - Low Risk")</f>
        <v>3 - High Risk</v>
      </c>
    </row>
    <row r="489" spans="1:40">
      <c r="A489">
        <v>35</v>
      </c>
      <c r="B489" t="s">
        <v>35</v>
      </c>
      <c r="C489" t="s">
        <v>36</v>
      </c>
      <c r="D489">
        <v>622</v>
      </c>
      <c r="E489" t="s">
        <v>45</v>
      </c>
      <c r="F489">
        <v>14</v>
      </c>
      <c r="G489">
        <v>4</v>
      </c>
      <c r="H489" t="s">
        <v>49</v>
      </c>
      <c r="I489">
        <v>1010</v>
      </c>
      <c r="J489">
        <v>3</v>
      </c>
      <c r="K489" t="s">
        <v>46</v>
      </c>
      <c r="L489">
        <v>39</v>
      </c>
      <c r="M489">
        <v>2</v>
      </c>
      <c r="N489">
        <v>1</v>
      </c>
      <c r="O489" t="s">
        <v>50</v>
      </c>
      <c r="P489">
        <v>2</v>
      </c>
      <c r="Q489" t="s">
        <v>52</v>
      </c>
      <c r="R489">
        <v>3743</v>
      </c>
      <c r="S489">
        <v>10074</v>
      </c>
      <c r="T489">
        <v>1</v>
      </c>
      <c r="U489" t="s">
        <v>35</v>
      </c>
      <c r="V489">
        <v>24</v>
      </c>
      <c r="W489">
        <v>4</v>
      </c>
      <c r="X489">
        <v>4</v>
      </c>
      <c r="Y489">
        <v>1</v>
      </c>
      <c r="Z489">
        <v>5</v>
      </c>
      <c r="AA489">
        <v>2</v>
      </c>
      <c r="AB489">
        <v>1</v>
      </c>
      <c r="AC489">
        <v>4</v>
      </c>
      <c r="AD489">
        <v>2</v>
      </c>
      <c r="AE489">
        <v>0</v>
      </c>
      <c r="AF489">
        <v>2</v>
      </c>
      <c r="AG489">
        <v>1</v>
      </c>
      <c r="AH489" t="s">
        <v>69</v>
      </c>
      <c r="AI489" t="s">
        <v>71</v>
      </c>
      <c r="AJ489" t="str" cm="1">
        <f t="array" ref="AJ489">_xlfn.IFS(
  Cleaned_Data[[#This Row],[MonthlyIncome]] &lt;= Q1_Val, "Low (Q1)",
  Cleaned_Data[[#This Row],[MonthlyIncome]] &lt;= Q2_Val, "Lower-Mid (Q2)",
  Cleaned_Data[[#This Row],[MonthlyIncome]] &lt;= Q3_Val, "Upper-Mid (Q3)",
  TRUE, "High (Q4)"
)</f>
        <v>Lower-Mid (Q2)</v>
      </c>
      <c r="AK489" t="str">
        <f>_xlfn.XLOOKUP(Cleaned_Data[[#This Row],[JobSatisfaction]], SatisfactionLookup[Code], SatisfactionLookup[Label], "Unknown")</f>
        <v>Medium</v>
      </c>
      <c r="AL489" t="str">
        <f>_xlfn.XLOOKUP(Cleaned_Data[[#This Row],[WorkLifeBalance]], SatisfactionLookup[Code], SatisfactionLookup[Label], "Unknown")</f>
        <v>Low</v>
      </c>
      <c r="AM48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489" t="str" cm="1">
        <f t="array" ref="AN489">_xlfn.IFS(Cleaned_Data[[#This Row],[Risk Score]]&gt;=5, "3 - High Risk", Cleaned_Data[[#This Row],[Risk Score]]&gt;=3, "2 - Medium Risk", TRUE, "1 - Low Risk")</f>
        <v>3 - High Risk</v>
      </c>
    </row>
    <row r="490" spans="1:40">
      <c r="A490">
        <v>40</v>
      </c>
      <c r="B490" t="s">
        <v>43</v>
      </c>
      <c r="C490" t="s">
        <v>36</v>
      </c>
      <c r="D490">
        <v>329</v>
      </c>
      <c r="E490" t="s">
        <v>45</v>
      </c>
      <c r="F490">
        <v>1</v>
      </c>
      <c r="G490">
        <v>4</v>
      </c>
      <c r="H490" t="s">
        <v>38</v>
      </c>
      <c r="I490">
        <v>1361</v>
      </c>
      <c r="J490">
        <v>2</v>
      </c>
      <c r="K490" t="s">
        <v>46</v>
      </c>
      <c r="L490">
        <v>88</v>
      </c>
      <c r="M490">
        <v>3</v>
      </c>
      <c r="N490">
        <v>1</v>
      </c>
      <c r="O490" t="s">
        <v>50</v>
      </c>
      <c r="P490">
        <v>2</v>
      </c>
      <c r="Q490" t="s">
        <v>48</v>
      </c>
      <c r="R490">
        <v>2387</v>
      </c>
      <c r="S490">
        <v>6762</v>
      </c>
      <c r="T490">
        <v>3</v>
      </c>
      <c r="U490" t="s">
        <v>43</v>
      </c>
      <c r="V490">
        <v>22</v>
      </c>
      <c r="W490">
        <v>4</v>
      </c>
      <c r="X490">
        <v>3</v>
      </c>
      <c r="Y490">
        <v>1</v>
      </c>
      <c r="Z490">
        <v>7</v>
      </c>
      <c r="AA490">
        <v>3</v>
      </c>
      <c r="AB490">
        <v>3</v>
      </c>
      <c r="AC490">
        <v>4</v>
      </c>
      <c r="AD490">
        <v>2</v>
      </c>
      <c r="AE490">
        <v>0</v>
      </c>
      <c r="AF490">
        <v>3</v>
      </c>
      <c r="AG490">
        <v>0</v>
      </c>
      <c r="AH490" t="s">
        <v>69</v>
      </c>
      <c r="AI490" t="s">
        <v>71</v>
      </c>
      <c r="AJ490" t="str" cm="1">
        <f t="array" ref="AJ490">_xlfn.IFS(
  Cleaned_Data[[#This Row],[MonthlyIncome]] &lt;= Q1_Val, "Low (Q1)",
  Cleaned_Data[[#This Row],[MonthlyIncome]] &lt;= Q2_Val, "Lower-Mid (Q2)",
  Cleaned_Data[[#This Row],[MonthlyIncome]] &lt;= Q3_Val, "Upper-Mid (Q3)",
  TRUE, "High (Q4)"
)</f>
        <v>Low (Q1)</v>
      </c>
      <c r="AK490" t="str">
        <f>_xlfn.XLOOKUP(Cleaned_Data[[#This Row],[JobSatisfaction]], SatisfactionLookup[Code], SatisfactionLookup[Label], "Unknown")</f>
        <v>Medium</v>
      </c>
      <c r="AL490" t="str">
        <f>_xlfn.XLOOKUP(Cleaned_Data[[#This Row],[WorkLifeBalance]], SatisfactionLookup[Code], SatisfactionLookup[Label], "Unknown")</f>
        <v>High</v>
      </c>
      <c r="AM49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490" t="str" cm="1">
        <f t="array" ref="AN490">_xlfn.IFS(Cleaned_Data[[#This Row],[Risk Score]]&gt;=5, "3 - High Risk", Cleaned_Data[[#This Row],[Risk Score]]&gt;=3, "2 - Medium Risk", TRUE, "1 - Low Risk")</f>
        <v>2 - Medium Risk</v>
      </c>
    </row>
    <row r="491" spans="1:40">
      <c r="A491">
        <v>23</v>
      </c>
      <c r="B491" t="s">
        <v>35</v>
      </c>
      <c r="C491" t="s">
        <v>36</v>
      </c>
      <c r="D491">
        <v>427</v>
      </c>
      <c r="E491" t="s">
        <v>37</v>
      </c>
      <c r="F491">
        <v>7</v>
      </c>
      <c r="G491">
        <v>3</v>
      </c>
      <c r="H491" t="s">
        <v>38</v>
      </c>
      <c r="I491">
        <v>1702</v>
      </c>
      <c r="J491">
        <v>3</v>
      </c>
      <c r="K491" t="s">
        <v>46</v>
      </c>
      <c r="L491">
        <v>99</v>
      </c>
      <c r="M491">
        <v>3</v>
      </c>
      <c r="N491">
        <v>1</v>
      </c>
      <c r="O491" t="s">
        <v>57</v>
      </c>
      <c r="P491">
        <v>4</v>
      </c>
      <c r="Q491" t="s">
        <v>52</v>
      </c>
      <c r="R491">
        <v>2275</v>
      </c>
      <c r="S491">
        <v>25103</v>
      </c>
      <c r="T491">
        <v>1</v>
      </c>
      <c r="U491" t="s">
        <v>35</v>
      </c>
      <c r="V491">
        <v>21</v>
      </c>
      <c r="W491">
        <v>4</v>
      </c>
      <c r="X491">
        <v>2</v>
      </c>
      <c r="Y491">
        <v>1</v>
      </c>
      <c r="Z491">
        <v>3</v>
      </c>
      <c r="AA491">
        <v>2</v>
      </c>
      <c r="AB491">
        <v>3</v>
      </c>
      <c r="AC491">
        <v>3</v>
      </c>
      <c r="AD491">
        <v>2</v>
      </c>
      <c r="AE491">
        <v>0</v>
      </c>
      <c r="AF491">
        <v>2</v>
      </c>
      <c r="AG491">
        <v>1</v>
      </c>
      <c r="AH491" t="s">
        <v>68</v>
      </c>
      <c r="AI491" t="s">
        <v>71</v>
      </c>
      <c r="AJ491" t="str" cm="1">
        <f t="array" ref="AJ491">_xlfn.IFS(
  Cleaned_Data[[#This Row],[MonthlyIncome]] &lt;= Q1_Val, "Low (Q1)",
  Cleaned_Data[[#This Row],[MonthlyIncome]] &lt;= Q2_Val, "Lower-Mid (Q2)",
  Cleaned_Data[[#This Row],[MonthlyIncome]] &lt;= Q3_Val, "Upper-Mid (Q3)",
  TRUE, "High (Q4)"
)</f>
        <v>Low (Q1)</v>
      </c>
      <c r="AK491" t="str">
        <f>_xlfn.XLOOKUP(Cleaned_Data[[#This Row],[JobSatisfaction]], SatisfactionLookup[Code], SatisfactionLookup[Label], "Unknown")</f>
        <v>Very High</v>
      </c>
      <c r="AL491" t="str">
        <f>_xlfn.XLOOKUP(Cleaned_Data[[#This Row],[WorkLifeBalance]], SatisfactionLookup[Code], SatisfactionLookup[Label], "Unknown")</f>
        <v>High</v>
      </c>
      <c r="AM49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491" t="str" cm="1">
        <f t="array" ref="AN491">_xlfn.IFS(Cleaned_Data[[#This Row],[Risk Score]]&gt;=5, "3 - High Risk", Cleaned_Data[[#This Row],[Risk Score]]&gt;=3, "2 - Medium Risk", TRUE, "1 - Low Risk")</f>
        <v>3 - High Risk</v>
      </c>
    </row>
    <row r="492" spans="1:40">
      <c r="A492">
        <v>53</v>
      </c>
      <c r="B492" t="s">
        <v>43</v>
      </c>
      <c r="C492" t="s">
        <v>55</v>
      </c>
      <c r="D492">
        <v>661</v>
      </c>
      <c r="E492" t="s">
        <v>45</v>
      </c>
      <c r="F492">
        <v>1</v>
      </c>
      <c r="G492">
        <v>4</v>
      </c>
      <c r="H492" t="s">
        <v>51</v>
      </c>
      <c r="I492">
        <v>1775</v>
      </c>
      <c r="J492">
        <v>1</v>
      </c>
      <c r="K492" t="s">
        <v>39</v>
      </c>
      <c r="L492">
        <v>60</v>
      </c>
      <c r="M492">
        <v>2</v>
      </c>
      <c r="N492">
        <v>4</v>
      </c>
      <c r="O492" t="s">
        <v>53</v>
      </c>
      <c r="P492">
        <v>3</v>
      </c>
      <c r="Q492" t="s">
        <v>48</v>
      </c>
      <c r="R492">
        <v>12965</v>
      </c>
      <c r="S492">
        <v>22308</v>
      </c>
      <c r="T492">
        <v>4</v>
      </c>
      <c r="U492" t="s">
        <v>35</v>
      </c>
      <c r="V492">
        <v>20</v>
      </c>
      <c r="W492">
        <v>4</v>
      </c>
      <c r="X492">
        <v>4</v>
      </c>
      <c r="Y492">
        <v>3</v>
      </c>
      <c r="Z492">
        <v>27</v>
      </c>
      <c r="AA492">
        <v>2</v>
      </c>
      <c r="AB492">
        <v>2</v>
      </c>
      <c r="AC492">
        <v>3</v>
      </c>
      <c r="AD492">
        <v>2</v>
      </c>
      <c r="AE492">
        <v>0</v>
      </c>
      <c r="AF492">
        <v>2</v>
      </c>
      <c r="AG492">
        <v>0</v>
      </c>
      <c r="AH492" t="s">
        <v>70</v>
      </c>
      <c r="AI492" t="s">
        <v>71</v>
      </c>
      <c r="AJ492" t="str" cm="1">
        <f t="array" ref="AJ492">_xlfn.IFS(
  Cleaned_Data[[#This Row],[MonthlyIncome]] &lt;= Q1_Val, "Low (Q1)",
  Cleaned_Data[[#This Row],[MonthlyIncome]] &lt;= Q2_Val, "Lower-Mid (Q2)",
  Cleaned_Data[[#This Row],[MonthlyIncome]] &lt;= Q3_Val, "Upper-Mid (Q3)",
  TRUE, "High (Q4)"
)</f>
        <v>High (Q4)</v>
      </c>
      <c r="AK492" t="str">
        <f>_xlfn.XLOOKUP(Cleaned_Data[[#This Row],[JobSatisfaction]], SatisfactionLookup[Code], SatisfactionLookup[Label], "Unknown")</f>
        <v>High</v>
      </c>
      <c r="AL492" t="str">
        <f>_xlfn.XLOOKUP(Cleaned_Data[[#This Row],[WorkLifeBalance]], SatisfactionLookup[Code], SatisfactionLookup[Label], "Unknown")</f>
        <v>Medium</v>
      </c>
      <c r="AM49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492" t="str" cm="1">
        <f t="array" ref="AN492">_xlfn.IFS(Cleaned_Data[[#This Row],[Risk Score]]&gt;=5, "3 - High Risk", Cleaned_Data[[#This Row],[Risk Score]]&gt;=3, "2 - Medium Risk", TRUE, "1 - Low Risk")</f>
        <v>2 - Medium Risk</v>
      </c>
    </row>
    <row r="493" spans="1:40">
      <c r="A493">
        <v>38</v>
      </c>
      <c r="B493" t="s">
        <v>43</v>
      </c>
      <c r="C493" t="s">
        <v>36</v>
      </c>
      <c r="D493">
        <v>723</v>
      </c>
      <c r="E493" t="s">
        <v>37</v>
      </c>
      <c r="F493">
        <v>2</v>
      </c>
      <c r="G493">
        <v>4</v>
      </c>
      <c r="H493" t="s">
        <v>59</v>
      </c>
      <c r="I493">
        <v>1835</v>
      </c>
      <c r="J493">
        <v>2</v>
      </c>
      <c r="K493" t="s">
        <v>39</v>
      </c>
      <c r="L493">
        <v>77</v>
      </c>
      <c r="M493">
        <v>1</v>
      </c>
      <c r="N493">
        <v>2</v>
      </c>
      <c r="O493" t="s">
        <v>57</v>
      </c>
      <c r="P493">
        <v>4</v>
      </c>
      <c r="Q493" t="s">
        <v>48</v>
      </c>
      <c r="R493">
        <v>5405</v>
      </c>
      <c r="S493">
        <v>4244</v>
      </c>
      <c r="T493">
        <v>2</v>
      </c>
      <c r="U493" t="s">
        <v>35</v>
      </c>
      <c r="V493">
        <v>20</v>
      </c>
      <c r="W493">
        <v>4</v>
      </c>
      <c r="X493">
        <v>1</v>
      </c>
      <c r="Y493">
        <v>2</v>
      </c>
      <c r="Z493">
        <v>20</v>
      </c>
      <c r="AA493">
        <v>4</v>
      </c>
      <c r="AB493">
        <v>2</v>
      </c>
      <c r="AC493">
        <v>4</v>
      </c>
      <c r="AD493">
        <v>2</v>
      </c>
      <c r="AE493">
        <v>0</v>
      </c>
      <c r="AF493">
        <v>3</v>
      </c>
      <c r="AG493">
        <v>0</v>
      </c>
      <c r="AH493" t="s">
        <v>69</v>
      </c>
      <c r="AI493" t="s">
        <v>71</v>
      </c>
      <c r="AJ493" t="str" cm="1">
        <f t="array" ref="AJ493">_xlfn.IFS(
  Cleaned_Data[[#This Row],[MonthlyIncome]] &lt;= Q1_Val, "Low (Q1)",
  Cleaned_Data[[#This Row],[MonthlyIncome]] &lt;= Q2_Val, "Lower-Mid (Q2)",
  Cleaned_Data[[#This Row],[MonthlyIncome]] &lt;= Q3_Val, "Upper-Mid (Q3)",
  TRUE, "High (Q4)"
)</f>
        <v>Upper-Mid (Q3)</v>
      </c>
      <c r="AK493" t="str">
        <f>_xlfn.XLOOKUP(Cleaned_Data[[#This Row],[JobSatisfaction]], SatisfactionLookup[Code], SatisfactionLookup[Label], "Unknown")</f>
        <v>Very High</v>
      </c>
      <c r="AL493" t="str">
        <f>_xlfn.XLOOKUP(Cleaned_Data[[#This Row],[WorkLifeBalance]], SatisfactionLookup[Code], SatisfactionLookup[Label], "Unknown")</f>
        <v>Medium</v>
      </c>
      <c r="AM49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493" t="str" cm="1">
        <f t="array" ref="AN493">_xlfn.IFS(Cleaned_Data[[#This Row],[Risk Score]]&gt;=5, "3 - High Risk", Cleaned_Data[[#This Row],[Risk Score]]&gt;=3, "2 - Medium Risk", TRUE, "1 - Low Risk")</f>
        <v>2 - Medium Risk</v>
      </c>
    </row>
    <row r="494" spans="1:40">
      <c r="A494">
        <v>55</v>
      </c>
      <c r="B494" t="s">
        <v>43</v>
      </c>
      <c r="C494" t="s">
        <v>36</v>
      </c>
      <c r="D494">
        <v>836</v>
      </c>
      <c r="E494" t="s">
        <v>45</v>
      </c>
      <c r="F494">
        <v>2</v>
      </c>
      <c r="G494">
        <v>4</v>
      </c>
      <c r="H494" t="s">
        <v>60</v>
      </c>
      <c r="I494">
        <v>1873</v>
      </c>
      <c r="J494">
        <v>2</v>
      </c>
      <c r="K494" t="s">
        <v>46</v>
      </c>
      <c r="L494">
        <v>98</v>
      </c>
      <c r="M494">
        <v>2</v>
      </c>
      <c r="N494">
        <v>1</v>
      </c>
      <c r="O494" t="s">
        <v>47</v>
      </c>
      <c r="P494">
        <v>4</v>
      </c>
      <c r="Q494" t="s">
        <v>48</v>
      </c>
      <c r="R494">
        <v>2662</v>
      </c>
      <c r="S494">
        <v>7975</v>
      </c>
      <c r="T494">
        <v>8</v>
      </c>
      <c r="U494" t="s">
        <v>43</v>
      </c>
      <c r="V494">
        <v>20</v>
      </c>
      <c r="W494">
        <v>4</v>
      </c>
      <c r="X494">
        <v>2</v>
      </c>
      <c r="Y494">
        <v>1</v>
      </c>
      <c r="Z494">
        <v>19</v>
      </c>
      <c r="AA494">
        <v>2</v>
      </c>
      <c r="AB494">
        <v>4</v>
      </c>
      <c r="AC494">
        <v>5</v>
      </c>
      <c r="AD494">
        <v>2</v>
      </c>
      <c r="AE494">
        <v>0</v>
      </c>
      <c r="AF494">
        <v>4</v>
      </c>
      <c r="AG494">
        <v>0</v>
      </c>
      <c r="AH494" t="s">
        <v>65</v>
      </c>
      <c r="AI494" t="s">
        <v>71</v>
      </c>
      <c r="AJ494" t="str" cm="1">
        <f t="array" ref="AJ494">_xlfn.IFS(
  Cleaned_Data[[#This Row],[MonthlyIncome]] &lt;= Q1_Val, "Low (Q1)",
  Cleaned_Data[[#This Row],[MonthlyIncome]] &lt;= Q2_Val, "Lower-Mid (Q2)",
  Cleaned_Data[[#This Row],[MonthlyIncome]] &lt;= Q3_Val, "Upper-Mid (Q3)",
  TRUE, "High (Q4)"
)</f>
        <v>Low (Q1)</v>
      </c>
      <c r="AK494" t="str">
        <f>_xlfn.XLOOKUP(Cleaned_Data[[#This Row],[JobSatisfaction]], SatisfactionLookup[Code], SatisfactionLookup[Label], "Unknown")</f>
        <v>Very High</v>
      </c>
      <c r="AL494" t="str">
        <f>_xlfn.XLOOKUP(Cleaned_Data[[#This Row],[WorkLifeBalance]], SatisfactionLookup[Code], SatisfactionLookup[Label], "Unknown")</f>
        <v>Very High</v>
      </c>
      <c r="AM49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494" t="str" cm="1">
        <f t="array" ref="AN494">_xlfn.IFS(Cleaned_Data[[#This Row],[Risk Score]]&gt;=5, "3 - High Risk", Cleaned_Data[[#This Row],[Risk Score]]&gt;=3, "2 - Medium Risk", TRUE, "1 - Low Risk")</f>
        <v>1 - Low Risk</v>
      </c>
    </row>
    <row r="495" spans="1:40">
      <c r="A495">
        <v>28</v>
      </c>
      <c r="B495" t="s">
        <v>35</v>
      </c>
      <c r="C495" t="s">
        <v>36</v>
      </c>
      <c r="D495">
        <v>103</v>
      </c>
      <c r="E495" t="s">
        <v>45</v>
      </c>
      <c r="F495">
        <v>24</v>
      </c>
      <c r="G495">
        <v>3</v>
      </c>
      <c r="H495" t="s">
        <v>38</v>
      </c>
      <c r="I495">
        <v>19</v>
      </c>
      <c r="J495">
        <v>3</v>
      </c>
      <c r="K495" t="s">
        <v>46</v>
      </c>
      <c r="L495">
        <v>50</v>
      </c>
      <c r="M495">
        <v>2</v>
      </c>
      <c r="N495">
        <v>1</v>
      </c>
      <c r="O495" t="s">
        <v>50</v>
      </c>
      <c r="P495">
        <v>3</v>
      </c>
      <c r="Q495" t="s">
        <v>41</v>
      </c>
      <c r="R495">
        <v>2028</v>
      </c>
      <c r="S495">
        <v>12947</v>
      </c>
      <c r="T495">
        <v>5</v>
      </c>
      <c r="U495" t="s">
        <v>35</v>
      </c>
      <c r="V495">
        <v>14</v>
      </c>
      <c r="W495">
        <v>3</v>
      </c>
      <c r="X495">
        <v>2</v>
      </c>
      <c r="Y495">
        <v>0</v>
      </c>
      <c r="Z495">
        <v>6</v>
      </c>
      <c r="AA495">
        <v>4</v>
      </c>
      <c r="AB495">
        <v>3</v>
      </c>
      <c r="AC495">
        <v>4</v>
      </c>
      <c r="AD495">
        <v>2</v>
      </c>
      <c r="AE495">
        <v>0</v>
      </c>
      <c r="AF495">
        <v>3</v>
      </c>
      <c r="AG495">
        <v>1</v>
      </c>
      <c r="AH495" t="s">
        <v>67</v>
      </c>
      <c r="AI495" t="s">
        <v>71</v>
      </c>
      <c r="AJ495" t="str" cm="1">
        <f t="array" ref="AJ495">_xlfn.IFS(
  Cleaned_Data[[#This Row],[MonthlyIncome]] &lt;= Q1_Val, "Low (Q1)",
  Cleaned_Data[[#This Row],[MonthlyIncome]] &lt;= Q2_Val, "Lower-Mid (Q2)",
  Cleaned_Data[[#This Row],[MonthlyIncome]] &lt;= Q3_Val, "Upper-Mid (Q3)",
  TRUE, "High (Q4)"
)</f>
        <v>Low (Q1)</v>
      </c>
      <c r="AK495" t="str">
        <f>_xlfn.XLOOKUP(Cleaned_Data[[#This Row],[JobSatisfaction]], SatisfactionLookup[Code], SatisfactionLookup[Label], "Unknown")</f>
        <v>High</v>
      </c>
      <c r="AL495" t="str">
        <f>_xlfn.XLOOKUP(Cleaned_Data[[#This Row],[WorkLifeBalance]], SatisfactionLookup[Code], SatisfactionLookup[Label], "Unknown")</f>
        <v>High</v>
      </c>
      <c r="AM49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495" t="str" cm="1">
        <f t="array" ref="AN495">_xlfn.IFS(Cleaned_Data[[#This Row],[Risk Score]]&gt;=5, "3 - High Risk", Cleaned_Data[[#This Row],[Risk Score]]&gt;=3, "2 - Medium Risk", TRUE, "1 - Low Risk")</f>
        <v>3 - High Risk</v>
      </c>
    </row>
    <row r="496" spans="1:40">
      <c r="A496">
        <v>50</v>
      </c>
      <c r="B496" t="s">
        <v>35</v>
      </c>
      <c r="C496" t="s">
        <v>36</v>
      </c>
      <c r="D496">
        <v>869</v>
      </c>
      <c r="E496" t="s">
        <v>37</v>
      </c>
      <c r="F496">
        <v>3</v>
      </c>
      <c r="G496">
        <v>2</v>
      </c>
      <c r="H496" t="s">
        <v>59</v>
      </c>
      <c r="I496">
        <v>47</v>
      </c>
      <c r="J496">
        <v>1</v>
      </c>
      <c r="K496" t="s">
        <v>46</v>
      </c>
      <c r="L496">
        <v>86</v>
      </c>
      <c r="M496">
        <v>2</v>
      </c>
      <c r="N496">
        <v>1</v>
      </c>
      <c r="O496" t="s">
        <v>57</v>
      </c>
      <c r="P496">
        <v>3</v>
      </c>
      <c r="Q496" t="s">
        <v>48</v>
      </c>
      <c r="R496">
        <v>2683</v>
      </c>
      <c r="S496">
        <v>3810</v>
      </c>
      <c r="T496">
        <v>1</v>
      </c>
      <c r="U496" t="s">
        <v>35</v>
      </c>
      <c r="V496">
        <v>14</v>
      </c>
      <c r="W496">
        <v>3</v>
      </c>
      <c r="X496">
        <v>3</v>
      </c>
      <c r="Y496">
        <v>0</v>
      </c>
      <c r="Z496">
        <v>3</v>
      </c>
      <c r="AA496">
        <v>2</v>
      </c>
      <c r="AB496">
        <v>3</v>
      </c>
      <c r="AC496">
        <v>3</v>
      </c>
      <c r="AD496">
        <v>2</v>
      </c>
      <c r="AE496">
        <v>0</v>
      </c>
      <c r="AF496">
        <v>2</v>
      </c>
      <c r="AG496">
        <v>1</v>
      </c>
      <c r="AH496" t="s">
        <v>70</v>
      </c>
      <c r="AI496" t="s">
        <v>71</v>
      </c>
      <c r="AJ496" t="str" cm="1">
        <f t="array" ref="AJ496">_xlfn.IFS(
  Cleaned_Data[[#This Row],[MonthlyIncome]] &lt;= Q1_Val, "Low (Q1)",
  Cleaned_Data[[#This Row],[MonthlyIncome]] &lt;= Q2_Val, "Lower-Mid (Q2)",
  Cleaned_Data[[#This Row],[MonthlyIncome]] &lt;= Q3_Val, "Upper-Mid (Q3)",
  TRUE, "High (Q4)"
)</f>
        <v>Low (Q1)</v>
      </c>
      <c r="AK496" t="str">
        <f>_xlfn.XLOOKUP(Cleaned_Data[[#This Row],[JobSatisfaction]], SatisfactionLookup[Code], SatisfactionLookup[Label], "Unknown")</f>
        <v>High</v>
      </c>
      <c r="AL496" t="str">
        <f>_xlfn.XLOOKUP(Cleaned_Data[[#This Row],[WorkLifeBalance]], SatisfactionLookup[Code], SatisfactionLookup[Label], "Unknown")</f>
        <v>High</v>
      </c>
      <c r="AM49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496" t="str" cm="1">
        <f t="array" ref="AN496">_xlfn.IFS(Cleaned_Data[[#This Row],[Risk Score]]&gt;=5, "3 - High Risk", Cleaned_Data[[#This Row],[Risk Score]]&gt;=3, "2 - Medium Risk", TRUE, "1 - Low Risk")</f>
        <v>3 - High Risk</v>
      </c>
    </row>
    <row r="497" spans="1:40">
      <c r="A497">
        <v>37</v>
      </c>
      <c r="B497" t="s">
        <v>43</v>
      </c>
      <c r="C497" t="s">
        <v>36</v>
      </c>
      <c r="D497">
        <v>397</v>
      </c>
      <c r="E497" t="s">
        <v>45</v>
      </c>
      <c r="F497">
        <v>7</v>
      </c>
      <c r="G497">
        <v>4</v>
      </c>
      <c r="H497" t="s">
        <v>51</v>
      </c>
      <c r="I497">
        <v>102</v>
      </c>
      <c r="J497">
        <v>1</v>
      </c>
      <c r="K497" t="s">
        <v>46</v>
      </c>
      <c r="L497">
        <v>30</v>
      </c>
      <c r="M497">
        <v>3</v>
      </c>
      <c r="N497">
        <v>3</v>
      </c>
      <c r="O497" t="s">
        <v>58</v>
      </c>
      <c r="P497">
        <v>3</v>
      </c>
      <c r="Q497" t="s">
        <v>41</v>
      </c>
      <c r="R497">
        <v>13664</v>
      </c>
      <c r="S497">
        <v>25258</v>
      </c>
      <c r="T497">
        <v>4</v>
      </c>
      <c r="U497" t="s">
        <v>43</v>
      </c>
      <c r="V497">
        <v>13</v>
      </c>
      <c r="W497">
        <v>3</v>
      </c>
      <c r="X497">
        <v>1</v>
      </c>
      <c r="Y497">
        <v>0</v>
      </c>
      <c r="Z497">
        <v>16</v>
      </c>
      <c r="AA497">
        <v>3</v>
      </c>
      <c r="AB497">
        <v>4</v>
      </c>
      <c r="AC497">
        <v>5</v>
      </c>
      <c r="AD497">
        <v>2</v>
      </c>
      <c r="AE497">
        <v>0</v>
      </c>
      <c r="AF497">
        <v>2</v>
      </c>
      <c r="AG497">
        <v>0</v>
      </c>
      <c r="AH497" t="s">
        <v>69</v>
      </c>
      <c r="AI497" t="s">
        <v>71</v>
      </c>
      <c r="AJ497" t="str" cm="1">
        <f t="array" ref="AJ497">_xlfn.IFS(
  Cleaned_Data[[#This Row],[MonthlyIncome]] &lt;= Q1_Val, "Low (Q1)",
  Cleaned_Data[[#This Row],[MonthlyIncome]] &lt;= Q2_Val, "Lower-Mid (Q2)",
  Cleaned_Data[[#This Row],[MonthlyIncome]] &lt;= Q3_Val, "Upper-Mid (Q3)",
  TRUE, "High (Q4)"
)</f>
        <v>High (Q4)</v>
      </c>
      <c r="AK497" t="str">
        <f>_xlfn.XLOOKUP(Cleaned_Data[[#This Row],[JobSatisfaction]], SatisfactionLookup[Code], SatisfactionLookup[Label], "Unknown")</f>
        <v>High</v>
      </c>
      <c r="AL497" t="str">
        <f>_xlfn.XLOOKUP(Cleaned_Data[[#This Row],[WorkLifeBalance]], SatisfactionLookup[Code], SatisfactionLookup[Label], "Unknown")</f>
        <v>Very High</v>
      </c>
      <c r="AM49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97" t="str" cm="1">
        <f t="array" ref="AN497">_xlfn.IFS(Cleaned_Data[[#This Row],[Risk Score]]&gt;=5, "3 - High Risk", Cleaned_Data[[#This Row],[Risk Score]]&gt;=3, "2 - Medium Risk", TRUE, "1 - Low Risk")</f>
        <v>1 - Low Risk</v>
      </c>
    </row>
    <row r="498" spans="1:40">
      <c r="A498">
        <v>51</v>
      </c>
      <c r="B498" t="s">
        <v>35</v>
      </c>
      <c r="C498" t="s">
        <v>44</v>
      </c>
      <c r="D498">
        <v>1150</v>
      </c>
      <c r="E498" t="s">
        <v>45</v>
      </c>
      <c r="F498">
        <v>8</v>
      </c>
      <c r="G498">
        <v>4</v>
      </c>
      <c r="H498" t="s">
        <v>38</v>
      </c>
      <c r="I498">
        <v>179</v>
      </c>
      <c r="J498">
        <v>1</v>
      </c>
      <c r="K498" t="s">
        <v>46</v>
      </c>
      <c r="L498">
        <v>53</v>
      </c>
      <c r="M498">
        <v>1</v>
      </c>
      <c r="N498">
        <v>3</v>
      </c>
      <c r="O498" t="s">
        <v>53</v>
      </c>
      <c r="P498">
        <v>4</v>
      </c>
      <c r="Q498" t="s">
        <v>41</v>
      </c>
      <c r="R498">
        <v>10650</v>
      </c>
      <c r="S498">
        <v>25150</v>
      </c>
      <c r="T498">
        <v>2</v>
      </c>
      <c r="U498" t="s">
        <v>43</v>
      </c>
      <c r="V498">
        <v>15</v>
      </c>
      <c r="W498">
        <v>3</v>
      </c>
      <c r="X498">
        <v>4</v>
      </c>
      <c r="Y498">
        <v>0</v>
      </c>
      <c r="Z498">
        <v>18</v>
      </c>
      <c r="AA498">
        <v>2</v>
      </c>
      <c r="AB498">
        <v>3</v>
      </c>
      <c r="AC498">
        <v>4</v>
      </c>
      <c r="AD498">
        <v>2</v>
      </c>
      <c r="AE498">
        <v>0</v>
      </c>
      <c r="AF498">
        <v>3</v>
      </c>
      <c r="AG498">
        <v>1</v>
      </c>
      <c r="AH498" t="s">
        <v>70</v>
      </c>
      <c r="AI498" t="s">
        <v>71</v>
      </c>
      <c r="AJ498" t="str" cm="1">
        <f t="array" ref="AJ498">_xlfn.IFS(
  Cleaned_Data[[#This Row],[MonthlyIncome]] &lt;= Q1_Val, "Low (Q1)",
  Cleaned_Data[[#This Row],[MonthlyIncome]] &lt;= Q2_Val, "Lower-Mid (Q2)",
  Cleaned_Data[[#This Row],[MonthlyIncome]] &lt;= Q3_Val, "Upper-Mid (Q3)",
  TRUE, "High (Q4)"
)</f>
        <v>High (Q4)</v>
      </c>
      <c r="AK498" t="str">
        <f>_xlfn.XLOOKUP(Cleaned_Data[[#This Row],[JobSatisfaction]], SatisfactionLookup[Code], SatisfactionLookup[Label], "Unknown")</f>
        <v>Very High</v>
      </c>
      <c r="AL498" t="str">
        <f>_xlfn.XLOOKUP(Cleaned_Data[[#This Row],[WorkLifeBalance]], SatisfactionLookup[Code], SatisfactionLookup[Label], "Unknown")</f>
        <v>High</v>
      </c>
      <c r="AM49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498" t="str" cm="1">
        <f t="array" ref="AN498">_xlfn.IFS(Cleaned_Data[[#This Row],[Risk Score]]&gt;=5, "3 - High Risk", Cleaned_Data[[#This Row],[Risk Score]]&gt;=3, "2 - Medium Risk", TRUE, "1 - Low Risk")</f>
        <v>1 - Low Risk</v>
      </c>
    </row>
    <row r="499" spans="1:40">
      <c r="A499">
        <v>28</v>
      </c>
      <c r="B499" t="s">
        <v>43</v>
      </c>
      <c r="C499" t="s">
        <v>36</v>
      </c>
      <c r="D499">
        <v>440</v>
      </c>
      <c r="E499" t="s">
        <v>45</v>
      </c>
      <c r="F499">
        <v>21</v>
      </c>
      <c r="G499">
        <v>3</v>
      </c>
      <c r="H499" t="s">
        <v>51</v>
      </c>
      <c r="I499">
        <v>221</v>
      </c>
      <c r="J499">
        <v>3</v>
      </c>
      <c r="K499" t="s">
        <v>46</v>
      </c>
      <c r="L499">
        <v>42</v>
      </c>
      <c r="M499">
        <v>3</v>
      </c>
      <c r="N499">
        <v>1</v>
      </c>
      <c r="O499" t="s">
        <v>47</v>
      </c>
      <c r="P499">
        <v>4</v>
      </c>
      <c r="Q499" t="s">
        <v>48</v>
      </c>
      <c r="R499">
        <v>2713</v>
      </c>
      <c r="S499">
        <v>6672</v>
      </c>
      <c r="T499">
        <v>1</v>
      </c>
      <c r="U499" t="s">
        <v>43</v>
      </c>
      <c r="V499">
        <v>11</v>
      </c>
      <c r="W499">
        <v>3</v>
      </c>
      <c r="X499">
        <v>3</v>
      </c>
      <c r="Y499">
        <v>1</v>
      </c>
      <c r="Z499">
        <v>5</v>
      </c>
      <c r="AA499">
        <v>2</v>
      </c>
      <c r="AB499">
        <v>1</v>
      </c>
      <c r="AC499">
        <v>5</v>
      </c>
      <c r="AD499">
        <v>2</v>
      </c>
      <c r="AE499">
        <v>0</v>
      </c>
      <c r="AF499">
        <v>2</v>
      </c>
      <c r="AG499">
        <v>0</v>
      </c>
      <c r="AH499" t="s">
        <v>67</v>
      </c>
      <c r="AI499" t="s">
        <v>71</v>
      </c>
      <c r="AJ499" t="str" cm="1">
        <f t="array" ref="AJ499">_xlfn.IFS(
  Cleaned_Data[[#This Row],[MonthlyIncome]] &lt;= Q1_Val, "Low (Q1)",
  Cleaned_Data[[#This Row],[MonthlyIncome]] &lt;= Q2_Val, "Lower-Mid (Q2)",
  Cleaned_Data[[#This Row],[MonthlyIncome]] &lt;= Q3_Val, "Upper-Mid (Q3)",
  TRUE, "High (Q4)"
)</f>
        <v>Low (Q1)</v>
      </c>
      <c r="AK499" t="str">
        <f>_xlfn.XLOOKUP(Cleaned_Data[[#This Row],[JobSatisfaction]], SatisfactionLookup[Code], SatisfactionLookup[Label], "Unknown")</f>
        <v>Very High</v>
      </c>
      <c r="AL499" t="str">
        <f>_xlfn.XLOOKUP(Cleaned_Data[[#This Row],[WorkLifeBalance]], SatisfactionLookup[Code], SatisfactionLookup[Label], "Unknown")</f>
        <v>Low</v>
      </c>
      <c r="AM49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499" t="str" cm="1">
        <f t="array" ref="AN499">_xlfn.IFS(Cleaned_Data[[#This Row],[Risk Score]]&gt;=5, "3 - High Risk", Cleaned_Data[[#This Row],[Risk Score]]&gt;=3, "2 - Medium Risk", TRUE, "1 - Low Risk")</f>
        <v>2 - Medium Risk</v>
      </c>
    </row>
    <row r="500" spans="1:40">
      <c r="A500">
        <v>50</v>
      </c>
      <c r="B500" t="s">
        <v>43</v>
      </c>
      <c r="C500" t="s">
        <v>36</v>
      </c>
      <c r="D500">
        <v>328</v>
      </c>
      <c r="E500" t="s">
        <v>45</v>
      </c>
      <c r="F500">
        <v>1</v>
      </c>
      <c r="G500">
        <v>3</v>
      </c>
      <c r="H500" t="s">
        <v>51</v>
      </c>
      <c r="I500">
        <v>249</v>
      </c>
      <c r="J500">
        <v>3</v>
      </c>
      <c r="K500" t="s">
        <v>46</v>
      </c>
      <c r="L500">
        <v>86</v>
      </c>
      <c r="M500">
        <v>2</v>
      </c>
      <c r="N500">
        <v>1</v>
      </c>
      <c r="O500" t="s">
        <v>50</v>
      </c>
      <c r="P500">
        <v>3</v>
      </c>
      <c r="Q500" t="s">
        <v>48</v>
      </c>
      <c r="R500">
        <v>3690</v>
      </c>
      <c r="S500">
        <v>3425</v>
      </c>
      <c r="T500">
        <v>2</v>
      </c>
      <c r="U500" t="s">
        <v>43</v>
      </c>
      <c r="V500">
        <v>15</v>
      </c>
      <c r="W500">
        <v>3</v>
      </c>
      <c r="X500">
        <v>4</v>
      </c>
      <c r="Y500">
        <v>1</v>
      </c>
      <c r="Z500">
        <v>5</v>
      </c>
      <c r="AA500">
        <v>2</v>
      </c>
      <c r="AB500">
        <v>2</v>
      </c>
      <c r="AC500">
        <v>3</v>
      </c>
      <c r="AD500">
        <v>2</v>
      </c>
      <c r="AE500">
        <v>0</v>
      </c>
      <c r="AF500">
        <v>2</v>
      </c>
      <c r="AG500">
        <v>0</v>
      </c>
      <c r="AH500" t="s">
        <v>70</v>
      </c>
      <c r="AI500" t="s">
        <v>71</v>
      </c>
      <c r="AJ500" t="str" cm="1">
        <f t="array" ref="AJ500">_xlfn.IFS(
  Cleaned_Data[[#This Row],[MonthlyIncome]] &lt;= Q1_Val, "Low (Q1)",
  Cleaned_Data[[#This Row],[MonthlyIncome]] &lt;= Q2_Val, "Lower-Mid (Q2)",
  Cleaned_Data[[#This Row],[MonthlyIncome]] &lt;= Q3_Val, "Upper-Mid (Q3)",
  TRUE, "High (Q4)"
)</f>
        <v>Lower-Mid (Q2)</v>
      </c>
      <c r="AK500" t="str">
        <f>_xlfn.XLOOKUP(Cleaned_Data[[#This Row],[JobSatisfaction]], SatisfactionLookup[Code], SatisfactionLookup[Label], "Unknown")</f>
        <v>High</v>
      </c>
      <c r="AL500" t="str">
        <f>_xlfn.XLOOKUP(Cleaned_Data[[#This Row],[WorkLifeBalance]], SatisfactionLookup[Code], SatisfactionLookup[Label], "Unknown")</f>
        <v>Medium</v>
      </c>
      <c r="AM50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500" t="str" cm="1">
        <f t="array" ref="AN500">_xlfn.IFS(Cleaned_Data[[#This Row],[Risk Score]]&gt;=5, "3 - High Risk", Cleaned_Data[[#This Row],[Risk Score]]&gt;=3, "2 - Medium Risk", TRUE, "1 - Low Risk")</f>
        <v>1 - Low Risk</v>
      </c>
    </row>
    <row r="501" spans="1:40">
      <c r="A501">
        <v>40</v>
      </c>
      <c r="B501" t="s">
        <v>43</v>
      </c>
      <c r="C501" t="s">
        <v>55</v>
      </c>
      <c r="D501">
        <v>1151</v>
      </c>
      <c r="E501" t="s">
        <v>45</v>
      </c>
      <c r="F501">
        <v>9</v>
      </c>
      <c r="G501">
        <v>5</v>
      </c>
      <c r="H501" t="s">
        <v>38</v>
      </c>
      <c r="I501">
        <v>287</v>
      </c>
      <c r="J501">
        <v>4</v>
      </c>
      <c r="K501" t="s">
        <v>46</v>
      </c>
      <c r="L501">
        <v>63</v>
      </c>
      <c r="M501">
        <v>2</v>
      </c>
      <c r="N501">
        <v>2</v>
      </c>
      <c r="O501" t="s">
        <v>54</v>
      </c>
      <c r="P501">
        <v>4</v>
      </c>
      <c r="Q501" t="s">
        <v>48</v>
      </c>
      <c r="R501">
        <v>4876</v>
      </c>
      <c r="S501">
        <v>14242</v>
      </c>
      <c r="T501">
        <v>9</v>
      </c>
      <c r="U501" t="s">
        <v>43</v>
      </c>
      <c r="V501">
        <v>14</v>
      </c>
      <c r="W501">
        <v>3</v>
      </c>
      <c r="X501">
        <v>4</v>
      </c>
      <c r="Y501">
        <v>1</v>
      </c>
      <c r="Z501">
        <v>5</v>
      </c>
      <c r="AA501">
        <v>5</v>
      </c>
      <c r="AB501">
        <v>1</v>
      </c>
      <c r="AC501">
        <v>3</v>
      </c>
      <c r="AD501">
        <v>2</v>
      </c>
      <c r="AE501">
        <v>0</v>
      </c>
      <c r="AF501">
        <v>2</v>
      </c>
      <c r="AG501">
        <v>0</v>
      </c>
      <c r="AH501" t="s">
        <v>69</v>
      </c>
      <c r="AI501" t="s">
        <v>71</v>
      </c>
      <c r="AJ501" t="str" cm="1">
        <f t="array" ref="AJ501">_xlfn.IFS(
  Cleaned_Data[[#This Row],[MonthlyIncome]] &lt;= Q1_Val, "Low (Q1)",
  Cleaned_Data[[#This Row],[MonthlyIncome]] &lt;= Q2_Val, "Lower-Mid (Q2)",
  Cleaned_Data[[#This Row],[MonthlyIncome]] &lt;= Q3_Val, "Upper-Mid (Q3)",
  TRUE, "High (Q4)"
)</f>
        <v>Lower-Mid (Q2)</v>
      </c>
      <c r="AK501" t="str">
        <f>_xlfn.XLOOKUP(Cleaned_Data[[#This Row],[JobSatisfaction]], SatisfactionLookup[Code], SatisfactionLookup[Label], "Unknown")</f>
        <v>Very High</v>
      </c>
      <c r="AL501" t="str">
        <f>_xlfn.XLOOKUP(Cleaned_Data[[#This Row],[WorkLifeBalance]], SatisfactionLookup[Code], SatisfactionLookup[Label], "Unknown")</f>
        <v>Low</v>
      </c>
      <c r="AM50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501" t="str" cm="1">
        <f t="array" ref="AN501">_xlfn.IFS(Cleaned_Data[[#This Row],[Risk Score]]&gt;=5, "3 - High Risk", Cleaned_Data[[#This Row],[Risk Score]]&gt;=3, "2 - Medium Risk", TRUE, "1 - Low Risk")</f>
        <v>1 - Low Risk</v>
      </c>
    </row>
    <row r="502" spans="1:40">
      <c r="A502">
        <v>46</v>
      </c>
      <c r="B502" t="s">
        <v>43</v>
      </c>
      <c r="C502" t="s">
        <v>36</v>
      </c>
      <c r="D502">
        <v>644</v>
      </c>
      <c r="E502" t="s">
        <v>45</v>
      </c>
      <c r="F502">
        <v>1</v>
      </c>
      <c r="G502">
        <v>4</v>
      </c>
      <c r="H502" t="s">
        <v>51</v>
      </c>
      <c r="I502">
        <v>288</v>
      </c>
      <c r="J502">
        <v>4</v>
      </c>
      <c r="K502" t="s">
        <v>46</v>
      </c>
      <c r="L502">
        <v>97</v>
      </c>
      <c r="M502">
        <v>3</v>
      </c>
      <c r="N502">
        <v>3</v>
      </c>
      <c r="O502" t="s">
        <v>54</v>
      </c>
      <c r="P502">
        <v>1</v>
      </c>
      <c r="Q502" t="s">
        <v>52</v>
      </c>
      <c r="R502">
        <v>9396</v>
      </c>
      <c r="S502">
        <v>12368</v>
      </c>
      <c r="T502">
        <v>7</v>
      </c>
      <c r="U502" t="s">
        <v>43</v>
      </c>
      <c r="V502">
        <v>16</v>
      </c>
      <c r="W502">
        <v>3</v>
      </c>
      <c r="X502">
        <v>3</v>
      </c>
      <c r="Y502">
        <v>1</v>
      </c>
      <c r="Z502">
        <v>17</v>
      </c>
      <c r="AA502">
        <v>3</v>
      </c>
      <c r="AB502">
        <v>3</v>
      </c>
      <c r="AC502">
        <v>4</v>
      </c>
      <c r="AD502">
        <v>2</v>
      </c>
      <c r="AE502">
        <v>0</v>
      </c>
      <c r="AF502">
        <v>3</v>
      </c>
      <c r="AG502">
        <v>0</v>
      </c>
      <c r="AH502" t="s">
        <v>70</v>
      </c>
      <c r="AI502" t="s">
        <v>71</v>
      </c>
      <c r="AJ502" t="str" cm="1">
        <f t="array" ref="AJ502">_xlfn.IFS(
  Cleaned_Data[[#This Row],[MonthlyIncome]] &lt;= Q1_Val, "Low (Q1)",
  Cleaned_Data[[#This Row],[MonthlyIncome]] &lt;= Q2_Val, "Lower-Mid (Q2)",
  Cleaned_Data[[#This Row],[MonthlyIncome]] &lt;= Q3_Val, "Upper-Mid (Q3)",
  TRUE, "High (Q4)"
)</f>
        <v>High (Q4)</v>
      </c>
      <c r="AK502" t="str">
        <f>_xlfn.XLOOKUP(Cleaned_Data[[#This Row],[JobSatisfaction]], SatisfactionLookup[Code], SatisfactionLookup[Label], "Unknown")</f>
        <v>Low</v>
      </c>
      <c r="AL502" t="str">
        <f>_xlfn.XLOOKUP(Cleaned_Data[[#This Row],[WorkLifeBalance]], SatisfactionLookup[Code], SatisfactionLookup[Label], "Unknown")</f>
        <v>High</v>
      </c>
      <c r="AM50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02" t="str" cm="1">
        <f t="array" ref="AN502">_xlfn.IFS(Cleaned_Data[[#This Row],[Risk Score]]&gt;=5, "3 - High Risk", Cleaned_Data[[#This Row],[Risk Score]]&gt;=3, "2 - Medium Risk", TRUE, "1 - Low Risk")</f>
        <v>1 - Low Risk</v>
      </c>
    </row>
    <row r="503" spans="1:40">
      <c r="A503">
        <v>30</v>
      </c>
      <c r="B503" t="s">
        <v>35</v>
      </c>
      <c r="C503" t="s">
        <v>36</v>
      </c>
      <c r="D503">
        <v>1005</v>
      </c>
      <c r="E503" t="s">
        <v>45</v>
      </c>
      <c r="F503">
        <v>3</v>
      </c>
      <c r="G503">
        <v>3</v>
      </c>
      <c r="H503" t="s">
        <v>60</v>
      </c>
      <c r="I503">
        <v>297</v>
      </c>
      <c r="J503">
        <v>4</v>
      </c>
      <c r="K503" t="s">
        <v>39</v>
      </c>
      <c r="L503">
        <v>88</v>
      </c>
      <c r="M503">
        <v>3</v>
      </c>
      <c r="N503">
        <v>1</v>
      </c>
      <c r="O503" t="s">
        <v>47</v>
      </c>
      <c r="P503">
        <v>1</v>
      </c>
      <c r="Q503" t="s">
        <v>41</v>
      </c>
      <c r="R503">
        <v>2657</v>
      </c>
      <c r="S503">
        <v>8556</v>
      </c>
      <c r="T503">
        <v>5</v>
      </c>
      <c r="U503" t="s">
        <v>35</v>
      </c>
      <c r="V503">
        <v>11</v>
      </c>
      <c r="W503">
        <v>3</v>
      </c>
      <c r="X503">
        <v>3</v>
      </c>
      <c r="Y503">
        <v>0</v>
      </c>
      <c r="Z503">
        <v>8</v>
      </c>
      <c r="AA503">
        <v>5</v>
      </c>
      <c r="AB503">
        <v>3</v>
      </c>
      <c r="AC503">
        <v>5</v>
      </c>
      <c r="AD503">
        <v>2</v>
      </c>
      <c r="AE503">
        <v>0</v>
      </c>
      <c r="AF503">
        <v>4</v>
      </c>
      <c r="AG503">
        <v>1</v>
      </c>
      <c r="AH503" t="s">
        <v>67</v>
      </c>
      <c r="AI503" t="s">
        <v>71</v>
      </c>
      <c r="AJ503" t="str" cm="1">
        <f t="array" ref="AJ503">_xlfn.IFS(
  Cleaned_Data[[#This Row],[MonthlyIncome]] &lt;= Q1_Val, "Low (Q1)",
  Cleaned_Data[[#This Row],[MonthlyIncome]] &lt;= Q2_Val, "Lower-Mid (Q2)",
  Cleaned_Data[[#This Row],[MonthlyIncome]] &lt;= Q3_Val, "Upper-Mid (Q3)",
  TRUE, "High (Q4)"
)</f>
        <v>Low (Q1)</v>
      </c>
      <c r="AK503" t="str">
        <f>_xlfn.XLOOKUP(Cleaned_Data[[#This Row],[JobSatisfaction]], SatisfactionLookup[Code], SatisfactionLookup[Label], "Unknown")</f>
        <v>Low</v>
      </c>
      <c r="AL503" t="str">
        <f>_xlfn.XLOOKUP(Cleaned_Data[[#This Row],[WorkLifeBalance]], SatisfactionLookup[Code], SatisfactionLookup[Label], "Unknown")</f>
        <v>High</v>
      </c>
      <c r="AM50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503" t="str" cm="1">
        <f t="array" ref="AN503">_xlfn.IFS(Cleaned_Data[[#This Row],[Risk Score]]&gt;=5, "3 - High Risk", Cleaned_Data[[#This Row],[Risk Score]]&gt;=3, "2 - Medium Risk", TRUE, "1 - Low Risk")</f>
        <v>3 - High Risk</v>
      </c>
    </row>
    <row r="504" spans="1:40">
      <c r="A504">
        <v>33</v>
      </c>
      <c r="B504" t="s">
        <v>43</v>
      </c>
      <c r="C504" t="s">
        <v>36</v>
      </c>
      <c r="D504">
        <v>832</v>
      </c>
      <c r="E504" t="s">
        <v>45</v>
      </c>
      <c r="F504">
        <v>5</v>
      </c>
      <c r="G504">
        <v>4</v>
      </c>
      <c r="H504" t="s">
        <v>38</v>
      </c>
      <c r="I504">
        <v>338</v>
      </c>
      <c r="J504">
        <v>3</v>
      </c>
      <c r="K504" t="s">
        <v>39</v>
      </c>
      <c r="L504">
        <v>63</v>
      </c>
      <c r="M504">
        <v>2</v>
      </c>
      <c r="N504">
        <v>1</v>
      </c>
      <c r="O504" t="s">
        <v>47</v>
      </c>
      <c r="P504">
        <v>4</v>
      </c>
      <c r="Q504" t="s">
        <v>48</v>
      </c>
      <c r="R504">
        <v>2911</v>
      </c>
      <c r="S504">
        <v>14776</v>
      </c>
      <c r="T504">
        <v>1</v>
      </c>
      <c r="U504" t="s">
        <v>43</v>
      </c>
      <c r="V504">
        <v>13</v>
      </c>
      <c r="W504">
        <v>3</v>
      </c>
      <c r="X504">
        <v>3</v>
      </c>
      <c r="Y504">
        <v>1</v>
      </c>
      <c r="Z504">
        <v>2</v>
      </c>
      <c r="AA504">
        <v>2</v>
      </c>
      <c r="AB504">
        <v>2</v>
      </c>
      <c r="AC504">
        <v>2</v>
      </c>
      <c r="AD504">
        <v>2</v>
      </c>
      <c r="AE504">
        <v>0</v>
      </c>
      <c r="AF504">
        <v>2</v>
      </c>
      <c r="AG504">
        <v>0</v>
      </c>
      <c r="AH504" t="s">
        <v>67</v>
      </c>
      <c r="AI504" t="s">
        <v>71</v>
      </c>
      <c r="AJ504" t="str" cm="1">
        <f t="array" ref="AJ504">_xlfn.IFS(
  Cleaned_Data[[#This Row],[MonthlyIncome]] &lt;= Q1_Val, "Low (Q1)",
  Cleaned_Data[[#This Row],[MonthlyIncome]] &lt;= Q2_Val, "Lower-Mid (Q2)",
  Cleaned_Data[[#This Row],[MonthlyIncome]] &lt;= Q3_Val, "Upper-Mid (Q3)",
  TRUE, "High (Q4)"
)</f>
        <v>Low (Q1)</v>
      </c>
      <c r="AK504" t="str">
        <f>_xlfn.XLOOKUP(Cleaned_Data[[#This Row],[JobSatisfaction]], SatisfactionLookup[Code], SatisfactionLookup[Label], "Unknown")</f>
        <v>Very High</v>
      </c>
      <c r="AL504" t="str">
        <f>_xlfn.XLOOKUP(Cleaned_Data[[#This Row],[WorkLifeBalance]], SatisfactionLookup[Code], SatisfactionLookup[Label], "Unknown")</f>
        <v>Medium</v>
      </c>
      <c r="AM50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04" t="str" cm="1">
        <f t="array" ref="AN504">_xlfn.IFS(Cleaned_Data[[#This Row],[Risk Score]]&gt;=5, "3 - High Risk", Cleaned_Data[[#This Row],[Risk Score]]&gt;=3, "2 - Medium Risk", TRUE, "1 - Low Risk")</f>
        <v>1 - Low Risk</v>
      </c>
    </row>
    <row r="505" spans="1:40">
      <c r="A505">
        <v>45</v>
      </c>
      <c r="B505" t="s">
        <v>43</v>
      </c>
      <c r="C505" t="s">
        <v>44</v>
      </c>
      <c r="D505">
        <v>1199</v>
      </c>
      <c r="E505" t="s">
        <v>45</v>
      </c>
      <c r="F505">
        <v>7</v>
      </c>
      <c r="G505">
        <v>4</v>
      </c>
      <c r="H505" t="s">
        <v>38</v>
      </c>
      <c r="I505">
        <v>341</v>
      </c>
      <c r="J505">
        <v>1</v>
      </c>
      <c r="K505" t="s">
        <v>46</v>
      </c>
      <c r="L505">
        <v>77</v>
      </c>
      <c r="M505">
        <v>4</v>
      </c>
      <c r="N505">
        <v>2</v>
      </c>
      <c r="O505" t="s">
        <v>53</v>
      </c>
      <c r="P505">
        <v>3</v>
      </c>
      <c r="Q505" t="s">
        <v>48</v>
      </c>
      <c r="R505">
        <v>6434</v>
      </c>
      <c r="S505">
        <v>5118</v>
      </c>
      <c r="T505">
        <v>4</v>
      </c>
      <c r="U505" t="s">
        <v>43</v>
      </c>
      <c r="V505">
        <v>17</v>
      </c>
      <c r="W505">
        <v>3</v>
      </c>
      <c r="X505">
        <v>4</v>
      </c>
      <c r="Y505">
        <v>1</v>
      </c>
      <c r="Z505">
        <v>9</v>
      </c>
      <c r="AA505">
        <v>1</v>
      </c>
      <c r="AB505">
        <v>3</v>
      </c>
      <c r="AC505">
        <v>3</v>
      </c>
      <c r="AD505">
        <v>2</v>
      </c>
      <c r="AE505">
        <v>0</v>
      </c>
      <c r="AF505">
        <v>2</v>
      </c>
      <c r="AG505">
        <v>0</v>
      </c>
      <c r="AH505" t="s">
        <v>70</v>
      </c>
      <c r="AI505" t="s">
        <v>71</v>
      </c>
      <c r="AJ505" t="str" cm="1">
        <f t="array" ref="AJ505">_xlfn.IFS(
  Cleaned_Data[[#This Row],[MonthlyIncome]] &lt;= Q1_Val, "Low (Q1)",
  Cleaned_Data[[#This Row],[MonthlyIncome]] &lt;= Q2_Val, "Lower-Mid (Q2)",
  Cleaned_Data[[#This Row],[MonthlyIncome]] &lt;= Q3_Val, "Upper-Mid (Q3)",
  TRUE, "High (Q4)"
)</f>
        <v>Upper-Mid (Q3)</v>
      </c>
      <c r="AK505" t="str">
        <f>_xlfn.XLOOKUP(Cleaned_Data[[#This Row],[JobSatisfaction]], SatisfactionLookup[Code], SatisfactionLookup[Label], "Unknown")</f>
        <v>High</v>
      </c>
      <c r="AL505" t="str">
        <f>_xlfn.XLOOKUP(Cleaned_Data[[#This Row],[WorkLifeBalance]], SatisfactionLookup[Code], SatisfactionLookup[Label], "Unknown")</f>
        <v>High</v>
      </c>
      <c r="AM50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505" t="str" cm="1">
        <f t="array" ref="AN505">_xlfn.IFS(Cleaned_Data[[#This Row],[Risk Score]]&gt;=5, "3 - High Risk", Cleaned_Data[[#This Row],[Risk Score]]&gt;=3, "2 - Medium Risk", TRUE, "1 - Low Risk")</f>
        <v>1 - Low Risk</v>
      </c>
    </row>
    <row r="506" spans="1:40">
      <c r="A506">
        <v>42</v>
      </c>
      <c r="B506" t="s">
        <v>43</v>
      </c>
      <c r="C506" t="s">
        <v>36</v>
      </c>
      <c r="D506">
        <v>916</v>
      </c>
      <c r="E506" t="s">
        <v>45</v>
      </c>
      <c r="F506">
        <v>17</v>
      </c>
      <c r="G506">
        <v>2</v>
      </c>
      <c r="H506" t="s">
        <v>38</v>
      </c>
      <c r="I506">
        <v>347</v>
      </c>
      <c r="J506">
        <v>4</v>
      </c>
      <c r="K506" t="s">
        <v>39</v>
      </c>
      <c r="L506">
        <v>82</v>
      </c>
      <c r="M506">
        <v>4</v>
      </c>
      <c r="N506">
        <v>2</v>
      </c>
      <c r="O506" t="s">
        <v>47</v>
      </c>
      <c r="P506">
        <v>1</v>
      </c>
      <c r="Q506" t="s">
        <v>41</v>
      </c>
      <c r="R506">
        <v>6545</v>
      </c>
      <c r="S506">
        <v>23016</v>
      </c>
      <c r="T506">
        <v>3</v>
      </c>
      <c r="U506" t="s">
        <v>35</v>
      </c>
      <c r="V506">
        <v>13</v>
      </c>
      <c r="W506">
        <v>3</v>
      </c>
      <c r="X506">
        <v>3</v>
      </c>
      <c r="Y506">
        <v>0</v>
      </c>
      <c r="Z506">
        <v>10</v>
      </c>
      <c r="AA506">
        <v>1</v>
      </c>
      <c r="AB506">
        <v>3</v>
      </c>
      <c r="AC506">
        <v>3</v>
      </c>
      <c r="AD506">
        <v>2</v>
      </c>
      <c r="AE506">
        <v>0</v>
      </c>
      <c r="AF506">
        <v>2</v>
      </c>
      <c r="AG506">
        <v>0</v>
      </c>
      <c r="AH506" t="s">
        <v>69</v>
      </c>
      <c r="AI506" t="s">
        <v>71</v>
      </c>
      <c r="AJ506" t="str" cm="1">
        <f t="array" ref="AJ506">_xlfn.IFS(
  Cleaned_Data[[#This Row],[MonthlyIncome]] &lt;= Q1_Val, "Low (Q1)",
  Cleaned_Data[[#This Row],[MonthlyIncome]] &lt;= Q2_Val, "Lower-Mid (Q2)",
  Cleaned_Data[[#This Row],[MonthlyIncome]] &lt;= Q3_Val, "Upper-Mid (Q3)",
  TRUE, "High (Q4)"
)</f>
        <v>Upper-Mid (Q3)</v>
      </c>
      <c r="AK506" t="str">
        <f>_xlfn.XLOOKUP(Cleaned_Data[[#This Row],[JobSatisfaction]], SatisfactionLookup[Code], SatisfactionLookup[Label], "Unknown")</f>
        <v>Low</v>
      </c>
      <c r="AL506" t="str">
        <f>_xlfn.XLOOKUP(Cleaned_Data[[#This Row],[WorkLifeBalance]], SatisfactionLookup[Code], SatisfactionLookup[Label], "Unknown")</f>
        <v>High</v>
      </c>
      <c r="AM50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506" t="str" cm="1">
        <f t="array" ref="AN506">_xlfn.IFS(Cleaned_Data[[#This Row],[Risk Score]]&gt;=5, "3 - High Risk", Cleaned_Data[[#This Row],[Risk Score]]&gt;=3, "2 - Medium Risk", TRUE, "1 - Low Risk")</f>
        <v>3 - High Risk</v>
      </c>
    </row>
    <row r="507" spans="1:40">
      <c r="A507">
        <v>29</v>
      </c>
      <c r="B507" t="s">
        <v>43</v>
      </c>
      <c r="C507" t="s">
        <v>36</v>
      </c>
      <c r="D507">
        <v>1247</v>
      </c>
      <c r="E507" t="s">
        <v>37</v>
      </c>
      <c r="F507">
        <v>20</v>
      </c>
      <c r="G507">
        <v>2</v>
      </c>
      <c r="H507" t="s">
        <v>59</v>
      </c>
      <c r="I507">
        <v>349</v>
      </c>
      <c r="J507">
        <v>4</v>
      </c>
      <c r="K507" t="s">
        <v>46</v>
      </c>
      <c r="L507">
        <v>45</v>
      </c>
      <c r="M507">
        <v>3</v>
      </c>
      <c r="N507">
        <v>2</v>
      </c>
      <c r="O507" t="s">
        <v>40</v>
      </c>
      <c r="P507">
        <v>4</v>
      </c>
      <c r="Q507" t="s">
        <v>52</v>
      </c>
      <c r="R507">
        <v>6931</v>
      </c>
      <c r="S507">
        <v>10732</v>
      </c>
      <c r="T507">
        <v>2</v>
      </c>
      <c r="U507" t="s">
        <v>43</v>
      </c>
      <c r="V507">
        <v>14</v>
      </c>
      <c r="W507">
        <v>3</v>
      </c>
      <c r="X507">
        <v>4</v>
      </c>
      <c r="Y507">
        <v>1</v>
      </c>
      <c r="Z507">
        <v>10</v>
      </c>
      <c r="AA507">
        <v>2</v>
      </c>
      <c r="AB507">
        <v>3</v>
      </c>
      <c r="AC507">
        <v>3</v>
      </c>
      <c r="AD507">
        <v>2</v>
      </c>
      <c r="AE507">
        <v>0</v>
      </c>
      <c r="AF507">
        <v>2</v>
      </c>
      <c r="AG507">
        <v>0</v>
      </c>
      <c r="AH507" t="s">
        <v>67</v>
      </c>
      <c r="AI507" t="s">
        <v>71</v>
      </c>
      <c r="AJ507" t="str" cm="1">
        <f t="array" ref="AJ507">_xlfn.IFS(
  Cleaned_Data[[#This Row],[MonthlyIncome]] &lt;= Q1_Val, "Low (Q1)",
  Cleaned_Data[[#This Row],[MonthlyIncome]] &lt;= Q2_Val, "Lower-Mid (Q2)",
  Cleaned_Data[[#This Row],[MonthlyIncome]] &lt;= Q3_Val, "Upper-Mid (Q3)",
  TRUE, "High (Q4)"
)</f>
        <v>Upper-Mid (Q3)</v>
      </c>
      <c r="AK507" t="str">
        <f>_xlfn.XLOOKUP(Cleaned_Data[[#This Row],[JobSatisfaction]], SatisfactionLookup[Code], SatisfactionLookup[Label], "Unknown")</f>
        <v>Very High</v>
      </c>
      <c r="AL507" t="str">
        <f>_xlfn.XLOOKUP(Cleaned_Data[[#This Row],[WorkLifeBalance]], SatisfactionLookup[Code], SatisfactionLookup[Label], "Unknown")</f>
        <v>High</v>
      </c>
      <c r="AM50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507" t="str" cm="1">
        <f t="array" ref="AN507">_xlfn.IFS(Cleaned_Data[[#This Row],[Risk Score]]&gt;=5, "3 - High Risk", Cleaned_Data[[#This Row],[Risk Score]]&gt;=3, "2 - Medium Risk", TRUE, "1 - Low Risk")</f>
        <v>1 - Low Risk</v>
      </c>
    </row>
    <row r="508" spans="1:40">
      <c r="A508">
        <v>37</v>
      </c>
      <c r="B508" t="s">
        <v>43</v>
      </c>
      <c r="C508" t="s">
        <v>55</v>
      </c>
      <c r="D508">
        <v>728</v>
      </c>
      <c r="E508" t="s">
        <v>45</v>
      </c>
      <c r="F508">
        <v>1</v>
      </c>
      <c r="G508">
        <v>4</v>
      </c>
      <c r="H508" t="s">
        <v>51</v>
      </c>
      <c r="I508">
        <v>380</v>
      </c>
      <c r="J508">
        <v>1</v>
      </c>
      <c r="K508" t="s">
        <v>39</v>
      </c>
      <c r="L508">
        <v>80</v>
      </c>
      <c r="M508">
        <v>3</v>
      </c>
      <c r="N508">
        <v>3</v>
      </c>
      <c r="O508" t="s">
        <v>58</v>
      </c>
      <c r="P508">
        <v>4</v>
      </c>
      <c r="Q508" t="s">
        <v>52</v>
      </c>
      <c r="R508">
        <v>13603</v>
      </c>
      <c r="S508">
        <v>11677</v>
      </c>
      <c r="T508">
        <v>2</v>
      </c>
      <c r="U508" t="s">
        <v>35</v>
      </c>
      <c r="V508">
        <v>18</v>
      </c>
      <c r="W508">
        <v>3</v>
      </c>
      <c r="X508">
        <v>1</v>
      </c>
      <c r="Y508">
        <v>2</v>
      </c>
      <c r="Z508">
        <v>15</v>
      </c>
      <c r="AA508">
        <v>2</v>
      </c>
      <c r="AB508">
        <v>3</v>
      </c>
      <c r="AC508">
        <v>5</v>
      </c>
      <c r="AD508">
        <v>2</v>
      </c>
      <c r="AE508">
        <v>0</v>
      </c>
      <c r="AF508">
        <v>2</v>
      </c>
      <c r="AG508">
        <v>0</v>
      </c>
      <c r="AH508" t="s">
        <v>69</v>
      </c>
      <c r="AI508" t="s">
        <v>71</v>
      </c>
      <c r="AJ508" t="str" cm="1">
        <f t="array" ref="AJ508">_xlfn.IFS(
  Cleaned_Data[[#This Row],[MonthlyIncome]] &lt;= Q1_Val, "Low (Q1)",
  Cleaned_Data[[#This Row],[MonthlyIncome]] &lt;= Q2_Val, "Lower-Mid (Q2)",
  Cleaned_Data[[#This Row],[MonthlyIncome]] &lt;= Q3_Val, "Upper-Mid (Q3)",
  TRUE, "High (Q4)"
)</f>
        <v>High (Q4)</v>
      </c>
      <c r="AK508" t="str">
        <f>_xlfn.XLOOKUP(Cleaned_Data[[#This Row],[JobSatisfaction]], SatisfactionLookup[Code], SatisfactionLookup[Label], "Unknown")</f>
        <v>Very High</v>
      </c>
      <c r="AL508" t="str">
        <f>_xlfn.XLOOKUP(Cleaned_Data[[#This Row],[WorkLifeBalance]], SatisfactionLookup[Code], SatisfactionLookup[Label], "Unknown")</f>
        <v>High</v>
      </c>
      <c r="AM50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08" t="str" cm="1">
        <f t="array" ref="AN508">_xlfn.IFS(Cleaned_Data[[#This Row],[Risk Score]]&gt;=5, "3 - High Risk", Cleaned_Data[[#This Row],[Risk Score]]&gt;=3, "2 - Medium Risk", TRUE, "1 - Low Risk")</f>
        <v>2 - Medium Risk</v>
      </c>
    </row>
    <row r="509" spans="1:40">
      <c r="A509">
        <v>26</v>
      </c>
      <c r="B509" t="s">
        <v>35</v>
      </c>
      <c r="C509" t="s">
        <v>36</v>
      </c>
      <c r="D509">
        <v>1449</v>
      </c>
      <c r="E509" t="s">
        <v>45</v>
      </c>
      <c r="F509">
        <v>16</v>
      </c>
      <c r="G509">
        <v>4</v>
      </c>
      <c r="H509" t="s">
        <v>51</v>
      </c>
      <c r="I509">
        <v>394</v>
      </c>
      <c r="J509">
        <v>1</v>
      </c>
      <c r="K509" t="s">
        <v>46</v>
      </c>
      <c r="L509">
        <v>45</v>
      </c>
      <c r="M509">
        <v>3</v>
      </c>
      <c r="N509">
        <v>1</v>
      </c>
      <c r="O509" t="s">
        <v>50</v>
      </c>
      <c r="P509">
        <v>2</v>
      </c>
      <c r="Q509" t="s">
        <v>52</v>
      </c>
      <c r="R509">
        <v>2373</v>
      </c>
      <c r="S509">
        <v>14180</v>
      </c>
      <c r="T509">
        <v>2</v>
      </c>
      <c r="U509" t="s">
        <v>35</v>
      </c>
      <c r="V509">
        <v>13</v>
      </c>
      <c r="W509">
        <v>3</v>
      </c>
      <c r="X509">
        <v>4</v>
      </c>
      <c r="Y509">
        <v>1</v>
      </c>
      <c r="Z509">
        <v>5</v>
      </c>
      <c r="AA509">
        <v>2</v>
      </c>
      <c r="AB509">
        <v>3</v>
      </c>
      <c r="AC509">
        <v>3</v>
      </c>
      <c r="AD509">
        <v>2</v>
      </c>
      <c r="AE509">
        <v>0</v>
      </c>
      <c r="AF509">
        <v>2</v>
      </c>
      <c r="AG509">
        <v>1</v>
      </c>
      <c r="AH509" t="s">
        <v>67</v>
      </c>
      <c r="AI509" t="s">
        <v>71</v>
      </c>
      <c r="AJ509" t="str" cm="1">
        <f t="array" ref="AJ509">_xlfn.IFS(
  Cleaned_Data[[#This Row],[MonthlyIncome]] &lt;= Q1_Val, "Low (Q1)",
  Cleaned_Data[[#This Row],[MonthlyIncome]] &lt;= Q2_Val, "Lower-Mid (Q2)",
  Cleaned_Data[[#This Row],[MonthlyIncome]] &lt;= Q3_Val, "Upper-Mid (Q3)",
  TRUE, "High (Q4)"
)</f>
        <v>Low (Q1)</v>
      </c>
      <c r="AK509" t="str">
        <f>_xlfn.XLOOKUP(Cleaned_Data[[#This Row],[JobSatisfaction]], SatisfactionLookup[Code], SatisfactionLookup[Label], "Unknown")</f>
        <v>Medium</v>
      </c>
      <c r="AL509" t="str">
        <f>_xlfn.XLOOKUP(Cleaned_Data[[#This Row],[WorkLifeBalance]], SatisfactionLookup[Code], SatisfactionLookup[Label], "Unknown")</f>
        <v>High</v>
      </c>
      <c r="AM50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8</v>
      </c>
      <c r="AN509" t="str" cm="1">
        <f t="array" ref="AN509">_xlfn.IFS(Cleaned_Data[[#This Row],[Risk Score]]&gt;=5, "3 - High Risk", Cleaned_Data[[#This Row],[Risk Score]]&gt;=3, "2 - Medium Risk", TRUE, "1 - Low Risk")</f>
        <v>3 - High Risk</v>
      </c>
    </row>
    <row r="510" spans="1:40">
      <c r="A510">
        <v>31</v>
      </c>
      <c r="B510" t="s">
        <v>43</v>
      </c>
      <c r="C510" t="s">
        <v>36</v>
      </c>
      <c r="D510">
        <v>691</v>
      </c>
      <c r="E510" t="s">
        <v>45</v>
      </c>
      <c r="F510">
        <v>5</v>
      </c>
      <c r="G510">
        <v>4</v>
      </c>
      <c r="H510" t="s">
        <v>60</v>
      </c>
      <c r="I510">
        <v>423</v>
      </c>
      <c r="J510">
        <v>3</v>
      </c>
      <c r="K510" t="s">
        <v>46</v>
      </c>
      <c r="L510">
        <v>86</v>
      </c>
      <c r="M510">
        <v>3</v>
      </c>
      <c r="N510">
        <v>1</v>
      </c>
      <c r="O510" t="s">
        <v>47</v>
      </c>
      <c r="P510">
        <v>4</v>
      </c>
      <c r="Q510" t="s">
        <v>48</v>
      </c>
      <c r="R510">
        <v>4821</v>
      </c>
      <c r="S510">
        <v>10077</v>
      </c>
      <c r="T510">
        <v>0</v>
      </c>
      <c r="U510" t="s">
        <v>35</v>
      </c>
      <c r="V510">
        <v>12</v>
      </c>
      <c r="W510">
        <v>3</v>
      </c>
      <c r="X510">
        <v>3</v>
      </c>
      <c r="Y510">
        <v>1</v>
      </c>
      <c r="Z510">
        <v>6</v>
      </c>
      <c r="AA510">
        <v>4</v>
      </c>
      <c r="AB510">
        <v>3</v>
      </c>
      <c r="AC510">
        <v>5</v>
      </c>
      <c r="AD510">
        <v>2</v>
      </c>
      <c r="AE510">
        <v>0</v>
      </c>
      <c r="AF510">
        <v>3</v>
      </c>
      <c r="AG510">
        <v>0</v>
      </c>
      <c r="AH510" t="s">
        <v>67</v>
      </c>
      <c r="AI510" t="s">
        <v>71</v>
      </c>
      <c r="AJ510" t="str" cm="1">
        <f t="array" ref="AJ510">_xlfn.IFS(
  Cleaned_Data[[#This Row],[MonthlyIncome]] &lt;= Q1_Val, "Low (Q1)",
  Cleaned_Data[[#This Row],[MonthlyIncome]] &lt;= Q2_Val, "Lower-Mid (Q2)",
  Cleaned_Data[[#This Row],[MonthlyIncome]] &lt;= Q3_Val, "Upper-Mid (Q3)",
  TRUE, "High (Q4)"
)</f>
        <v>Lower-Mid (Q2)</v>
      </c>
      <c r="AK510" t="str">
        <f>_xlfn.XLOOKUP(Cleaned_Data[[#This Row],[JobSatisfaction]], SatisfactionLookup[Code], SatisfactionLookup[Label], "Unknown")</f>
        <v>Very High</v>
      </c>
      <c r="AL510" t="str">
        <f>_xlfn.XLOOKUP(Cleaned_Data[[#This Row],[WorkLifeBalance]], SatisfactionLookup[Code], SatisfactionLookup[Label], "Unknown")</f>
        <v>High</v>
      </c>
      <c r="AM51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10" t="str" cm="1">
        <f t="array" ref="AN510">_xlfn.IFS(Cleaned_Data[[#This Row],[Risk Score]]&gt;=5, "3 - High Risk", Cleaned_Data[[#This Row],[Risk Score]]&gt;=3, "2 - Medium Risk", TRUE, "1 - Low Risk")</f>
        <v>2 - Medium Risk</v>
      </c>
    </row>
    <row r="511" spans="1:40">
      <c r="A511">
        <v>23</v>
      </c>
      <c r="B511" t="s">
        <v>43</v>
      </c>
      <c r="C511" t="s">
        <v>36</v>
      </c>
      <c r="D511">
        <v>1309</v>
      </c>
      <c r="E511" t="s">
        <v>45</v>
      </c>
      <c r="F511">
        <v>26</v>
      </c>
      <c r="G511">
        <v>1</v>
      </c>
      <c r="H511" t="s">
        <v>38</v>
      </c>
      <c r="I511">
        <v>465</v>
      </c>
      <c r="J511">
        <v>3</v>
      </c>
      <c r="K511" t="s">
        <v>46</v>
      </c>
      <c r="L511">
        <v>83</v>
      </c>
      <c r="M511">
        <v>3</v>
      </c>
      <c r="N511">
        <v>1</v>
      </c>
      <c r="O511" t="s">
        <v>47</v>
      </c>
      <c r="P511">
        <v>4</v>
      </c>
      <c r="Q511" t="s">
        <v>52</v>
      </c>
      <c r="R511">
        <v>2904</v>
      </c>
      <c r="S511">
        <v>16092</v>
      </c>
      <c r="T511">
        <v>1</v>
      </c>
      <c r="U511" t="s">
        <v>43</v>
      </c>
      <c r="V511">
        <v>12</v>
      </c>
      <c r="W511">
        <v>3</v>
      </c>
      <c r="X511">
        <v>3</v>
      </c>
      <c r="Y511">
        <v>2</v>
      </c>
      <c r="Z511">
        <v>4</v>
      </c>
      <c r="AA511">
        <v>2</v>
      </c>
      <c r="AB511">
        <v>2</v>
      </c>
      <c r="AC511">
        <v>4</v>
      </c>
      <c r="AD511">
        <v>2</v>
      </c>
      <c r="AE511">
        <v>0</v>
      </c>
      <c r="AF511">
        <v>2</v>
      </c>
      <c r="AG511">
        <v>0</v>
      </c>
      <c r="AH511" t="s">
        <v>68</v>
      </c>
      <c r="AI511" t="s">
        <v>71</v>
      </c>
      <c r="AJ511" t="str" cm="1">
        <f t="array" ref="AJ511">_xlfn.IFS(
  Cleaned_Data[[#This Row],[MonthlyIncome]] &lt;= Q1_Val, "Low (Q1)",
  Cleaned_Data[[#This Row],[MonthlyIncome]] &lt;= Q2_Val, "Lower-Mid (Q2)",
  Cleaned_Data[[#This Row],[MonthlyIncome]] &lt;= Q3_Val, "Upper-Mid (Q3)",
  TRUE, "High (Q4)"
)</f>
        <v>Low (Q1)</v>
      </c>
      <c r="AK511" t="str">
        <f>_xlfn.XLOOKUP(Cleaned_Data[[#This Row],[JobSatisfaction]], SatisfactionLookup[Code], SatisfactionLookup[Label], "Unknown")</f>
        <v>Very High</v>
      </c>
      <c r="AL511" t="str">
        <f>_xlfn.XLOOKUP(Cleaned_Data[[#This Row],[WorkLifeBalance]], SatisfactionLookup[Code], SatisfactionLookup[Label], "Unknown")</f>
        <v>Medium</v>
      </c>
      <c r="AM51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11" t="str" cm="1">
        <f t="array" ref="AN511">_xlfn.IFS(Cleaned_Data[[#This Row],[Risk Score]]&gt;=5, "3 - High Risk", Cleaned_Data[[#This Row],[Risk Score]]&gt;=3, "2 - Medium Risk", TRUE, "1 - Low Risk")</f>
        <v>2 - Medium Risk</v>
      </c>
    </row>
    <row r="512" spans="1:40">
      <c r="A512">
        <v>27</v>
      </c>
      <c r="B512" t="s">
        <v>43</v>
      </c>
      <c r="C512" t="s">
        <v>36</v>
      </c>
      <c r="D512">
        <v>1469</v>
      </c>
      <c r="E512" t="s">
        <v>45</v>
      </c>
      <c r="F512">
        <v>1</v>
      </c>
      <c r="G512">
        <v>2</v>
      </c>
      <c r="H512" t="s">
        <v>51</v>
      </c>
      <c r="I512">
        <v>497</v>
      </c>
      <c r="J512">
        <v>4</v>
      </c>
      <c r="K512" t="s">
        <v>46</v>
      </c>
      <c r="L512">
        <v>82</v>
      </c>
      <c r="M512">
        <v>3</v>
      </c>
      <c r="N512">
        <v>1</v>
      </c>
      <c r="O512" t="s">
        <v>50</v>
      </c>
      <c r="P512">
        <v>2</v>
      </c>
      <c r="Q512" t="s">
        <v>52</v>
      </c>
      <c r="R512">
        <v>3816</v>
      </c>
      <c r="S512">
        <v>17881</v>
      </c>
      <c r="T512">
        <v>1</v>
      </c>
      <c r="U512" t="s">
        <v>43</v>
      </c>
      <c r="V512">
        <v>11</v>
      </c>
      <c r="W512">
        <v>3</v>
      </c>
      <c r="X512">
        <v>2</v>
      </c>
      <c r="Y512">
        <v>1</v>
      </c>
      <c r="Z512">
        <v>5</v>
      </c>
      <c r="AA512">
        <v>2</v>
      </c>
      <c r="AB512">
        <v>3</v>
      </c>
      <c r="AC512">
        <v>5</v>
      </c>
      <c r="AD512">
        <v>2</v>
      </c>
      <c r="AE512">
        <v>0</v>
      </c>
      <c r="AF512">
        <v>4</v>
      </c>
      <c r="AG512">
        <v>0</v>
      </c>
      <c r="AH512" t="s">
        <v>67</v>
      </c>
      <c r="AI512" t="s">
        <v>71</v>
      </c>
      <c r="AJ512" t="str" cm="1">
        <f t="array" ref="AJ512">_xlfn.IFS(
  Cleaned_Data[[#This Row],[MonthlyIncome]] &lt;= Q1_Val, "Low (Q1)",
  Cleaned_Data[[#This Row],[MonthlyIncome]] &lt;= Q2_Val, "Lower-Mid (Q2)",
  Cleaned_Data[[#This Row],[MonthlyIncome]] &lt;= Q3_Val, "Upper-Mid (Q3)",
  TRUE, "High (Q4)"
)</f>
        <v>Lower-Mid (Q2)</v>
      </c>
      <c r="AK512" t="str">
        <f>_xlfn.XLOOKUP(Cleaned_Data[[#This Row],[JobSatisfaction]], SatisfactionLookup[Code], SatisfactionLookup[Label], "Unknown")</f>
        <v>Medium</v>
      </c>
      <c r="AL512" t="str">
        <f>_xlfn.XLOOKUP(Cleaned_Data[[#This Row],[WorkLifeBalance]], SatisfactionLookup[Code], SatisfactionLookup[Label], "Unknown")</f>
        <v>High</v>
      </c>
      <c r="AM51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12" t="str" cm="1">
        <f t="array" ref="AN512">_xlfn.IFS(Cleaned_Data[[#This Row],[Risk Score]]&gt;=5, "3 - High Risk", Cleaned_Data[[#This Row],[Risk Score]]&gt;=3, "2 - Medium Risk", TRUE, "1 - Low Risk")</f>
        <v>1 - Low Risk</v>
      </c>
    </row>
    <row r="513" spans="1:40">
      <c r="A513">
        <v>34</v>
      </c>
      <c r="B513" t="s">
        <v>35</v>
      </c>
      <c r="C513" t="s">
        <v>55</v>
      </c>
      <c r="D513">
        <v>1362</v>
      </c>
      <c r="E513" t="s">
        <v>37</v>
      </c>
      <c r="F513">
        <v>19</v>
      </c>
      <c r="G513">
        <v>3</v>
      </c>
      <c r="H513" t="s">
        <v>59</v>
      </c>
      <c r="I513">
        <v>502</v>
      </c>
      <c r="J513">
        <v>1</v>
      </c>
      <c r="K513" t="s">
        <v>46</v>
      </c>
      <c r="L513">
        <v>67</v>
      </c>
      <c r="M513">
        <v>4</v>
      </c>
      <c r="N513">
        <v>2</v>
      </c>
      <c r="O513" t="s">
        <v>40</v>
      </c>
      <c r="P513">
        <v>4</v>
      </c>
      <c r="Q513" t="s">
        <v>41</v>
      </c>
      <c r="R513">
        <v>5304</v>
      </c>
      <c r="S513">
        <v>4652</v>
      </c>
      <c r="T513">
        <v>8</v>
      </c>
      <c r="U513" t="s">
        <v>35</v>
      </c>
      <c r="V513">
        <v>13</v>
      </c>
      <c r="W513">
        <v>3</v>
      </c>
      <c r="X513">
        <v>2</v>
      </c>
      <c r="Y513">
        <v>0</v>
      </c>
      <c r="Z513">
        <v>9</v>
      </c>
      <c r="AA513">
        <v>3</v>
      </c>
      <c r="AB513">
        <v>2</v>
      </c>
      <c r="AC513">
        <v>5</v>
      </c>
      <c r="AD513">
        <v>2</v>
      </c>
      <c r="AE513">
        <v>0</v>
      </c>
      <c r="AF513">
        <v>4</v>
      </c>
      <c r="AG513">
        <v>1</v>
      </c>
      <c r="AH513" t="s">
        <v>67</v>
      </c>
      <c r="AI513" t="s">
        <v>71</v>
      </c>
      <c r="AJ513" t="str" cm="1">
        <f t="array" ref="AJ513">_xlfn.IFS(
  Cleaned_Data[[#This Row],[MonthlyIncome]] &lt;= Q1_Val, "Low (Q1)",
  Cleaned_Data[[#This Row],[MonthlyIncome]] &lt;= Q2_Val, "Lower-Mid (Q2)",
  Cleaned_Data[[#This Row],[MonthlyIncome]] &lt;= Q3_Val, "Upper-Mid (Q3)",
  TRUE, "High (Q4)"
)</f>
        <v>Upper-Mid (Q3)</v>
      </c>
      <c r="AK513" t="str">
        <f>_xlfn.XLOOKUP(Cleaned_Data[[#This Row],[JobSatisfaction]], SatisfactionLookup[Code], SatisfactionLookup[Label], "Unknown")</f>
        <v>Very High</v>
      </c>
      <c r="AL513" t="str">
        <f>_xlfn.XLOOKUP(Cleaned_Data[[#This Row],[WorkLifeBalance]], SatisfactionLookup[Code], SatisfactionLookup[Label], "Unknown")</f>
        <v>Medium</v>
      </c>
      <c r="AM51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513" t="str" cm="1">
        <f t="array" ref="AN513">_xlfn.IFS(Cleaned_Data[[#This Row],[Risk Score]]&gt;=5, "3 - High Risk", Cleaned_Data[[#This Row],[Risk Score]]&gt;=3, "2 - Medium Risk", TRUE, "1 - Low Risk")</f>
        <v>2 - Medium Risk</v>
      </c>
    </row>
    <row r="514" spans="1:40">
      <c r="A514">
        <v>24</v>
      </c>
      <c r="B514" t="s">
        <v>43</v>
      </c>
      <c r="C514" t="s">
        <v>36</v>
      </c>
      <c r="D514">
        <v>1371</v>
      </c>
      <c r="E514" t="s">
        <v>37</v>
      </c>
      <c r="F514">
        <v>10</v>
      </c>
      <c r="G514">
        <v>4</v>
      </c>
      <c r="H514" t="s">
        <v>59</v>
      </c>
      <c r="I514">
        <v>507</v>
      </c>
      <c r="J514">
        <v>4</v>
      </c>
      <c r="K514" t="s">
        <v>39</v>
      </c>
      <c r="L514">
        <v>77</v>
      </c>
      <c r="M514">
        <v>3</v>
      </c>
      <c r="N514">
        <v>2</v>
      </c>
      <c r="O514" t="s">
        <v>40</v>
      </c>
      <c r="P514">
        <v>3</v>
      </c>
      <c r="Q514" t="s">
        <v>52</v>
      </c>
      <c r="R514">
        <v>4260</v>
      </c>
      <c r="S514">
        <v>5915</v>
      </c>
      <c r="T514">
        <v>1</v>
      </c>
      <c r="U514" t="s">
        <v>35</v>
      </c>
      <c r="V514">
        <v>12</v>
      </c>
      <c r="W514">
        <v>3</v>
      </c>
      <c r="X514">
        <v>4</v>
      </c>
      <c r="Y514">
        <v>1</v>
      </c>
      <c r="Z514">
        <v>5</v>
      </c>
      <c r="AA514">
        <v>2</v>
      </c>
      <c r="AB514">
        <v>4</v>
      </c>
      <c r="AC514">
        <v>5</v>
      </c>
      <c r="AD514">
        <v>2</v>
      </c>
      <c r="AE514">
        <v>0</v>
      </c>
      <c r="AF514">
        <v>3</v>
      </c>
      <c r="AG514">
        <v>0</v>
      </c>
      <c r="AH514" t="s">
        <v>68</v>
      </c>
      <c r="AI514" t="s">
        <v>71</v>
      </c>
      <c r="AJ514" t="str" cm="1">
        <f t="array" ref="AJ514">_xlfn.IFS(
  Cleaned_Data[[#This Row],[MonthlyIncome]] &lt;= Q1_Val, "Low (Q1)",
  Cleaned_Data[[#This Row],[MonthlyIncome]] &lt;= Q2_Val, "Lower-Mid (Q2)",
  Cleaned_Data[[#This Row],[MonthlyIncome]] &lt;= Q3_Val, "Upper-Mid (Q3)",
  TRUE, "High (Q4)"
)</f>
        <v>Lower-Mid (Q2)</v>
      </c>
      <c r="AK514" t="str">
        <f>_xlfn.XLOOKUP(Cleaned_Data[[#This Row],[JobSatisfaction]], SatisfactionLookup[Code], SatisfactionLookup[Label], "Unknown")</f>
        <v>High</v>
      </c>
      <c r="AL514" t="str">
        <f>_xlfn.XLOOKUP(Cleaned_Data[[#This Row],[WorkLifeBalance]], SatisfactionLookup[Code], SatisfactionLookup[Label], "Unknown")</f>
        <v>Very High</v>
      </c>
      <c r="AM51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14" t="str" cm="1">
        <f t="array" ref="AN514">_xlfn.IFS(Cleaned_Data[[#This Row],[Risk Score]]&gt;=5, "3 - High Risk", Cleaned_Data[[#This Row],[Risk Score]]&gt;=3, "2 - Medium Risk", TRUE, "1 - Low Risk")</f>
        <v>2 - Medium Risk</v>
      </c>
    </row>
    <row r="515" spans="1:40">
      <c r="A515">
        <v>43</v>
      </c>
      <c r="B515" t="s">
        <v>43</v>
      </c>
      <c r="C515" t="s">
        <v>36</v>
      </c>
      <c r="D515">
        <v>1473</v>
      </c>
      <c r="E515" t="s">
        <v>45</v>
      </c>
      <c r="F515">
        <v>8</v>
      </c>
      <c r="G515">
        <v>4</v>
      </c>
      <c r="H515" t="s">
        <v>49</v>
      </c>
      <c r="I515">
        <v>526</v>
      </c>
      <c r="J515">
        <v>3</v>
      </c>
      <c r="K515" t="s">
        <v>39</v>
      </c>
      <c r="L515">
        <v>74</v>
      </c>
      <c r="M515">
        <v>3</v>
      </c>
      <c r="N515">
        <v>2</v>
      </c>
      <c r="O515" t="s">
        <v>54</v>
      </c>
      <c r="P515">
        <v>3</v>
      </c>
      <c r="Q515" t="s">
        <v>52</v>
      </c>
      <c r="R515">
        <v>4522</v>
      </c>
      <c r="S515">
        <v>2227</v>
      </c>
      <c r="T515">
        <v>4</v>
      </c>
      <c r="U515" t="s">
        <v>35</v>
      </c>
      <c r="V515">
        <v>14</v>
      </c>
      <c r="W515">
        <v>3</v>
      </c>
      <c r="X515">
        <v>4</v>
      </c>
      <c r="Y515">
        <v>0</v>
      </c>
      <c r="Z515">
        <v>8</v>
      </c>
      <c r="AA515">
        <v>3</v>
      </c>
      <c r="AB515">
        <v>3</v>
      </c>
      <c r="AC515">
        <v>5</v>
      </c>
      <c r="AD515">
        <v>2</v>
      </c>
      <c r="AE515">
        <v>0</v>
      </c>
      <c r="AF515">
        <v>2</v>
      </c>
      <c r="AG515">
        <v>0</v>
      </c>
      <c r="AH515" t="s">
        <v>69</v>
      </c>
      <c r="AI515" t="s">
        <v>71</v>
      </c>
      <c r="AJ515" t="str" cm="1">
        <f t="array" ref="AJ515">_xlfn.IFS(
  Cleaned_Data[[#This Row],[MonthlyIncome]] &lt;= Q1_Val, "Low (Q1)",
  Cleaned_Data[[#This Row],[MonthlyIncome]] &lt;= Q2_Val, "Lower-Mid (Q2)",
  Cleaned_Data[[#This Row],[MonthlyIncome]] &lt;= Q3_Val, "Upper-Mid (Q3)",
  TRUE, "High (Q4)"
)</f>
        <v>Lower-Mid (Q2)</v>
      </c>
      <c r="AK515" t="str">
        <f>_xlfn.XLOOKUP(Cleaned_Data[[#This Row],[JobSatisfaction]], SatisfactionLookup[Code], SatisfactionLookup[Label], "Unknown")</f>
        <v>High</v>
      </c>
      <c r="AL515" t="str">
        <f>_xlfn.XLOOKUP(Cleaned_Data[[#This Row],[WorkLifeBalance]], SatisfactionLookup[Code], SatisfactionLookup[Label], "Unknown")</f>
        <v>High</v>
      </c>
      <c r="AM51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15" t="str" cm="1">
        <f t="array" ref="AN515">_xlfn.IFS(Cleaned_Data[[#This Row],[Risk Score]]&gt;=5, "3 - High Risk", Cleaned_Data[[#This Row],[Risk Score]]&gt;=3, "2 - Medium Risk", TRUE, "1 - Low Risk")</f>
        <v>2 - Medium Risk</v>
      </c>
    </row>
    <row r="516" spans="1:40">
      <c r="A516">
        <v>25</v>
      </c>
      <c r="B516" t="s">
        <v>35</v>
      </c>
      <c r="C516" t="s">
        <v>36</v>
      </c>
      <c r="D516">
        <v>688</v>
      </c>
      <c r="E516" t="s">
        <v>45</v>
      </c>
      <c r="F516">
        <v>3</v>
      </c>
      <c r="G516">
        <v>3</v>
      </c>
      <c r="H516" t="s">
        <v>51</v>
      </c>
      <c r="I516">
        <v>538</v>
      </c>
      <c r="J516">
        <v>1</v>
      </c>
      <c r="K516" t="s">
        <v>46</v>
      </c>
      <c r="L516">
        <v>91</v>
      </c>
      <c r="M516">
        <v>3</v>
      </c>
      <c r="N516">
        <v>1</v>
      </c>
      <c r="O516" t="s">
        <v>50</v>
      </c>
      <c r="P516">
        <v>1</v>
      </c>
      <c r="Q516" t="s">
        <v>48</v>
      </c>
      <c r="R516">
        <v>4031</v>
      </c>
      <c r="S516">
        <v>9396</v>
      </c>
      <c r="T516">
        <v>5</v>
      </c>
      <c r="U516" t="s">
        <v>43</v>
      </c>
      <c r="V516">
        <v>13</v>
      </c>
      <c r="W516">
        <v>3</v>
      </c>
      <c r="X516">
        <v>3</v>
      </c>
      <c r="Y516">
        <v>1</v>
      </c>
      <c r="Z516">
        <v>6</v>
      </c>
      <c r="AA516">
        <v>5</v>
      </c>
      <c r="AB516">
        <v>3</v>
      </c>
      <c r="AC516">
        <v>2</v>
      </c>
      <c r="AD516">
        <v>2</v>
      </c>
      <c r="AE516">
        <v>0</v>
      </c>
      <c r="AF516">
        <v>2</v>
      </c>
      <c r="AG516">
        <v>1</v>
      </c>
      <c r="AH516" t="s">
        <v>67</v>
      </c>
      <c r="AI516" t="s">
        <v>71</v>
      </c>
      <c r="AJ516" t="str" cm="1">
        <f t="array" ref="AJ516">_xlfn.IFS(
  Cleaned_Data[[#This Row],[MonthlyIncome]] &lt;= Q1_Val, "Low (Q1)",
  Cleaned_Data[[#This Row],[MonthlyIncome]] &lt;= Q2_Val, "Lower-Mid (Q2)",
  Cleaned_Data[[#This Row],[MonthlyIncome]] &lt;= Q3_Val, "Upper-Mid (Q3)",
  TRUE, "High (Q4)"
)</f>
        <v>Lower-Mid (Q2)</v>
      </c>
      <c r="AK516" t="str">
        <f>_xlfn.XLOOKUP(Cleaned_Data[[#This Row],[JobSatisfaction]], SatisfactionLookup[Code], SatisfactionLookup[Label], "Unknown")</f>
        <v>Low</v>
      </c>
      <c r="AL516" t="str">
        <f>_xlfn.XLOOKUP(Cleaned_Data[[#This Row],[WorkLifeBalance]], SatisfactionLookup[Code], SatisfactionLookup[Label], "Unknown")</f>
        <v>High</v>
      </c>
      <c r="AM51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16" t="str" cm="1">
        <f t="array" ref="AN516">_xlfn.IFS(Cleaned_Data[[#This Row],[Risk Score]]&gt;=5, "3 - High Risk", Cleaned_Data[[#This Row],[Risk Score]]&gt;=3, "2 - Medium Risk", TRUE, "1 - Low Risk")</f>
        <v>1 - Low Risk</v>
      </c>
    </row>
    <row r="517" spans="1:40">
      <c r="A517">
        <v>46</v>
      </c>
      <c r="B517" t="s">
        <v>43</v>
      </c>
      <c r="C517" t="s">
        <v>36</v>
      </c>
      <c r="D517">
        <v>1009</v>
      </c>
      <c r="E517" t="s">
        <v>45</v>
      </c>
      <c r="F517">
        <v>2</v>
      </c>
      <c r="G517">
        <v>3</v>
      </c>
      <c r="H517" t="s">
        <v>38</v>
      </c>
      <c r="I517">
        <v>575</v>
      </c>
      <c r="J517">
        <v>1</v>
      </c>
      <c r="K517" t="s">
        <v>46</v>
      </c>
      <c r="L517">
        <v>51</v>
      </c>
      <c r="M517">
        <v>3</v>
      </c>
      <c r="N517">
        <v>4</v>
      </c>
      <c r="O517" t="s">
        <v>58</v>
      </c>
      <c r="P517">
        <v>3</v>
      </c>
      <c r="Q517" t="s">
        <v>48</v>
      </c>
      <c r="R517">
        <v>17861</v>
      </c>
      <c r="S517">
        <v>2288</v>
      </c>
      <c r="T517">
        <v>6</v>
      </c>
      <c r="U517" t="s">
        <v>43</v>
      </c>
      <c r="V517">
        <v>13</v>
      </c>
      <c r="W517">
        <v>3</v>
      </c>
      <c r="X517">
        <v>3</v>
      </c>
      <c r="Y517">
        <v>0</v>
      </c>
      <c r="Z517">
        <v>26</v>
      </c>
      <c r="AA517">
        <v>2</v>
      </c>
      <c r="AB517">
        <v>1</v>
      </c>
      <c r="AC517">
        <v>3</v>
      </c>
      <c r="AD517">
        <v>2</v>
      </c>
      <c r="AE517">
        <v>0</v>
      </c>
      <c r="AF517">
        <v>1</v>
      </c>
      <c r="AG517">
        <v>0</v>
      </c>
      <c r="AH517" t="s">
        <v>70</v>
      </c>
      <c r="AI517" t="s">
        <v>71</v>
      </c>
      <c r="AJ517" t="str" cm="1">
        <f t="array" ref="AJ517">_xlfn.IFS(
  Cleaned_Data[[#This Row],[MonthlyIncome]] &lt;= Q1_Val, "Low (Q1)",
  Cleaned_Data[[#This Row],[MonthlyIncome]] &lt;= Q2_Val, "Lower-Mid (Q2)",
  Cleaned_Data[[#This Row],[MonthlyIncome]] &lt;= Q3_Val, "Upper-Mid (Q3)",
  TRUE, "High (Q4)"
)</f>
        <v>High (Q4)</v>
      </c>
      <c r="AK517" t="str">
        <f>_xlfn.XLOOKUP(Cleaned_Data[[#This Row],[JobSatisfaction]], SatisfactionLookup[Code], SatisfactionLookup[Label], "Unknown")</f>
        <v>High</v>
      </c>
      <c r="AL517" t="str">
        <f>_xlfn.XLOOKUP(Cleaned_Data[[#This Row],[WorkLifeBalance]], SatisfactionLookup[Code], SatisfactionLookup[Label], "Unknown")</f>
        <v>Low</v>
      </c>
      <c r="AM51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517" t="str" cm="1">
        <f t="array" ref="AN517">_xlfn.IFS(Cleaned_Data[[#This Row],[Risk Score]]&gt;=5, "3 - High Risk", Cleaned_Data[[#This Row],[Risk Score]]&gt;=3, "2 - Medium Risk", TRUE, "1 - Low Risk")</f>
        <v>1 - Low Risk</v>
      </c>
    </row>
    <row r="518" spans="1:40">
      <c r="A518">
        <v>34</v>
      </c>
      <c r="B518" t="s">
        <v>35</v>
      </c>
      <c r="C518" t="s">
        <v>44</v>
      </c>
      <c r="D518">
        <v>988</v>
      </c>
      <c r="E518" t="s">
        <v>61</v>
      </c>
      <c r="F518">
        <v>23</v>
      </c>
      <c r="G518">
        <v>3</v>
      </c>
      <c r="H518" t="s">
        <v>61</v>
      </c>
      <c r="I518">
        <v>590</v>
      </c>
      <c r="J518">
        <v>2</v>
      </c>
      <c r="K518" t="s">
        <v>39</v>
      </c>
      <c r="L518">
        <v>43</v>
      </c>
      <c r="M518">
        <v>3</v>
      </c>
      <c r="N518">
        <v>3</v>
      </c>
      <c r="O518" t="s">
        <v>61</v>
      </c>
      <c r="P518">
        <v>1</v>
      </c>
      <c r="Q518" t="s">
        <v>52</v>
      </c>
      <c r="R518">
        <v>9950</v>
      </c>
      <c r="S518">
        <v>11533</v>
      </c>
      <c r="T518">
        <v>9</v>
      </c>
      <c r="U518" t="s">
        <v>35</v>
      </c>
      <c r="V518">
        <v>15</v>
      </c>
      <c r="W518">
        <v>3</v>
      </c>
      <c r="X518">
        <v>3</v>
      </c>
      <c r="Y518">
        <v>3</v>
      </c>
      <c r="Z518">
        <v>11</v>
      </c>
      <c r="AA518">
        <v>2</v>
      </c>
      <c r="AB518">
        <v>3</v>
      </c>
      <c r="AC518">
        <v>3</v>
      </c>
      <c r="AD518">
        <v>2</v>
      </c>
      <c r="AE518">
        <v>0</v>
      </c>
      <c r="AF518">
        <v>2</v>
      </c>
      <c r="AG518">
        <v>1</v>
      </c>
      <c r="AH518" t="s">
        <v>67</v>
      </c>
      <c r="AI518" t="s">
        <v>71</v>
      </c>
      <c r="AJ518" t="str" cm="1">
        <f t="array" ref="AJ518">_xlfn.IFS(
  Cleaned_Data[[#This Row],[MonthlyIncome]] &lt;= Q1_Val, "Low (Q1)",
  Cleaned_Data[[#This Row],[MonthlyIncome]] &lt;= Q2_Val, "Lower-Mid (Q2)",
  Cleaned_Data[[#This Row],[MonthlyIncome]] &lt;= Q3_Val, "Upper-Mid (Q3)",
  TRUE, "High (Q4)"
)</f>
        <v>High (Q4)</v>
      </c>
      <c r="AK518" t="str">
        <f>_xlfn.XLOOKUP(Cleaned_Data[[#This Row],[JobSatisfaction]], SatisfactionLookup[Code], SatisfactionLookup[Label], "Unknown")</f>
        <v>Low</v>
      </c>
      <c r="AL518" t="str">
        <f>_xlfn.XLOOKUP(Cleaned_Data[[#This Row],[WorkLifeBalance]], SatisfactionLookup[Code], SatisfactionLookup[Label], "Unknown")</f>
        <v>High</v>
      </c>
      <c r="AM51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518" t="str" cm="1">
        <f t="array" ref="AN518">_xlfn.IFS(Cleaned_Data[[#This Row],[Risk Score]]&gt;=5, "3 - High Risk", Cleaned_Data[[#This Row],[Risk Score]]&gt;=3, "2 - Medium Risk", TRUE, "1 - Low Risk")</f>
        <v>3 - High Risk</v>
      </c>
    </row>
    <row r="519" spans="1:40">
      <c r="A519">
        <v>35</v>
      </c>
      <c r="B519" t="s">
        <v>43</v>
      </c>
      <c r="C519" t="s">
        <v>36</v>
      </c>
      <c r="D519">
        <v>538</v>
      </c>
      <c r="E519" t="s">
        <v>45</v>
      </c>
      <c r="F519">
        <v>25</v>
      </c>
      <c r="G519">
        <v>2</v>
      </c>
      <c r="H519" t="s">
        <v>49</v>
      </c>
      <c r="I519">
        <v>652</v>
      </c>
      <c r="J519">
        <v>1</v>
      </c>
      <c r="K519" t="s">
        <v>46</v>
      </c>
      <c r="L519">
        <v>54</v>
      </c>
      <c r="M519">
        <v>2</v>
      </c>
      <c r="N519">
        <v>2</v>
      </c>
      <c r="O519" t="s">
        <v>50</v>
      </c>
      <c r="P519">
        <v>4</v>
      </c>
      <c r="Q519" t="s">
        <v>41</v>
      </c>
      <c r="R519">
        <v>3681</v>
      </c>
      <c r="S519">
        <v>14004</v>
      </c>
      <c r="T519">
        <v>4</v>
      </c>
      <c r="U519" t="s">
        <v>43</v>
      </c>
      <c r="V519">
        <v>14</v>
      </c>
      <c r="W519">
        <v>3</v>
      </c>
      <c r="X519">
        <v>4</v>
      </c>
      <c r="Y519">
        <v>0</v>
      </c>
      <c r="Z519">
        <v>9</v>
      </c>
      <c r="AA519">
        <v>3</v>
      </c>
      <c r="AB519">
        <v>3</v>
      </c>
      <c r="AC519">
        <v>3</v>
      </c>
      <c r="AD519">
        <v>2</v>
      </c>
      <c r="AE519">
        <v>0</v>
      </c>
      <c r="AF519">
        <v>2</v>
      </c>
      <c r="AG519">
        <v>0</v>
      </c>
      <c r="AH519" t="s">
        <v>69</v>
      </c>
      <c r="AI519" t="s">
        <v>71</v>
      </c>
      <c r="AJ519" t="str" cm="1">
        <f t="array" ref="AJ519">_xlfn.IFS(
  Cleaned_Data[[#This Row],[MonthlyIncome]] &lt;= Q1_Val, "Low (Q1)",
  Cleaned_Data[[#This Row],[MonthlyIncome]] &lt;= Q2_Val, "Lower-Mid (Q2)",
  Cleaned_Data[[#This Row],[MonthlyIncome]] &lt;= Q3_Val, "Upper-Mid (Q3)",
  TRUE, "High (Q4)"
)</f>
        <v>Lower-Mid (Q2)</v>
      </c>
      <c r="AK519" t="str">
        <f>_xlfn.XLOOKUP(Cleaned_Data[[#This Row],[JobSatisfaction]], SatisfactionLookup[Code], SatisfactionLookup[Label], "Unknown")</f>
        <v>Very High</v>
      </c>
      <c r="AL519" t="str">
        <f>_xlfn.XLOOKUP(Cleaned_Data[[#This Row],[WorkLifeBalance]], SatisfactionLookup[Code], SatisfactionLookup[Label], "Unknown")</f>
        <v>High</v>
      </c>
      <c r="AM51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519" t="str" cm="1">
        <f t="array" ref="AN519">_xlfn.IFS(Cleaned_Data[[#This Row],[Risk Score]]&gt;=5, "3 - High Risk", Cleaned_Data[[#This Row],[Risk Score]]&gt;=3, "2 - Medium Risk", TRUE, "1 - Low Risk")</f>
        <v>1 - Low Risk</v>
      </c>
    </row>
    <row r="520" spans="1:40">
      <c r="A520">
        <v>48</v>
      </c>
      <c r="B520" t="s">
        <v>43</v>
      </c>
      <c r="C520" t="s">
        <v>36</v>
      </c>
      <c r="D520">
        <v>1236</v>
      </c>
      <c r="E520" t="s">
        <v>45</v>
      </c>
      <c r="F520">
        <v>1</v>
      </c>
      <c r="G520">
        <v>4</v>
      </c>
      <c r="H520" t="s">
        <v>38</v>
      </c>
      <c r="I520">
        <v>664</v>
      </c>
      <c r="J520">
        <v>4</v>
      </c>
      <c r="K520" t="s">
        <v>39</v>
      </c>
      <c r="L520">
        <v>40</v>
      </c>
      <c r="M520">
        <v>2</v>
      </c>
      <c r="N520">
        <v>4</v>
      </c>
      <c r="O520" t="s">
        <v>56</v>
      </c>
      <c r="P520">
        <v>1</v>
      </c>
      <c r="Q520" t="s">
        <v>48</v>
      </c>
      <c r="R520">
        <v>15402</v>
      </c>
      <c r="S520">
        <v>17997</v>
      </c>
      <c r="T520">
        <v>7</v>
      </c>
      <c r="U520" t="s">
        <v>43</v>
      </c>
      <c r="V520">
        <v>11</v>
      </c>
      <c r="W520">
        <v>3</v>
      </c>
      <c r="X520">
        <v>1</v>
      </c>
      <c r="Y520">
        <v>1</v>
      </c>
      <c r="Z520">
        <v>21</v>
      </c>
      <c r="AA520">
        <v>3</v>
      </c>
      <c r="AB520">
        <v>1</v>
      </c>
      <c r="AC520">
        <v>3</v>
      </c>
      <c r="AD520">
        <v>2</v>
      </c>
      <c r="AE520">
        <v>0</v>
      </c>
      <c r="AF520">
        <v>2</v>
      </c>
      <c r="AG520">
        <v>0</v>
      </c>
      <c r="AH520" t="s">
        <v>70</v>
      </c>
      <c r="AI520" t="s">
        <v>71</v>
      </c>
      <c r="AJ520" t="str" cm="1">
        <f t="array" ref="AJ520">_xlfn.IFS(
  Cleaned_Data[[#This Row],[MonthlyIncome]] &lt;= Q1_Val, "Low (Q1)",
  Cleaned_Data[[#This Row],[MonthlyIncome]] &lt;= Q2_Val, "Lower-Mid (Q2)",
  Cleaned_Data[[#This Row],[MonthlyIncome]] &lt;= Q3_Val, "Upper-Mid (Q3)",
  TRUE, "High (Q4)"
)</f>
        <v>High (Q4)</v>
      </c>
      <c r="AK520" t="str">
        <f>_xlfn.XLOOKUP(Cleaned_Data[[#This Row],[JobSatisfaction]], SatisfactionLookup[Code], SatisfactionLookup[Label], "Unknown")</f>
        <v>Low</v>
      </c>
      <c r="AL520" t="str">
        <f>_xlfn.XLOOKUP(Cleaned_Data[[#This Row],[WorkLifeBalance]], SatisfactionLookup[Code], SatisfactionLookup[Label], "Unknown")</f>
        <v>Low</v>
      </c>
      <c r="AM52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20" t="str" cm="1">
        <f t="array" ref="AN520">_xlfn.IFS(Cleaned_Data[[#This Row],[Risk Score]]&gt;=5, "3 - High Risk", Cleaned_Data[[#This Row],[Risk Score]]&gt;=3, "2 - Medium Risk", TRUE, "1 - Low Risk")</f>
        <v>2 - Medium Risk</v>
      </c>
    </row>
    <row r="521" spans="1:40">
      <c r="A521">
        <v>44</v>
      </c>
      <c r="B521" t="s">
        <v>43</v>
      </c>
      <c r="C521" t="s">
        <v>36</v>
      </c>
      <c r="D521">
        <v>1112</v>
      </c>
      <c r="E521" t="s">
        <v>61</v>
      </c>
      <c r="F521">
        <v>1</v>
      </c>
      <c r="G521">
        <v>4</v>
      </c>
      <c r="H521" t="s">
        <v>38</v>
      </c>
      <c r="I521">
        <v>665</v>
      </c>
      <c r="J521">
        <v>1</v>
      </c>
      <c r="K521" t="s">
        <v>39</v>
      </c>
      <c r="L521">
        <v>50</v>
      </c>
      <c r="M521">
        <v>2</v>
      </c>
      <c r="N521">
        <v>2</v>
      </c>
      <c r="O521" t="s">
        <v>61</v>
      </c>
      <c r="P521">
        <v>3</v>
      </c>
      <c r="Q521" t="s">
        <v>41</v>
      </c>
      <c r="R521">
        <v>5985</v>
      </c>
      <c r="S521">
        <v>26894</v>
      </c>
      <c r="T521">
        <v>4</v>
      </c>
      <c r="U521" t="s">
        <v>43</v>
      </c>
      <c r="V521">
        <v>11</v>
      </c>
      <c r="W521">
        <v>3</v>
      </c>
      <c r="X521">
        <v>2</v>
      </c>
      <c r="Y521">
        <v>0</v>
      </c>
      <c r="Z521">
        <v>10</v>
      </c>
      <c r="AA521">
        <v>1</v>
      </c>
      <c r="AB521">
        <v>4</v>
      </c>
      <c r="AC521">
        <v>2</v>
      </c>
      <c r="AD521">
        <v>2</v>
      </c>
      <c r="AE521">
        <v>0</v>
      </c>
      <c r="AF521">
        <v>2</v>
      </c>
      <c r="AG521">
        <v>0</v>
      </c>
      <c r="AH521" t="s">
        <v>69</v>
      </c>
      <c r="AI521" t="s">
        <v>71</v>
      </c>
      <c r="AJ521" t="str" cm="1">
        <f t="array" ref="AJ521">_xlfn.IFS(
  Cleaned_Data[[#This Row],[MonthlyIncome]] &lt;= Q1_Val, "Low (Q1)",
  Cleaned_Data[[#This Row],[MonthlyIncome]] &lt;= Q2_Val, "Lower-Mid (Q2)",
  Cleaned_Data[[#This Row],[MonthlyIncome]] &lt;= Q3_Val, "Upper-Mid (Q3)",
  TRUE, "High (Q4)"
)</f>
        <v>Upper-Mid (Q3)</v>
      </c>
      <c r="AK521" t="str">
        <f>_xlfn.XLOOKUP(Cleaned_Data[[#This Row],[JobSatisfaction]], SatisfactionLookup[Code], SatisfactionLookup[Label], "Unknown")</f>
        <v>High</v>
      </c>
      <c r="AL521" t="str">
        <f>_xlfn.XLOOKUP(Cleaned_Data[[#This Row],[WorkLifeBalance]], SatisfactionLookup[Code], SatisfactionLookup[Label], "Unknown")</f>
        <v>Very High</v>
      </c>
      <c r="AM52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521" t="str" cm="1">
        <f t="array" ref="AN521">_xlfn.IFS(Cleaned_Data[[#This Row],[Risk Score]]&gt;=5, "3 - High Risk", Cleaned_Data[[#This Row],[Risk Score]]&gt;=3, "2 - Medium Risk", TRUE, "1 - Low Risk")</f>
        <v>1 - Low Risk</v>
      </c>
    </row>
    <row r="522" spans="1:40">
      <c r="A522">
        <v>44</v>
      </c>
      <c r="B522" t="s">
        <v>43</v>
      </c>
      <c r="C522" t="s">
        <v>36</v>
      </c>
      <c r="D522">
        <v>1315</v>
      </c>
      <c r="E522" t="s">
        <v>45</v>
      </c>
      <c r="F522">
        <v>3</v>
      </c>
      <c r="G522">
        <v>4</v>
      </c>
      <c r="H522" t="s">
        <v>49</v>
      </c>
      <c r="I522">
        <v>671</v>
      </c>
      <c r="J522">
        <v>4</v>
      </c>
      <c r="K522" t="s">
        <v>46</v>
      </c>
      <c r="L522">
        <v>35</v>
      </c>
      <c r="M522">
        <v>3</v>
      </c>
      <c r="N522">
        <v>5</v>
      </c>
      <c r="O522" t="s">
        <v>56</v>
      </c>
      <c r="P522">
        <v>4</v>
      </c>
      <c r="Q522" t="s">
        <v>48</v>
      </c>
      <c r="R522">
        <v>19513</v>
      </c>
      <c r="S522">
        <v>9358</v>
      </c>
      <c r="T522">
        <v>4</v>
      </c>
      <c r="U522" t="s">
        <v>35</v>
      </c>
      <c r="V522">
        <v>12</v>
      </c>
      <c r="W522">
        <v>3</v>
      </c>
      <c r="X522">
        <v>1</v>
      </c>
      <c r="Y522">
        <v>1</v>
      </c>
      <c r="Z522">
        <v>26</v>
      </c>
      <c r="AA522">
        <v>2</v>
      </c>
      <c r="AB522">
        <v>4</v>
      </c>
      <c r="AC522">
        <v>2</v>
      </c>
      <c r="AD522">
        <v>2</v>
      </c>
      <c r="AE522">
        <v>0</v>
      </c>
      <c r="AF522">
        <v>1</v>
      </c>
      <c r="AG522">
        <v>0</v>
      </c>
      <c r="AH522" t="s">
        <v>69</v>
      </c>
      <c r="AI522" t="s">
        <v>71</v>
      </c>
      <c r="AJ522" t="str" cm="1">
        <f t="array" ref="AJ522">_xlfn.IFS(
  Cleaned_Data[[#This Row],[MonthlyIncome]] &lt;= Q1_Val, "Low (Q1)",
  Cleaned_Data[[#This Row],[MonthlyIncome]] &lt;= Q2_Val, "Lower-Mid (Q2)",
  Cleaned_Data[[#This Row],[MonthlyIncome]] &lt;= Q3_Val, "Upper-Mid (Q3)",
  TRUE, "High (Q4)"
)</f>
        <v>High (Q4)</v>
      </c>
      <c r="AK522" t="str">
        <f>_xlfn.XLOOKUP(Cleaned_Data[[#This Row],[JobSatisfaction]], SatisfactionLookup[Code], SatisfactionLookup[Label], "Unknown")</f>
        <v>Very High</v>
      </c>
      <c r="AL522" t="str">
        <f>_xlfn.XLOOKUP(Cleaned_Data[[#This Row],[WorkLifeBalance]], SatisfactionLookup[Code], SatisfactionLookup[Label], "Unknown")</f>
        <v>Very High</v>
      </c>
      <c r="AM52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22" t="str" cm="1">
        <f t="array" ref="AN522">_xlfn.IFS(Cleaned_Data[[#This Row],[Risk Score]]&gt;=5, "3 - High Risk", Cleaned_Data[[#This Row],[Risk Score]]&gt;=3, "2 - Medium Risk", TRUE, "1 - Low Risk")</f>
        <v>2 - Medium Risk</v>
      </c>
    </row>
    <row r="523" spans="1:40">
      <c r="A523">
        <v>26</v>
      </c>
      <c r="B523" t="s">
        <v>43</v>
      </c>
      <c r="C523" t="s">
        <v>36</v>
      </c>
      <c r="D523">
        <v>991</v>
      </c>
      <c r="E523" t="s">
        <v>45</v>
      </c>
      <c r="F523">
        <v>6</v>
      </c>
      <c r="G523">
        <v>3</v>
      </c>
      <c r="H523" t="s">
        <v>38</v>
      </c>
      <c r="I523">
        <v>686</v>
      </c>
      <c r="J523">
        <v>3</v>
      </c>
      <c r="K523" t="s">
        <v>39</v>
      </c>
      <c r="L523">
        <v>71</v>
      </c>
      <c r="M523">
        <v>3</v>
      </c>
      <c r="N523">
        <v>1</v>
      </c>
      <c r="O523" t="s">
        <v>50</v>
      </c>
      <c r="P523">
        <v>4</v>
      </c>
      <c r="Q523" t="s">
        <v>48</v>
      </c>
      <c r="R523">
        <v>2659</v>
      </c>
      <c r="S523">
        <v>17759</v>
      </c>
      <c r="T523">
        <v>1</v>
      </c>
      <c r="U523" t="s">
        <v>35</v>
      </c>
      <c r="V523">
        <v>13</v>
      </c>
      <c r="W523">
        <v>3</v>
      </c>
      <c r="X523">
        <v>3</v>
      </c>
      <c r="Y523">
        <v>1</v>
      </c>
      <c r="Z523">
        <v>3</v>
      </c>
      <c r="AA523">
        <v>2</v>
      </c>
      <c r="AB523">
        <v>3</v>
      </c>
      <c r="AC523">
        <v>3</v>
      </c>
      <c r="AD523">
        <v>2</v>
      </c>
      <c r="AE523">
        <v>0</v>
      </c>
      <c r="AF523">
        <v>2</v>
      </c>
      <c r="AG523">
        <v>0</v>
      </c>
      <c r="AH523" t="s">
        <v>67</v>
      </c>
      <c r="AI523" t="s">
        <v>71</v>
      </c>
      <c r="AJ523" t="str" cm="1">
        <f t="array" ref="AJ523">_xlfn.IFS(
  Cleaned_Data[[#This Row],[MonthlyIncome]] &lt;= Q1_Val, "Low (Q1)",
  Cleaned_Data[[#This Row],[MonthlyIncome]] &lt;= Q2_Val, "Lower-Mid (Q2)",
  Cleaned_Data[[#This Row],[MonthlyIncome]] &lt;= Q3_Val, "Upper-Mid (Q3)",
  TRUE, "High (Q4)"
)</f>
        <v>Low (Q1)</v>
      </c>
      <c r="AK523" t="str">
        <f>_xlfn.XLOOKUP(Cleaned_Data[[#This Row],[JobSatisfaction]], SatisfactionLookup[Code], SatisfactionLookup[Label], "Unknown")</f>
        <v>Very High</v>
      </c>
      <c r="AL523" t="str">
        <f>_xlfn.XLOOKUP(Cleaned_Data[[#This Row],[WorkLifeBalance]], SatisfactionLookup[Code], SatisfactionLookup[Label], "Unknown")</f>
        <v>High</v>
      </c>
      <c r="AM52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523" t="str" cm="1">
        <f t="array" ref="AN523">_xlfn.IFS(Cleaned_Data[[#This Row],[Risk Score]]&gt;=5, "3 - High Risk", Cleaned_Data[[#This Row],[Risk Score]]&gt;=3, "2 - Medium Risk", TRUE, "1 - Low Risk")</f>
        <v>3 - High Risk</v>
      </c>
    </row>
    <row r="524" spans="1:40">
      <c r="A524">
        <v>36</v>
      </c>
      <c r="B524" t="s">
        <v>43</v>
      </c>
      <c r="C524" t="s">
        <v>36</v>
      </c>
      <c r="D524">
        <v>913</v>
      </c>
      <c r="E524" t="s">
        <v>45</v>
      </c>
      <c r="F524">
        <v>9</v>
      </c>
      <c r="G524">
        <v>2</v>
      </c>
      <c r="H524" t="s">
        <v>51</v>
      </c>
      <c r="I524">
        <v>699</v>
      </c>
      <c r="J524">
        <v>2</v>
      </c>
      <c r="K524" t="s">
        <v>46</v>
      </c>
      <c r="L524">
        <v>48</v>
      </c>
      <c r="M524">
        <v>2</v>
      </c>
      <c r="N524">
        <v>2</v>
      </c>
      <c r="O524" t="s">
        <v>53</v>
      </c>
      <c r="P524">
        <v>2</v>
      </c>
      <c r="Q524" t="s">
        <v>52</v>
      </c>
      <c r="R524">
        <v>8847</v>
      </c>
      <c r="S524">
        <v>13934</v>
      </c>
      <c r="T524">
        <v>2</v>
      </c>
      <c r="U524" t="s">
        <v>35</v>
      </c>
      <c r="V524">
        <v>11</v>
      </c>
      <c r="W524">
        <v>3</v>
      </c>
      <c r="X524">
        <v>3</v>
      </c>
      <c r="Y524">
        <v>1</v>
      </c>
      <c r="Z524">
        <v>13</v>
      </c>
      <c r="AA524">
        <v>2</v>
      </c>
      <c r="AB524">
        <v>3</v>
      </c>
      <c r="AC524">
        <v>3</v>
      </c>
      <c r="AD524">
        <v>2</v>
      </c>
      <c r="AE524">
        <v>0</v>
      </c>
      <c r="AF524">
        <v>2</v>
      </c>
      <c r="AG524">
        <v>0</v>
      </c>
      <c r="AH524" t="s">
        <v>69</v>
      </c>
      <c r="AI524" t="s">
        <v>71</v>
      </c>
      <c r="AJ524" t="str" cm="1">
        <f t="array" ref="AJ524">_xlfn.IFS(
  Cleaned_Data[[#This Row],[MonthlyIncome]] &lt;= Q1_Val, "Low (Q1)",
  Cleaned_Data[[#This Row],[MonthlyIncome]] &lt;= Q2_Val, "Lower-Mid (Q2)",
  Cleaned_Data[[#This Row],[MonthlyIncome]] &lt;= Q3_Val, "Upper-Mid (Q3)",
  TRUE, "High (Q4)"
)</f>
        <v>High (Q4)</v>
      </c>
      <c r="AK524" t="str">
        <f>_xlfn.XLOOKUP(Cleaned_Data[[#This Row],[JobSatisfaction]], SatisfactionLookup[Code], SatisfactionLookup[Label], "Unknown")</f>
        <v>Medium</v>
      </c>
      <c r="AL524" t="str">
        <f>_xlfn.XLOOKUP(Cleaned_Data[[#This Row],[WorkLifeBalance]], SatisfactionLookup[Code], SatisfactionLookup[Label], "Unknown")</f>
        <v>High</v>
      </c>
      <c r="AM52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524" t="str" cm="1">
        <f t="array" ref="AN524">_xlfn.IFS(Cleaned_Data[[#This Row],[Risk Score]]&gt;=5, "3 - High Risk", Cleaned_Data[[#This Row],[Risk Score]]&gt;=3, "2 - Medium Risk", TRUE, "1 - Low Risk")</f>
        <v>3 - High Risk</v>
      </c>
    </row>
    <row r="525" spans="1:40">
      <c r="A525">
        <v>23</v>
      </c>
      <c r="B525" t="s">
        <v>43</v>
      </c>
      <c r="C525" t="s">
        <v>36</v>
      </c>
      <c r="D525">
        <v>885</v>
      </c>
      <c r="E525" t="s">
        <v>45</v>
      </c>
      <c r="F525">
        <v>4</v>
      </c>
      <c r="G525">
        <v>3</v>
      </c>
      <c r="H525" t="s">
        <v>51</v>
      </c>
      <c r="I525">
        <v>705</v>
      </c>
      <c r="J525">
        <v>1</v>
      </c>
      <c r="K525" t="s">
        <v>46</v>
      </c>
      <c r="L525">
        <v>58</v>
      </c>
      <c r="M525">
        <v>4</v>
      </c>
      <c r="N525">
        <v>1</v>
      </c>
      <c r="O525" t="s">
        <v>47</v>
      </c>
      <c r="P525">
        <v>1</v>
      </c>
      <c r="Q525" t="s">
        <v>48</v>
      </c>
      <c r="R525">
        <v>2819</v>
      </c>
      <c r="S525">
        <v>8544</v>
      </c>
      <c r="T525">
        <v>2</v>
      </c>
      <c r="U525" t="s">
        <v>43</v>
      </c>
      <c r="V525">
        <v>16</v>
      </c>
      <c r="W525">
        <v>3</v>
      </c>
      <c r="X525">
        <v>1</v>
      </c>
      <c r="Y525">
        <v>1</v>
      </c>
      <c r="Z525">
        <v>5</v>
      </c>
      <c r="AA525">
        <v>3</v>
      </c>
      <c r="AB525">
        <v>4</v>
      </c>
      <c r="AC525">
        <v>3</v>
      </c>
      <c r="AD525">
        <v>2</v>
      </c>
      <c r="AE525">
        <v>0</v>
      </c>
      <c r="AF525">
        <v>2</v>
      </c>
      <c r="AG525">
        <v>0</v>
      </c>
      <c r="AH525" t="s">
        <v>68</v>
      </c>
      <c r="AI525" t="s">
        <v>71</v>
      </c>
      <c r="AJ525" t="str" cm="1">
        <f t="array" ref="AJ525">_xlfn.IFS(
  Cleaned_Data[[#This Row],[MonthlyIncome]] &lt;= Q1_Val, "Low (Q1)",
  Cleaned_Data[[#This Row],[MonthlyIncome]] &lt;= Q2_Val, "Lower-Mid (Q2)",
  Cleaned_Data[[#This Row],[MonthlyIncome]] &lt;= Q3_Val, "Upper-Mid (Q3)",
  TRUE, "High (Q4)"
)</f>
        <v>Low (Q1)</v>
      </c>
      <c r="AK525" t="str">
        <f>_xlfn.XLOOKUP(Cleaned_Data[[#This Row],[JobSatisfaction]], SatisfactionLookup[Code], SatisfactionLookup[Label], "Unknown")</f>
        <v>Low</v>
      </c>
      <c r="AL525" t="str">
        <f>_xlfn.XLOOKUP(Cleaned_Data[[#This Row],[WorkLifeBalance]], SatisfactionLookup[Code], SatisfactionLookup[Label], "Unknown")</f>
        <v>Very High</v>
      </c>
      <c r="AM52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525" t="str" cm="1">
        <f t="array" ref="AN525">_xlfn.IFS(Cleaned_Data[[#This Row],[Risk Score]]&gt;=5, "3 - High Risk", Cleaned_Data[[#This Row],[Risk Score]]&gt;=3, "2 - Medium Risk", TRUE, "1 - Low Risk")</f>
        <v>2 - Medium Risk</v>
      </c>
    </row>
    <row r="526" spans="1:40">
      <c r="A526">
        <v>23</v>
      </c>
      <c r="B526" t="s">
        <v>43</v>
      </c>
      <c r="C526" t="s">
        <v>36</v>
      </c>
      <c r="D526">
        <v>310</v>
      </c>
      <c r="E526" t="s">
        <v>45</v>
      </c>
      <c r="F526">
        <v>10</v>
      </c>
      <c r="G526">
        <v>1</v>
      </c>
      <c r="H526" t="s">
        <v>51</v>
      </c>
      <c r="I526">
        <v>784</v>
      </c>
      <c r="J526">
        <v>1</v>
      </c>
      <c r="K526" t="s">
        <v>46</v>
      </c>
      <c r="L526">
        <v>79</v>
      </c>
      <c r="M526">
        <v>4</v>
      </c>
      <c r="N526">
        <v>1</v>
      </c>
      <c r="O526" t="s">
        <v>47</v>
      </c>
      <c r="P526">
        <v>3</v>
      </c>
      <c r="Q526" t="s">
        <v>41</v>
      </c>
      <c r="R526">
        <v>3505</v>
      </c>
      <c r="S526">
        <v>19630</v>
      </c>
      <c r="T526">
        <v>1</v>
      </c>
      <c r="U526" t="s">
        <v>43</v>
      </c>
      <c r="V526">
        <v>18</v>
      </c>
      <c r="W526">
        <v>3</v>
      </c>
      <c r="X526">
        <v>4</v>
      </c>
      <c r="Y526">
        <v>0</v>
      </c>
      <c r="Z526">
        <v>2</v>
      </c>
      <c r="AA526">
        <v>3</v>
      </c>
      <c r="AB526">
        <v>3</v>
      </c>
      <c r="AC526">
        <v>2</v>
      </c>
      <c r="AD526">
        <v>2</v>
      </c>
      <c r="AE526">
        <v>0</v>
      </c>
      <c r="AF526">
        <v>2</v>
      </c>
      <c r="AG526">
        <v>0</v>
      </c>
      <c r="AH526" t="s">
        <v>68</v>
      </c>
      <c r="AI526" t="s">
        <v>71</v>
      </c>
      <c r="AJ526" t="str" cm="1">
        <f t="array" ref="AJ526">_xlfn.IFS(
  Cleaned_Data[[#This Row],[MonthlyIncome]] &lt;= Q1_Val, "Low (Q1)",
  Cleaned_Data[[#This Row],[MonthlyIncome]] &lt;= Q2_Val, "Lower-Mid (Q2)",
  Cleaned_Data[[#This Row],[MonthlyIncome]] &lt;= Q3_Val, "Upper-Mid (Q3)",
  TRUE, "High (Q4)"
)</f>
        <v>Lower-Mid (Q2)</v>
      </c>
      <c r="AK526" t="str">
        <f>_xlfn.XLOOKUP(Cleaned_Data[[#This Row],[JobSatisfaction]], SatisfactionLookup[Code], SatisfactionLookup[Label], "Unknown")</f>
        <v>High</v>
      </c>
      <c r="AL526" t="str">
        <f>_xlfn.XLOOKUP(Cleaned_Data[[#This Row],[WorkLifeBalance]], SatisfactionLookup[Code], SatisfactionLookup[Label], "Unknown")</f>
        <v>High</v>
      </c>
      <c r="AM52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526" t="str" cm="1">
        <f t="array" ref="AN526">_xlfn.IFS(Cleaned_Data[[#This Row],[Risk Score]]&gt;=5, "3 - High Risk", Cleaned_Data[[#This Row],[Risk Score]]&gt;=3, "2 - Medium Risk", TRUE, "1 - Low Risk")</f>
        <v>1 - Low Risk</v>
      </c>
    </row>
    <row r="527" spans="1:40">
      <c r="A527">
        <v>35</v>
      </c>
      <c r="B527" t="s">
        <v>43</v>
      </c>
      <c r="C527" t="s">
        <v>36</v>
      </c>
      <c r="D527">
        <v>384</v>
      </c>
      <c r="E527" t="s">
        <v>37</v>
      </c>
      <c r="F527">
        <v>8</v>
      </c>
      <c r="G527">
        <v>4</v>
      </c>
      <c r="H527" t="s">
        <v>38</v>
      </c>
      <c r="I527">
        <v>805</v>
      </c>
      <c r="J527">
        <v>1</v>
      </c>
      <c r="K527" t="s">
        <v>39</v>
      </c>
      <c r="L527">
        <v>72</v>
      </c>
      <c r="M527">
        <v>3</v>
      </c>
      <c r="N527">
        <v>1</v>
      </c>
      <c r="O527" t="s">
        <v>57</v>
      </c>
      <c r="P527">
        <v>4</v>
      </c>
      <c r="Q527" t="s">
        <v>48</v>
      </c>
      <c r="R527">
        <v>2572</v>
      </c>
      <c r="S527">
        <v>20317</v>
      </c>
      <c r="T527">
        <v>1</v>
      </c>
      <c r="U527" t="s">
        <v>43</v>
      </c>
      <c r="V527">
        <v>16</v>
      </c>
      <c r="W527">
        <v>3</v>
      </c>
      <c r="X527">
        <v>2</v>
      </c>
      <c r="Y527">
        <v>1</v>
      </c>
      <c r="Z527">
        <v>3</v>
      </c>
      <c r="AA527">
        <v>1</v>
      </c>
      <c r="AB527">
        <v>2</v>
      </c>
      <c r="AC527">
        <v>3</v>
      </c>
      <c r="AD527">
        <v>2</v>
      </c>
      <c r="AE527">
        <v>0</v>
      </c>
      <c r="AF527">
        <v>2</v>
      </c>
      <c r="AG527">
        <v>0</v>
      </c>
      <c r="AH527" t="s">
        <v>69</v>
      </c>
      <c r="AI527" t="s">
        <v>71</v>
      </c>
      <c r="AJ527" t="str" cm="1">
        <f t="array" ref="AJ527">_xlfn.IFS(
  Cleaned_Data[[#This Row],[MonthlyIncome]] &lt;= Q1_Val, "Low (Q1)",
  Cleaned_Data[[#This Row],[MonthlyIncome]] &lt;= Q2_Val, "Lower-Mid (Q2)",
  Cleaned_Data[[#This Row],[MonthlyIncome]] &lt;= Q3_Val, "Upper-Mid (Q3)",
  TRUE, "High (Q4)"
)</f>
        <v>Low (Q1)</v>
      </c>
      <c r="AK527" t="str">
        <f>_xlfn.XLOOKUP(Cleaned_Data[[#This Row],[JobSatisfaction]], SatisfactionLookup[Code], SatisfactionLookup[Label], "Unknown")</f>
        <v>Very High</v>
      </c>
      <c r="AL527" t="str">
        <f>_xlfn.XLOOKUP(Cleaned_Data[[#This Row],[WorkLifeBalance]], SatisfactionLookup[Code], SatisfactionLookup[Label], "Unknown")</f>
        <v>Medium</v>
      </c>
      <c r="AM52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27" t="str" cm="1">
        <f t="array" ref="AN527">_xlfn.IFS(Cleaned_Data[[#This Row],[Risk Score]]&gt;=5, "3 - High Risk", Cleaned_Data[[#This Row],[Risk Score]]&gt;=3, "2 - Medium Risk", TRUE, "1 - Low Risk")</f>
        <v>1 - Low Risk</v>
      </c>
    </row>
    <row r="528" spans="1:40">
      <c r="A528">
        <v>33</v>
      </c>
      <c r="B528" t="s">
        <v>35</v>
      </c>
      <c r="C528" t="s">
        <v>36</v>
      </c>
      <c r="D528">
        <v>118</v>
      </c>
      <c r="E528" t="s">
        <v>37</v>
      </c>
      <c r="F528">
        <v>16</v>
      </c>
      <c r="G528">
        <v>3</v>
      </c>
      <c r="H528" t="s">
        <v>59</v>
      </c>
      <c r="I528">
        <v>819</v>
      </c>
      <c r="J528">
        <v>1</v>
      </c>
      <c r="K528" t="s">
        <v>39</v>
      </c>
      <c r="L528">
        <v>69</v>
      </c>
      <c r="M528">
        <v>3</v>
      </c>
      <c r="N528">
        <v>2</v>
      </c>
      <c r="O528" t="s">
        <v>40</v>
      </c>
      <c r="P528">
        <v>1</v>
      </c>
      <c r="Q528" t="s">
        <v>41</v>
      </c>
      <c r="R528">
        <v>5324</v>
      </c>
      <c r="S528">
        <v>26507</v>
      </c>
      <c r="T528">
        <v>5</v>
      </c>
      <c r="U528" t="s">
        <v>43</v>
      </c>
      <c r="V528">
        <v>15</v>
      </c>
      <c r="W528">
        <v>3</v>
      </c>
      <c r="X528">
        <v>3</v>
      </c>
      <c r="Y528">
        <v>0</v>
      </c>
      <c r="Z528">
        <v>6</v>
      </c>
      <c r="AA528">
        <v>3</v>
      </c>
      <c r="AB528">
        <v>3</v>
      </c>
      <c r="AC528">
        <v>3</v>
      </c>
      <c r="AD528">
        <v>2</v>
      </c>
      <c r="AE528">
        <v>0</v>
      </c>
      <c r="AF528">
        <v>2</v>
      </c>
      <c r="AG528">
        <v>1</v>
      </c>
      <c r="AH528" t="s">
        <v>67</v>
      </c>
      <c r="AI528" t="s">
        <v>71</v>
      </c>
      <c r="AJ528" t="str" cm="1">
        <f t="array" ref="AJ528">_xlfn.IFS(
  Cleaned_Data[[#This Row],[MonthlyIncome]] &lt;= Q1_Val, "Low (Q1)",
  Cleaned_Data[[#This Row],[MonthlyIncome]] &lt;= Q2_Val, "Lower-Mid (Q2)",
  Cleaned_Data[[#This Row],[MonthlyIncome]] &lt;= Q3_Val, "Upper-Mid (Q3)",
  TRUE, "High (Q4)"
)</f>
        <v>Upper-Mid (Q3)</v>
      </c>
      <c r="AK528" t="str">
        <f>_xlfn.XLOOKUP(Cleaned_Data[[#This Row],[JobSatisfaction]], SatisfactionLookup[Code], SatisfactionLookup[Label], "Unknown")</f>
        <v>Low</v>
      </c>
      <c r="AL528" t="str">
        <f>_xlfn.XLOOKUP(Cleaned_Data[[#This Row],[WorkLifeBalance]], SatisfactionLookup[Code], SatisfactionLookup[Label], "Unknown")</f>
        <v>High</v>
      </c>
      <c r="AM52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28" t="str" cm="1">
        <f t="array" ref="AN528">_xlfn.IFS(Cleaned_Data[[#This Row],[Risk Score]]&gt;=5, "3 - High Risk", Cleaned_Data[[#This Row],[Risk Score]]&gt;=3, "2 - Medium Risk", TRUE, "1 - Low Risk")</f>
        <v>2 - Medium Risk</v>
      </c>
    </row>
    <row r="529" spans="1:40">
      <c r="A529">
        <v>36</v>
      </c>
      <c r="B529" t="s">
        <v>43</v>
      </c>
      <c r="C529" t="s">
        <v>36</v>
      </c>
      <c r="D529">
        <v>1041</v>
      </c>
      <c r="E529" t="s">
        <v>61</v>
      </c>
      <c r="F529">
        <v>13</v>
      </c>
      <c r="G529">
        <v>3</v>
      </c>
      <c r="H529" t="s">
        <v>61</v>
      </c>
      <c r="I529">
        <v>829</v>
      </c>
      <c r="J529">
        <v>3</v>
      </c>
      <c r="K529" t="s">
        <v>46</v>
      </c>
      <c r="L529">
        <v>36</v>
      </c>
      <c r="M529">
        <v>3</v>
      </c>
      <c r="N529">
        <v>1</v>
      </c>
      <c r="O529" t="s">
        <v>61</v>
      </c>
      <c r="P529">
        <v>2</v>
      </c>
      <c r="Q529" t="s">
        <v>48</v>
      </c>
      <c r="R529">
        <v>2143</v>
      </c>
      <c r="S529">
        <v>25527</v>
      </c>
      <c r="T529">
        <v>4</v>
      </c>
      <c r="U529" t="s">
        <v>43</v>
      </c>
      <c r="V529">
        <v>13</v>
      </c>
      <c r="W529">
        <v>3</v>
      </c>
      <c r="X529">
        <v>2</v>
      </c>
      <c r="Y529">
        <v>1</v>
      </c>
      <c r="Z529">
        <v>8</v>
      </c>
      <c r="AA529">
        <v>2</v>
      </c>
      <c r="AB529">
        <v>3</v>
      </c>
      <c r="AC529">
        <v>5</v>
      </c>
      <c r="AD529">
        <v>2</v>
      </c>
      <c r="AE529">
        <v>0</v>
      </c>
      <c r="AF529">
        <v>4</v>
      </c>
      <c r="AG529">
        <v>0</v>
      </c>
      <c r="AH529" t="s">
        <v>69</v>
      </c>
      <c r="AI529" t="s">
        <v>71</v>
      </c>
      <c r="AJ529" t="str" cm="1">
        <f t="array" ref="AJ529">_xlfn.IFS(
  Cleaned_Data[[#This Row],[MonthlyIncome]] &lt;= Q1_Val, "Low (Q1)",
  Cleaned_Data[[#This Row],[MonthlyIncome]] &lt;= Q2_Val, "Lower-Mid (Q2)",
  Cleaned_Data[[#This Row],[MonthlyIncome]] &lt;= Q3_Val, "Upper-Mid (Q3)",
  TRUE, "High (Q4)"
)</f>
        <v>Low (Q1)</v>
      </c>
      <c r="AK529" t="str">
        <f>_xlfn.XLOOKUP(Cleaned_Data[[#This Row],[JobSatisfaction]], SatisfactionLookup[Code], SatisfactionLookup[Label], "Unknown")</f>
        <v>Medium</v>
      </c>
      <c r="AL529" t="str">
        <f>_xlfn.XLOOKUP(Cleaned_Data[[#This Row],[WorkLifeBalance]], SatisfactionLookup[Code], SatisfactionLookup[Label], "Unknown")</f>
        <v>High</v>
      </c>
      <c r="AM52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529" t="str" cm="1">
        <f t="array" ref="AN529">_xlfn.IFS(Cleaned_Data[[#This Row],[Risk Score]]&gt;=5, "3 - High Risk", Cleaned_Data[[#This Row],[Risk Score]]&gt;=3, "2 - Medium Risk", TRUE, "1 - Low Risk")</f>
        <v>2 - Medium Risk</v>
      </c>
    </row>
    <row r="530" spans="1:40">
      <c r="A530">
        <v>34</v>
      </c>
      <c r="B530" t="s">
        <v>43</v>
      </c>
      <c r="C530" t="s">
        <v>36</v>
      </c>
      <c r="D530">
        <v>829</v>
      </c>
      <c r="E530" t="s">
        <v>61</v>
      </c>
      <c r="F530">
        <v>3</v>
      </c>
      <c r="G530">
        <v>2</v>
      </c>
      <c r="H530" t="s">
        <v>61</v>
      </c>
      <c r="I530">
        <v>847</v>
      </c>
      <c r="J530">
        <v>3</v>
      </c>
      <c r="K530" t="s">
        <v>46</v>
      </c>
      <c r="L530">
        <v>88</v>
      </c>
      <c r="M530">
        <v>3</v>
      </c>
      <c r="N530">
        <v>1</v>
      </c>
      <c r="O530" t="s">
        <v>61</v>
      </c>
      <c r="P530">
        <v>4</v>
      </c>
      <c r="Q530" t="s">
        <v>48</v>
      </c>
      <c r="R530">
        <v>3737</v>
      </c>
      <c r="S530">
        <v>2243</v>
      </c>
      <c r="T530">
        <v>0</v>
      </c>
      <c r="U530" t="s">
        <v>43</v>
      </c>
      <c r="V530">
        <v>19</v>
      </c>
      <c r="W530">
        <v>3</v>
      </c>
      <c r="X530">
        <v>3</v>
      </c>
      <c r="Y530">
        <v>1</v>
      </c>
      <c r="Z530">
        <v>4</v>
      </c>
      <c r="AA530">
        <v>1</v>
      </c>
      <c r="AB530">
        <v>1</v>
      </c>
      <c r="AC530">
        <v>3</v>
      </c>
      <c r="AD530">
        <v>2</v>
      </c>
      <c r="AE530">
        <v>0</v>
      </c>
      <c r="AF530">
        <v>2</v>
      </c>
      <c r="AG530">
        <v>0</v>
      </c>
      <c r="AH530" t="s">
        <v>67</v>
      </c>
      <c r="AI530" t="s">
        <v>71</v>
      </c>
      <c r="AJ530" t="str" cm="1">
        <f t="array" ref="AJ530">_xlfn.IFS(
  Cleaned_Data[[#This Row],[MonthlyIncome]] &lt;= Q1_Val, "Low (Q1)",
  Cleaned_Data[[#This Row],[MonthlyIncome]] &lt;= Q2_Val, "Lower-Mid (Q2)",
  Cleaned_Data[[#This Row],[MonthlyIncome]] &lt;= Q3_Val, "Upper-Mid (Q3)",
  TRUE, "High (Q4)"
)</f>
        <v>Lower-Mid (Q2)</v>
      </c>
      <c r="AK530" t="str">
        <f>_xlfn.XLOOKUP(Cleaned_Data[[#This Row],[JobSatisfaction]], SatisfactionLookup[Code], SatisfactionLookup[Label], "Unknown")</f>
        <v>Very High</v>
      </c>
      <c r="AL530" t="str">
        <f>_xlfn.XLOOKUP(Cleaned_Data[[#This Row],[WorkLifeBalance]], SatisfactionLookup[Code], SatisfactionLookup[Label], "Unknown")</f>
        <v>Low</v>
      </c>
      <c r="AM53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530" t="str" cm="1">
        <f t="array" ref="AN530">_xlfn.IFS(Cleaned_Data[[#This Row],[Risk Score]]&gt;=5, "3 - High Risk", Cleaned_Data[[#This Row],[Risk Score]]&gt;=3, "2 - Medium Risk", TRUE, "1 - Low Risk")</f>
        <v>1 - Low Risk</v>
      </c>
    </row>
    <row r="531" spans="1:40">
      <c r="A531">
        <v>32</v>
      </c>
      <c r="B531" t="s">
        <v>43</v>
      </c>
      <c r="C531" t="s">
        <v>36</v>
      </c>
      <c r="D531">
        <v>117</v>
      </c>
      <c r="E531" t="s">
        <v>37</v>
      </c>
      <c r="F531">
        <v>13</v>
      </c>
      <c r="G531">
        <v>4</v>
      </c>
      <c r="H531" t="s">
        <v>38</v>
      </c>
      <c r="I531">
        <v>859</v>
      </c>
      <c r="J531">
        <v>2</v>
      </c>
      <c r="K531" t="s">
        <v>46</v>
      </c>
      <c r="L531">
        <v>73</v>
      </c>
      <c r="M531">
        <v>3</v>
      </c>
      <c r="N531">
        <v>2</v>
      </c>
      <c r="O531" t="s">
        <v>40</v>
      </c>
      <c r="P531">
        <v>4</v>
      </c>
      <c r="Q531" t="s">
        <v>52</v>
      </c>
      <c r="R531">
        <v>4403</v>
      </c>
      <c r="S531">
        <v>9250</v>
      </c>
      <c r="T531">
        <v>2</v>
      </c>
      <c r="U531" t="s">
        <v>43</v>
      </c>
      <c r="V531">
        <v>11</v>
      </c>
      <c r="W531">
        <v>3</v>
      </c>
      <c r="X531">
        <v>3</v>
      </c>
      <c r="Y531">
        <v>1</v>
      </c>
      <c r="Z531">
        <v>8</v>
      </c>
      <c r="AA531">
        <v>3</v>
      </c>
      <c r="AB531">
        <v>2</v>
      </c>
      <c r="AC531">
        <v>5</v>
      </c>
      <c r="AD531">
        <v>2</v>
      </c>
      <c r="AE531">
        <v>0</v>
      </c>
      <c r="AF531">
        <v>3</v>
      </c>
      <c r="AG531">
        <v>0</v>
      </c>
      <c r="AH531" t="s">
        <v>67</v>
      </c>
      <c r="AI531" t="s">
        <v>71</v>
      </c>
      <c r="AJ531" t="str" cm="1">
        <f t="array" ref="AJ531">_xlfn.IFS(
  Cleaned_Data[[#This Row],[MonthlyIncome]] &lt;= Q1_Val, "Low (Q1)",
  Cleaned_Data[[#This Row],[MonthlyIncome]] &lt;= Q2_Val, "Lower-Mid (Q2)",
  Cleaned_Data[[#This Row],[MonthlyIncome]] &lt;= Q3_Val, "Upper-Mid (Q3)",
  TRUE, "High (Q4)"
)</f>
        <v>Lower-Mid (Q2)</v>
      </c>
      <c r="AK531" t="str">
        <f>_xlfn.XLOOKUP(Cleaned_Data[[#This Row],[JobSatisfaction]], SatisfactionLookup[Code], SatisfactionLookup[Label], "Unknown")</f>
        <v>Very High</v>
      </c>
      <c r="AL531" t="str">
        <f>_xlfn.XLOOKUP(Cleaned_Data[[#This Row],[WorkLifeBalance]], SatisfactionLookup[Code], SatisfactionLookup[Label], "Unknown")</f>
        <v>Medium</v>
      </c>
      <c r="AM53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531" t="str" cm="1">
        <f t="array" ref="AN531">_xlfn.IFS(Cleaned_Data[[#This Row],[Risk Score]]&gt;=5, "3 - High Risk", Cleaned_Data[[#This Row],[Risk Score]]&gt;=3, "2 - Medium Risk", TRUE, "1 - Low Risk")</f>
        <v>1 - Low Risk</v>
      </c>
    </row>
    <row r="532" spans="1:40">
      <c r="A532">
        <v>53</v>
      </c>
      <c r="B532" t="s">
        <v>43</v>
      </c>
      <c r="C532" t="s">
        <v>36</v>
      </c>
      <c r="D532">
        <v>661</v>
      </c>
      <c r="E532" t="s">
        <v>37</v>
      </c>
      <c r="F532">
        <v>7</v>
      </c>
      <c r="G532">
        <v>2</v>
      </c>
      <c r="H532" t="s">
        <v>59</v>
      </c>
      <c r="I532">
        <v>862</v>
      </c>
      <c r="J532">
        <v>1</v>
      </c>
      <c r="K532" t="s">
        <v>39</v>
      </c>
      <c r="L532">
        <v>78</v>
      </c>
      <c r="M532">
        <v>2</v>
      </c>
      <c r="N532">
        <v>3</v>
      </c>
      <c r="O532" t="s">
        <v>40</v>
      </c>
      <c r="P532">
        <v>4</v>
      </c>
      <c r="Q532" t="s">
        <v>48</v>
      </c>
      <c r="R532">
        <v>10934</v>
      </c>
      <c r="S532">
        <v>20715</v>
      </c>
      <c r="T532">
        <v>7</v>
      </c>
      <c r="U532" t="s">
        <v>35</v>
      </c>
      <c r="V532">
        <v>18</v>
      </c>
      <c r="W532">
        <v>3</v>
      </c>
      <c r="X532">
        <v>4</v>
      </c>
      <c r="Y532">
        <v>1</v>
      </c>
      <c r="Z532">
        <v>35</v>
      </c>
      <c r="AA532">
        <v>3</v>
      </c>
      <c r="AB532">
        <v>3</v>
      </c>
      <c r="AC532">
        <v>5</v>
      </c>
      <c r="AD532">
        <v>2</v>
      </c>
      <c r="AE532">
        <v>0</v>
      </c>
      <c r="AF532">
        <v>4</v>
      </c>
      <c r="AG532">
        <v>0</v>
      </c>
      <c r="AH532" t="s">
        <v>70</v>
      </c>
      <c r="AI532" t="s">
        <v>71</v>
      </c>
      <c r="AJ532" t="str" cm="1">
        <f t="array" ref="AJ532">_xlfn.IFS(
  Cleaned_Data[[#This Row],[MonthlyIncome]] &lt;= Q1_Val, "Low (Q1)",
  Cleaned_Data[[#This Row],[MonthlyIncome]] &lt;= Q2_Val, "Lower-Mid (Q2)",
  Cleaned_Data[[#This Row],[MonthlyIncome]] &lt;= Q3_Val, "Upper-Mid (Q3)",
  TRUE, "High (Q4)"
)</f>
        <v>High (Q4)</v>
      </c>
      <c r="AK532" t="str">
        <f>_xlfn.XLOOKUP(Cleaned_Data[[#This Row],[JobSatisfaction]], SatisfactionLookup[Code], SatisfactionLookup[Label], "Unknown")</f>
        <v>Very High</v>
      </c>
      <c r="AL532" t="str">
        <f>_xlfn.XLOOKUP(Cleaned_Data[[#This Row],[WorkLifeBalance]], SatisfactionLookup[Code], SatisfactionLookup[Label], "Unknown")</f>
        <v>High</v>
      </c>
      <c r="AM53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32" t="str" cm="1">
        <f t="array" ref="AN532">_xlfn.IFS(Cleaned_Data[[#This Row],[Risk Score]]&gt;=5, "3 - High Risk", Cleaned_Data[[#This Row],[Risk Score]]&gt;=3, "2 - Medium Risk", TRUE, "1 - Low Risk")</f>
        <v>2 - Medium Risk</v>
      </c>
    </row>
    <row r="533" spans="1:40">
      <c r="A533">
        <v>25</v>
      </c>
      <c r="B533" t="s">
        <v>43</v>
      </c>
      <c r="C533" t="s">
        <v>36</v>
      </c>
      <c r="D533">
        <v>583</v>
      </c>
      <c r="E533" t="s">
        <v>37</v>
      </c>
      <c r="F533">
        <v>4</v>
      </c>
      <c r="G533">
        <v>1</v>
      </c>
      <c r="H533" t="s">
        <v>59</v>
      </c>
      <c r="I533">
        <v>885</v>
      </c>
      <c r="J533">
        <v>3</v>
      </c>
      <c r="K533" t="s">
        <v>46</v>
      </c>
      <c r="L533">
        <v>87</v>
      </c>
      <c r="M533">
        <v>2</v>
      </c>
      <c r="N533">
        <v>2</v>
      </c>
      <c r="O533" t="s">
        <v>40</v>
      </c>
      <c r="P533">
        <v>1</v>
      </c>
      <c r="Q533" t="s">
        <v>48</v>
      </c>
      <c r="R533">
        <v>4256</v>
      </c>
      <c r="S533">
        <v>18154</v>
      </c>
      <c r="T533">
        <v>1</v>
      </c>
      <c r="U533" t="s">
        <v>43</v>
      </c>
      <c r="V533">
        <v>12</v>
      </c>
      <c r="W533">
        <v>3</v>
      </c>
      <c r="X533">
        <v>1</v>
      </c>
      <c r="Y533">
        <v>0</v>
      </c>
      <c r="Z533">
        <v>5</v>
      </c>
      <c r="AA533">
        <v>1</v>
      </c>
      <c r="AB533">
        <v>4</v>
      </c>
      <c r="AC533">
        <v>5</v>
      </c>
      <c r="AD533">
        <v>2</v>
      </c>
      <c r="AE533">
        <v>0</v>
      </c>
      <c r="AF533">
        <v>3</v>
      </c>
      <c r="AG533">
        <v>0</v>
      </c>
      <c r="AH533" t="s">
        <v>67</v>
      </c>
      <c r="AI533" t="s">
        <v>71</v>
      </c>
      <c r="AJ533" t="str" cm="1">
        <f t="array" ref="AJ533">_xlfn.IFS(
  Cleaned_Data[[#This Row],[MonthlyIncome]] &lt;= Q1_Val, "Low (Q1)",
  Cleaned_Data[[#This Row],[MonthlyIncome]] &lt;= Q2_Val, "Lower-Mid (Q2)",
  Cleaned_Data[[#This Row],[MonthlyIncome]] &lt;= Q3_Val, "Upper-Mid (Q3)",
  TRUE, "High (Q4)"
)</f>
        <v>Lower-Mid (Q2)</v>
      </c>
      <c r="AK533" t="str">
        <f>_xlfn.XLOOKUP(Cleaned_Data[[#This Row],[JobSatisfaction]], SatisfactionLookup[Code], SatisfactionLookup[Label], "Unknown")</f>
        <v>Low</v>
      </c>
      <c r="AL533" t="str">
        <f>_xlfn.XLOOKUP(Cleaned_Data[[#This Row],[WorkLifeBalance]], SatisfactionLookup[Code], SatisfactionLookup[Label], "Unknown")</f>
        <v>Very High</v>
      </c>
      <c r="AM53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33" t="str" cm="1">
        <f t="array" ref="AN533">_xlfn.IFS(Cleaned_Data[[#This Row],[Risk Score]]&gt;=5, "3 - High Risk", Cleaned_Data[[#This Row],[Risk Score]]&gt;=3, "2 - Medium Risk", TRUE, "1 - Low Risk")</f>
        <v>1 - Low Risk</v>
      </c>
    </row>
    <row r="534" spans="1:40">
      <c r="A534">
        <v>49</v>
      </c>
      <c r="B534" t="s">
        <v>43</v>
      </c>
      <c r="C534" t="s">
        <v>36</v>
      </c>
      <c r="D534">
        <v>1418</v>
      </c>
      <c r="E534" t="s">
        <v>45</v>
      </c>
      <c r="F534">
        <v>1</v>
      </c>
      <c r="G534">
        <v>3</v>
      </c>
      <c r="H534" t="s">
        <v>60</v>
      </c>
      <c r="I534">
        <v>887</v>
      </c>
      <c r="J534">
        <v>3</v>
      </c>
      <c r="K534" t="s">
        <v>39</v>
      </c>
      <c r="L534">
        <v>36</v>
      </c>
      <c r="M534">
        <v>3</v>
      </c>
      <c r="N534">
        <v>1</v>
      </c>
      <c r="O534" t="s">
        <v>47</v>
      </c>
      <c r="P534">
        <v>1</v>
      </c>
      <c r="Q534" t="s">
        <v>48</v>
      </c>
      <c r="R534">
        <v>3580</v>
      </c>
      <c r="S534">
        <v>10554</v>
      </c>
      <c r="T534">
        <v>2</v>
      </c>
      <c r="U534" t="s">
        <v>43</v>
      </c>
      <c r="V534">
        <v>16</v>
      </c>
      <c r="W534">
        <v>3</v>
      </c>
      <c r="X534">
        <v>2</v>
      </c>
      <c r="Y534">
        <v>1</v>
      </c>
      <c r="Z534">
        <v>7</v>
      </c>
      <c r="AA534">
        <v>2</v>
      </c>
      <c r="AB534">
        <v>3</v>
      </c>
      <c r="AC534">
        <v>4</v>
      </c>
      <c r="AD534">
        <v>2</v>
      </c>
      <c r="AE534">
        <v>0</v>
      </c>
      <c r="AF534">
        <v>2</v>
      </c>
      <c r="AG534">
        <v>0</v>
      </c>
      <c r="AH534" t="s">
        <v>70</v>
      </c>
      <c r="AI534" t="s">
        <v>71</v>
      </c>
      <c r="AJ534" t="str" cm="1">
        <f t="array" ref="AJ534">_xlfn.IFS(
  Cleaned_Data[[#This Row],[MonthlyIncome]] &lt;= Q1_Val, "Low (Q1)",
  Cleaned_Data[[#This Row],[MonthlyIncome]] &lt;= Q2_Val, "Lower-Mid (Q2)",
  Cleaned_Data[[#This Row],[MonthlyIncome]] &lt;= Q3_Val, "Upper-Mid (Q3)",
  TRUE, "High (Q4)"
)</f>
        <v>Lower-Mid (Q2)</v>
      </c>
      <c r="AK534" t="str">
        <f>_xlfn.XLOOKUP(Cleaned_Data[[#This Row],[JobSatisfaction]], SatisfactionLookup[Code], SatisfactionLookup[Label], "Unknown")</f>
        <v>Low</v>
      </c>
      <c r="AL534" t="str">
        <f>_xlfn.XLOOKUP(Cleaned_Data[[#This Row],[WorkLifeBalance]], SatisfactionLookup[Code], SatisfactionLookup[Label], "Unknown")</f>
        <v>High</v>
      </c>
      <c r="AM53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34" t="str" cm="1">
        <f t="array" ref="AN534">_xlfn.IFS(Cleaned_Data[[#This Row],[Risk Score]]&gt;=5, "3 - High Risk", Cleaned_Data[[#This Row],[Risk Score]]&gt;=3, "2 - Medium Risk", TRUE, "1 - Low Risk")</f>
        <v>1 - Low Risk</v>
      </c>
    </row>
    <row r="535" spans="1:40">
      <c r="A535">
        <v>29</v>
      </c>
      <c r="B535" t="s">
        <v>35</v>
      </c>
      <c r="C535" t="s">
        <v>36</v>
      </c>
      <c r="D535">
        <v>341</v>
      </c>
      <c r="E535" t="s">
        <v>37</v>
      </c>
      <c r="F535">
        <v>1</v>
      </c>
      <c r="G535">
        <v>3</v>
      </c>
      <c r="H535" t="s">
        <v>51</v>
      </c>
      <c r="I535">
        <v>896</v>
      </c>
      <c r="J535">
        <v>2</v>
      </c>
      <c r="K535" t="s">
        <v>39</v>
      </c>
      <c r="L535">
        <v>48</v>
      </c>
      <c r="M535">
        <v>2</v>
      </c>
      <c r="N535">
        <v>1</v>
      </c>
      <c r="O535" t="s">
        <v>57</v>
      </c>
      <c r="P535">
        <v>3</v>
      </c>
      <c r="Q535" t="s">
        <v>52</v>
      </c>
      <c r="R535">
        <v>2800</v>
      </c>
      <c r="S535">
        <v>23522</v>
      </c>
      <c r="T535">
        <v>6</v>
      </c>
      <c r="U535" t="s">
        <v>35</v>
      </c>
      <c r="V535">
        <v>19</v>
      </c>
      <c r="W535">
        <v>3</v>
      </c>
      <c r="X535">
        <v>3</v>
      </c>
      <c r="Y535">
        <v>3</v>
      </c>
      <c r="Z535">
        <v>5</v>
      </c>
      <c r="AA535">
        <v>3</v>
      </c>
      <c r="AB535">
        <v>3</v>
      </c>
      <c r="AC535">
        <v>3</v>
      </c>
      <c r="AD535">
        <v>2</v>
      </c>
      <c r="AE535">
        <v>0</v>
      </c>
      <c r="AF535">
        <v>2</v>
      </c>
      <c r="AG535">
        <v>1</v>
      </c>
      <c r="AH535" t="s">
        <v>67</v>
      </c>
      <c r="AI535" t="s">
        <v>71</v>
      </c>
      <c r="AJ535" t="str" cm="1">
        <f t="array" ref="AJ535">_xlfn.IFS(
  Cleaned_Data[[#This Row],[MonthlyIncome]] &lt;= Q1_Val, "Low (Q1)",
  Cleaned_Data[[#This Row],[MonthlyIncome]] &lt;= Q2_Val, "Lower-Mid (Q2)",
  Cleaned_Data[[#This Row],[MonthlyIncome]] &lt;= Q3_Val, "Upper-Mid (Q3)",
  TRUE, "High (Q4)"
)</f>
        <v>Low (Q1)</v>
      </c>
      <c r="AK535" t="str">
        <f>_xlfn.XLOOKUP(Cleaned_Data[[#This Row],[JobSatisfaction]], SatisfactionLookup[Code], SatisfactionLookup[Label], "Unknown")</f>
        <v>High</v>
      </c>
      <c r="AL535" t="str">
        <f>_xlfn.XLOOKUP(Cleaned_Data[[#This Row],[WorkLifeBalance]], SatisfactionLookup[Code], SatisfactionLookup[Label], "Unknown")</f>
        <v>High</v>
      </c>
      <c r="AM53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535" t="str" cm="1">
        <f t="array" ref="AN535">_xlfn.IFS(Cleaned_Data[[#This Row],[Risk Score]]&gt;=5, "3 - High Risk", Cleaned_Data[[#This Row],[Risk Score]]&gt;=3, "2 - Medium Risk", TRUE, "1 - Low Risk")</f>
        <v>3 - High Risk</v>
      </c>
    </row>
    <row r="536" spans="1:40">
      <c r="A536">
        <v>28</v>
      </c>
      <c r="B536" t="s">
        <v>43</v>
      </c>
      <c r="C536" t="s">
        <v>36</v>
      </c>
      <c r="D536">
        <v>821</v>
      </c>
      <c r="E536" t="s">
        <v>37</v>
      </c>
      <c r="F536">
        <v>5</v>
      </c>
      <c r="G536">
        <v>4</v>
      </c>
      <c r="H536" t="s">
        <v>51</v>
      </c>
      <c r="I536">
        <v>916</v>
      </c>
      <c r="J536">
        <v>1</v>
      </c>
      <c r="K536" t="s">
        <v>46</v>
      </c>
      <c r="L536">
        <v>98</v>
      </c>
      <c r="M536">
        <v>3</v>
      </c>
      <c r="N536">
        <v>2</v>
      </c>
      <c r="O536" t="s">
        <v>40</v>
      </c>
      <c r="P536">
        <v>4</v>
      </c>
      <c r="Q536" t="s">
        <v>41</v>
      </c>
      <c r="R536">
        <v>4908</v>
      </c>
      <c r="S536">
        <v>24252</v>
      </c>
      <c r="T536">
        <v>1</v>
      </c>
      <c r="U536" t="s">
        <v>43</v>
      </c>
      <c r="V536">
        <v>14</v>
      </c>
      <c r="W536">
        <v>3</v>
      </c>
      <c r="X536">
        <v>2</v>
      </c>
      <c r="Y536">
        <v>0</v>
      </c>
      <c r="Z536">
        <v>4</v>
      </c>
      <c r="AA536">
        <v>3</v>
      </c>
      <c r="AB536">
        <v>3</v>
      </c>
      <c r="AC536">
        <v>4</v>
      </c>
      <c r="AD536">
        <v>2</v>
      </c>
      <c r="AE536">
        <v>0</v>
      </c>
      <c r="AF536">
        <v>2</v>
      </c>
      <c r="AG536">
        <v>0</v>
      </c>
      <c r="AH536" t="s">
        <v>67</v>
      </c>
      <c r="AI536" t="s">
        <v>71</v>
      </c>
      <c r="AJ536" t="str" cm="1">
        <f t="array" ref="AJ536">_xlfn.IFS(
  Cleaned_Data[[#This Row],[MonthlyIncome]] &lt;= Q1_Val, "Low (Q1)",
  Cleaned_Data[[#This Row],[MonthlyIncome]] &lt;= Q2_Val, "Lower-Mid (Q2)",
  Cleaned_Data[[#This Row],[MonthlyIncome]] &lt;= Q3_Val, "Upper-Mid (Q3)",
  TRUE, "High (Q4)"
)</f>
        <v>Lower-Mid (Q2)</v>
      </c>
      <c r="AK536" t="str">
        <f>_xlfn.XLOOKUP(Cleaned_Data[[#This Row],[JobSatisfaction]], SatisfactionLookup[Code], SatisfactionLookup[Label], "Unknown")</f>
        <v>Very High</v>
      </c>
      <c r="AL536" t="str">
        <f>_xlfn.XLOOKUP(Cleaned_Data[[#This Row],[WorkLifeBalance]], SatisfactionLookup[Code], SatisfactionLookup[Label], "Unknown")</f>
        <v>High</v>
      </c>
      <c r="AM53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536" t="str" cm="1">
        <f t="array" ref="AN536">_xlfn.IFS(Cleaned_Data[[#This Row],[Risk Score]]&gt;=5, "3 - High Risk", Cleaned_Data[[#This Row],[Risk Score]]&gt;=3, "2 - Medium Risk", TRUE, "1 - Low Risk")</f>
        <v>1 - Low Risk</v>
      </c>
    </row>
    <row r="537" spans="1:40">
      <c r="A537">
        <v>20</v>
      </c>
      <c r="B537" t="s">
        <v>35</v>
      </c>
      <c r="C537" t="s">
        <v>36</v>
      </c>
      <c r="D537">
        <v>500</v>
      </c>
      <c r="E537" t="s">
        <v>37</v>
      </c>
      <c r="F537">
        <v>2</v>
      </c>
      <c r="G537">
        <v>3</v>
      </c>
      <c r="H537" t="s">
        <v>51</v>
      </c>
      <c r="I537">
        <v>922</v>
      </c>
      <c r="J537">
        <v>3</v>
      </c>
      <c r="K537" t="s">
        <v>39</v>
      </c>
      <c r="L537">
        <v>49</v>
      </c>
      <c r="M537">
        <v>2</v>
      </c>
      <c r="N537">
        <v>1</v>
      </c>
      <c r="O537" t="s">
        <v>57</v>
      </c>
      <c r="P537">
        <v>3</v>
      </c>
      <c r="Q537" t="s">
        <v>41</v>
      </c>
      <c r="R537">
        <v>2044</v>
      </c>
      <c r="S537">
        <v>22052</v>
      </c>
      <c r="T537">
        <v>1</v>
      </c>
      <c r="U537" t="s">
        <v>43</v>
      </c>
      <c r="V537">
        <v>13</v>
      </c>
      <c r="W537">
        <v>3</v>
      </c>
      <c r="X537">
        <v>4</v>
      </c>
      <c r="Y537">
        <v>0</v>
      </c>
      <c r="Z537">
        <v>2</v>
      </c>
      <c r="AA537">
        <v>3</v>
      </c>
      <c r="AB537">
        <v>2</v>
      </c>
      <c r="AC537">
        <v>2</v>
      </c>
      <c r="AD537">
        <v>2</v>
      </c>
      <c r="AE537">
        <v>0</v>
      </c>
      <c r="AF537">
        <v>2</v>
      </c>
      <c r="AG537">
        <v>1</v>
      </c>
      <c r="AH537" t="s">
        <v>68</v>
      </c>
      <c r="AI537" t="s">
        <v>71</v>
      </c>
      <c r="AJ537" t="str" cm="1">
        <f t="array" ref="AJ537">_xlfn.IFS(
  Cleaned_Data[[#This Row],[MonthlyIncome]] &lt;= Q1_Val, "Low (Q1)",
  Cleaned_Data[[#This Row],[MonthlyIncome]] &lt;= Q2_Val, "Lower-Mid (Q2)",
  Cleaned_Data[[#This Row],[MonthlyIncome]] &lt;= Q3_Val, "Upper-Mid (Q3)",
  TRUE, "High (Q4)"
)</f>
        <v>Low (Q1)</v>
      </c>
      <c r="AK537" t="str">
        <f>_xlfn.XLOOKUP(Cleaned_Data[[#This Row],[JobSatisfaction]], SatisfactionLookup[Code], SatisfactionLookup[Label], "Unknown")</f>
        <v>High</v>
      </c>
      <c r="AL537" t="str">
        <f>_xlfn.XLOOKUP(Cleaned_Data[[#This Row],[WorkLifeBalance]], SatisfactionLookup[Code], SatisfactionLookup[Label], "Unknown")</f>
        <v>Medium</v>
      </c>
      <c r="AM53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37" t="str" cm="1">
        <f t="array" ref="AN537">_xlfn.IFS(Cleaned_Data[[#This Row],[Risk Score]]&gt;=5, "3 - High Risk", Cleaned_Data[[#This Row],[Risk Score]]&gt;=3, "2 - Medium Risk", TRUE, "1 - Low Risk")</f>
        <v>1 - Low Risk</v>
      </c>
    </row>
    <row r="538" spans="1:40">
      <c r="A538">
        <v>22</v>
      </c>
      <c r="B538" t="s">
        <v>35</v>
      </c>
      <c r="C538" t="s">
        <v>36</v>
      </c>
      <c r="D538">
        <v>617</v>
      </c>
      <c r="E538" t="s">
        <v>45</v>
      </c>
      <c r="F538">
        <v>3</v>
      </c>
      <c r="G538">
        <v>1</v>
      </c>
      <c r="H538" t="s">
        <v>38</v>
      </c>
      <c r="I538">
        <v>926</v>
      </c>
      <c r="J538">
        <v>2</v>
      </c>
      <c r="K538" t="s">
        <v>39</v>
      </c>
      <c r="L538">
        <v>34</v>
      </c>
      <c r="M538">
        <v>3</v>
      </c>
      <c r="N538">
        <v>2</v>
      </c>
      <c r="O538" t="s">
        <v>53</v>
      </c>
      <c r="P538">
        <v>3</v>
      </c>
      <c r="Q538" t="s">
        <v>48</v>
      </c>
      <c r="R538">
        <v>4171</v>
      </c>
      <c r="S538">
        <v>10022</v>
      </c>
      <c r="T538">
        <v>0</v>
      </c>
      <c r="U538" t="s">
        <v>35</v>
      </c>
      <c r="V538">
        <v>19</v>
      </c>
      <c r="W538">
        <v>3</v>
      </c>
      <c r="X538">
        <v>1</v>
      </c>
      <c r="Y538">
        <v>1</v>
      </c>
      <c r="Z538">
        <v>4</v>
      </c>
      <c r="AA538">
        <v>3</v>
      </c>
      <c r="AB538">
        <v>4</v>
      </c>
      <c r="AC538">
        <v>3</v>
      </c>
      <c r="AD538">
        <v>2</v>
      </c>
      <c r="AE538">
        <v>0</v>
      </c>
      <c r="AF538">
        <v>2</v>
      </c>
      <c r="AG538">
        <v>1</v>
      </c>
      <c r="AH538" t="s">
        <v>68</v>
      </c>
      <c r="AI538" t="s">
        <v>71</v>
      </c>
      <c r="AJ538" t="str" cm="1">
        <f t="array" ref="AJ538">_xlfn.IFS(
  Cleaned_Data[[#This Row],[MonthlyIncome]] &lt;= Q1_Val, "Low (Q1)",
  Cleaned_Data[[#This Row],[MonthlyIncome]] &lt;= Q2_Val, "Lower-Mid (Q2)",
  Cleaned_Data[[#This Row],[MonthlyIncome]] &lt;= Q3_Val, "Upper-Mid (Q3)",
  TRUE, "High (Q4)"
)</f>
        <v>Lower-Mid (Q2)</v>
      </c>
      <c r="AK538" t="str">
        <f>_xlfn.XLOOKUP(Cleaned_Data[[#This Row],[JobSatisfaction]], SatisfactionLookup[Code], SatisfactionLookup[Label], "Unknown")</f>
        <v>High</v>
      </c>
      <c r="AL538" t="str">
        <f>_xlfn.XLOOKUP(Cleaned_Data[[#This Row],[WorkLifeBalance]], SatisfactionLookup[Code], SatisfactionLookup[Label], "Unknown")</f>
        <v>Very High</v>
      </c>
      <c r="AM53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38" t="str" cm="1">
        <f t="array" ref="AN538">_xlfn.IFS(Cleaned_Data[[#This Row],[Risk Score]]&gt;=5, "3 - High Risk", Cleaned_Data[[#This Row],[Risk Score]]&gt;=3, "2 - Medium Risk", TRUE, "1 - Low Risk")</f>
        <v>2 - Medium Risk</v>
      </c>
    </row>
    <row r="539" spans="1:40">
      <c r="A539">
        <v>33</v>
      </c>
      <c r="B539" t="s">
        <v>43</v>
      </c>
      <c r="C539" t="s">
        <v>36</v>
      </c>
      <c r="D539">
        <v>1198</v>
      </c>
      <c r="E539" t="s">
        <v>45</v>
      </c>
      <c r="F539">
        <v>1</v>
      </c>
      <c r="G539">
        <v>4</v>
      </c>
      <c r="H539" t="s">
        <v>49</v>
      </c>
      <c r="I539">
        <v>939</v>
      </c>
      <c r="J539">
        <v>3</v>
      </c>
      <c r="K539" t="s">
        <v>46</v>
      </c>
      <c r="L539">
        <v>100</v>
      </c>
      <c r="M539">
        <v>2</v>
      </c>
      <c r="N539">
        <v>1</v>
      </c>
      <c r="O539" t="s">
        <v>47</v>
      </c>
      <c r="P539">
        <v>1</v>
      </c>
      <c r="Q539" t="s">
        <v>41</v>
      </c>
      <c r="R539">
        <v>2799</v>
      </c>
      <c r="S539">
        <v>3339</v>
      </c>
      <c r="T539">
        <v>3</v>
      </c>
      <c r="U539" t="s">
        <v>35</v>
      </c>
      <c r="V539">
        <v>11</v>
      </c>
      <c r="W539">
        <v>3</v>
      </c>
      <c r="X539">
        <v>2</v>
      </c>
      <c r="Y539">
        <v>0</v>
      </c>
      <c r="Z539">
        <v>6</v>
      </c>
      <c r="AA539">
        <v>1</v>
      </c>
      <c r="AB539">
        <v>3</v>
      </c>
      <c r="AC539">
        <v>3</v>
      </c>
      <c r="AD539">
        <v>2</v>
      </c>
      <c r="AE539">
        <v>0</v>
      </c>
      <c r="AF539">
        <v>2</v>
      </c>
      <c r="AG539">
        <v>0</v>
      </c>
      <c r="AH539" t="s">
        <v>67</v>
      </c>
      <c r="AI539" t="s">
        <v>71</v>
      </c>
      <c r="AJ539" t="str" cm="1">
        <f t="array" ref="AJ539">_xlfn.IFS(
  Cleaned_Data[[#This Row],[MonthlyIncome]] &lt;= Q1_Val, "Low (Q1)",
  Cleaned_Data[[#This Row],[MonthlyIncome]] &lt;= Q2_Val, "Lower-Mid (Q2)",
  Cleaned_Data[[#This Row],[MonthlyIncome]] &lt;= Q3_Val, "Upper-Mid (Q3)",
  TRUE, "High (Q4)"
)</f>
        <v>Low (Q1)</v>
      </c>
      <c r="AK539" t="str">
        <f>_xlfn.XLOOKUP(Cleaned_Data[[#This Row],[JobSatisfaction]], SatisfactionLookup[Code], SatisfactionLookup[Label], "Unknown")</f>
        <v>Low</v>
      </c>
      <c r="AL539" t="str">
        <f>_xlfn.XLOOKUP(Cleaned_Data[[#This Row],[WorkLifeBalance]], SatisfactionLookup[Code], SatisfactionLookup[Label], "Unknown")</f>
        <v>High</v>
      </c>
      <c r="AM53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539" t="str" cm="1">
        <f t="array" ref="AN539">_xlfn.IFS(Cleaned_Data[[#This Row],[Risk Score]]&gt;=5, "3 - High Risk", Cleaned_Data[[#This Row],[Risk Score]]&gt;=3, "2 - Medium Risk", TRUE, "1 - Low Risk")</f>
        <v>3 - High Risk</v>
      </c>
    </row>
    <row r="540" spans="1:40">
      <c r="A540">
        <v>33</v>
      </c>
      <c r="B540" t="s">
        <v>43</v>
      </c>
      <c r="C540" t="s">
        <v>36</v>
      </c>
      <c r="D540">
        <v>461</v>
      </c>
      <c r="E540" t="s">
        <v>45</v>
      </c>
      <c r="F540">
        <v>13</v>
      </c>
      <c r="G540">
        <v>1</v>
      </c>
      <c r="H540" t="s">
        <v>38</v>
      </c>
      <c r="I540">
        <v>995</v>
      </c>
      <c r="J540">
        <v>2</v>
      </c>
      <c r="K540" t="s">
        <v>39</v>
      </c>
      <c r="L540">
        <v>53</v>
      </c>
      <c r="M540">
        <v>3</v>
      </c>
      <c r="N540">
        <v>1</v>
      </c>
      <c r="O540" t="s">
        <v>47</v>
      </c>
      <c r="P540">
        <v>4</v>
      </c>
      <c r="Q540" t="s">
        <v>41</v>
      </c>
      <c r="R540">
        <v>3452</v>
      </c>
      <c r="S540">
        <v>17241</v>
      </c>
      <c r="T540">
        <v>3</v>
      </c>
      <c r="U540" t="s">
        <v>43</v>
      </c>
      <c r="V540">
        <v>18</v>
      </c>
      <c r="W540">
        <v>3</v>
      </c>
      <c r="X540">
        <v>1</v>
      </c>
      <c r="Y540">
        <v>0</v>
      </c>
      <c r="Z540">
        <v>5</v>
      </c>
      <c r="AA540">
        <v>4</v>
      </c>
      <c r="AB540">
        <v>3</v>
      </c>
      <c r="AC540">
        <v>3</v>
      </c>
      <c r="AD540">
        <v>2</v>
      </c>
      <c r="AE540">
        <v>0</v>
      </c>
      <c r="AF540">
        <v>2</v>
      </c>
      <c r="AG540">
        <v>0</v>
      </c>
      <c r="AH540" t="s">
        <v>67</v>
      </c>
      <c r="AI540" t="s">
        <v>71</v>
      </c>
      <c r="AJ540" t="str" cm="1">
        <f t="array" ref="AJ540">_xlfn.IFS(
  Cleaned_Data[[#This Row],[MonthlyIncome]] &lt;= Q1_Val, "Low (Q1)",
  Cleaned_Data[[#This Row],[MonthlyIncome]] &lt;= Q2_Val, "Lower-Mid (Q2)",
  Cleaned_Data[[#This Row],[MonthlyIncome]] &lt;= Q3_Val, "Upper-Mid (Q3)",
  TRUE, "High (Q4)"
)</f>
        <v>Lower-Mid (Q2)</v>
      </c>
      <c r="AK540" t="str">
        <f>_xlfn.XLOOKUP(Cleaned_Data[[#This Row],[JobSatisfaction]], SatisfactionLookup[Code], SatisfactionLookup[Label], "Unknown")</f>
        <v>Very High</v>
      </c>
      <c r="AL540" t="str">
        <f>_xlfn.XLOOKUP(Cleaned_Data[[#This Row],[WorkLifeBalance]], SatisfactionLookup[Code], SatisfactionLookup[Label], "Unknown")</f>
        <v>High</v>
      </c>
      <c r="AM54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40" t="str" cm="1">
        <f t="array" ref="AN540">_xlfn.IFS(Cleaned_Data[[#This Row],[Risk Score]]&gt;=5, "3 - High Risk", Cleaned_Data[[#This Row],[Risk Score]]&gt;=3, "2 - Medium Risk", TRUE, "1 - Low Risk")</f>
        <v>1 - Low Risk</v>
      </c>
    </row>
    <row r="541" spans="1:40">
      <c r="A541">
        <v>30</v>
      </c>
      <c r="B541" t="s">
        <v>35</v>
      </c>
      <c r="C541" t="s">
        <v>36</v>
      </c>
      <c r="D541">
        <v>138</v>
      </c>
      <c r="E541" t="s">
        <v>45</v>
      </c>
      <c r="F541">
        <v>22</v>
      </c>
      <c r="G541">
        <v>3</v>
      </c>
      <c r="H541" t="s">
        <v>38</v>
      </c>
      <c r="I541">
        <v>1004</v>
      </c>
      <c r="J541">
        <v>1</v>
      </c>
      <c r="K541" t="s">
        <v>39</v>
      </c>
      <c r="L541">
        <v>48</v>
      </c>
      <c r="M541">
        <v>3</v>
      </c>
      <c r="N541">
        <v>1</v>
      </c>
      <c r="O541" t="s">
        <v>47</v>
      </c>
      <c r="P541">
        <v>3</v>
      </c>
      <c r="Q541" t="s">
        <v>48</v>
      </c>
      <c r="R541">
        <v>2132</v>
      </c>
      <c r="S541">
        <v>11539</v>
      </c>
      <c r="T541">
        <v>4</v>
      </c>
      <c r="U541" t="s">
        <v>35</v>
      </c>
      <c r="V541">
        <v>11</v>
      </c>
      <c r="W541">
        <v>3</v>
      </c>
      <c r="X541">
        <v>2</v>
      </c>
      <c r="Y541">
        <v>0</v>
      </c>
      <c r="Z541">
        <v>7</v>
      </c>
      <c r="AA541">
        <v>2</v>
      </c>
      <c r="AB541">
        <v>3</v>
      </c>
      <c r="AC541">
        <v>5</v>
      </c>
      <c r="AD541">
        <v>2</v>
      </c>
      <c r="AE541">
        <v>0</v>
      </c>
      <c r="AF541">
        <v>1</v>
      </c>
      <c r="AG541">
        <v>1</v>
      </c>
      <c r="AH541" t="s">
        <v>67</v>
      </c>
      <c r="AI541" t="s">
        <v>71</v>
      </c>
      <c r="AJ541" t="str" cm="1">
        <f t="array" ref="AJ541">_xlfn.IFS(
  Cleaned_Data[[#This Row],[MonthlyIncome]] &lt;= Q1_Val, "Low (Q1)",
  Cleaned_Data[[#This Row],[MonthlyIncome]] &lt;= Q2_Val, "Lower-Mid (Q2)",
  Cleaned_Data[[#This Row],[MonthlyIncome]] &lt;= Q3_Val, "Upper-Mid (Q3)",
  TRUE, "High (Q4)"
)</f>
        <v>Low (Q1)</v>
      </c>
      <c r="AK541" t="str">
        <f>_xlfn.XLOOKUP(Cleaned_Data[[#This Row],[JobSatisfaction]], SatisfactionLookup[Code], SatisfactionLookup[Label], "Unknown")</f>
        <v>High</v>
      </c>
      <c r="AL541" t="str">
        <f>_xlfn.XLOOKUP(Cleaned_Data[[#This Row],[WorkLifeBalance]], SatisfactionLookup[Code], SatisfactionLookup[Label], "Unknown")</f>
        <v>High</v>
      </c>
      <c r="AM54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541" t="str" cm="1">
        <f t="array" ref="AN541">_xlfn.IFS(Cleaned_Data[[#This Row],[Risk Score]]&gt;=5, "3 - High Risk", Cleaned_Data[[#This Row],[Risk Score]]&gt;=3, "2 - Medium Risk", TRUE, "1 - Low Risk")</f>
        <v>3 - High Risk</v>
      </c>
    </row>
    <row r="542" spans="1:40">
      <c r="A542">
        <v>20</v>
      </c>
      <c r="B542" t="s">
        <v>35</v>
      </c>
      <c r="C542" t="s">
        <v>44</v>
      </c>
      <c r="D542">
        <v>769</v>
      </c>
      <c r="E542" t="s">
        <v>37</v>
      </c>
      <c r="F542">
        <v>9</v>
      </c>
      <c r="G542">
        <v>3</v>
      </c>
      <c r="H542" t="s">
        <v>59</v>
      </c>
      <c r="I542">
        <v>1077</v>
      </c>
      <c r="J542">
        <v>4</v>
      </c>
      <c r="K542" t="s">
        <v>39</v>
      </c>
      <c r="L542">
        <v>54</v>
      </c>
      <c r="M542">
        <v>3</v>
      </c>
      <c r="N542">
        <v>1</v>
      </c>
      <c r="O542" t="s">
        <v>57</v>
      </c>
      <c r="P542">
        <v>4</v>
      </c>
      <c r="Q542" t="s">
        <v>41</v>
      </c>
      <c r="R542">
        <v>2323</v>
      </c>
      <c r="S542">
        <v>17205</v>
      </c>
      <c r="T542">
        <v>1</v>
      </c>
      <c r="U542" t="s">
        <v>35</v>
      </c>
      <c r="V542">
        <v>14</v>
      </c>
      <c r="W542">
        <v>3</v>
      </c>
      <c r="X542">
        <v>2</v>
      </c>
      <c r="Y542">
        <v>0</v>
      </c>
      <c r="Z542">
        <v>2</v>
      </c>
      <c r="AA542">
        <v>3</v>
      </c>
      <c r="AB542">
        <v>3</v>
      </c>
      <c r="AC542">
        <v>2</v>
      </c>
      <c r="AD542">
        <v>2</v>
      </c>
      <c r="AE542">
        <v>0</v>
      </c>
      <c r="AF542">
        <v>2</v>
      </c>
      <c r="AG542">
        <v>1</v>
      </c>
      <c r="AH542" t="s">
        <v>68</v>
      </c>
      <c r="AI542" t="s">
        <v>71</v>
      </c>
      <c r="AJ542" t="str" cm="1">
        <f t="array" ref="AJ542">_xlfn.IFS(
  Cleaned_Data[[#This Row],[MonthlyIncome]] &lt;= Q1_Val, "Low (Q1)",
  Cleaned_Data[[#This Row],[MonthlyIncome]] &lt;= Q2_Val, "Lower-Mid (Q2)",
  Cleaned_Data[[#This Row],[MonthlyIncome]] &lt;= Q3_Val, "Upper-Mid (Q3)",
  TRUE, "High (Q4)"
)</f>
        <v>Low (Q1)</v>
      </c>
      <c r="AK542" t="str">
        <f>_xlfn.XLOOKUP(Cleaned_Data[[#This Row],[JobSatisfaction]], SatisfactionLookup[Code], SatisfactionLookup[Label], "Unknown")</f>
        <v>Very High</v>
      </c>
      <c r="AL542" t="str">
        <f>_xlfn.XLOOKUP(Cleaned_Data[[#This Row],[WorkLifeBalance]], SatisfactionLookup[Code], SatisfactionLookup[Label], "Unknown")</f>
        <v>High</v>
      </c>
      <c r="AM54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542" t="str" cm="1">
        <f t="array" ref="AN542">_xlfn.IFS(Cleaned_Data[[#This Row],[Risk Score]]&gt;=5, "3 - High Risk", Cleaned_Data[[#This Row],[Risk Score]]&gt;=3, "2 - Medium Risk", TRUE, "1 - Low Risk")</f>
        <v>3 - High Risk</v>
      </c>
    </row>
    <row r="543" spans="1:40">
      <c r="A543">
        <v>33</v>
      </c>
      <c r="B543" t="s">
        <v>43</v>
      </c>
      <c r="C543" t="s">
        <v>44</v>
      </c>
      <c r="D543">
        <v>970</v>
      </c>
      <c r="E543" t="s">
        <v>37</v>
      </c>
      <c r="F543">
        <v>7</v>
      </c>
      <c r="G543">
        <v>3</v>
      </c>
      <c r="H543" t="s">
        <v>38</v>
      </c>
      <c r="I543">
        <v>1114</v>
      </c>
      <c r="J543">
        <v>4</v>
      </c>
      <c r="K543" t="s">
        <v>39</v>
      </c>
      <c r="L543">
        <v>30</v>
      </c>
      <c r="M543">
        <v>3</v>
      </c>
      <c r="N543">
        <v>2</v>
      </c>
      <c r="O543" t="s">
        <v>40</v>
      </c>
      <c r="P543">
        <v>2</v>
      </c>
      <c r="Q543" t="s">
        <v>48</v>
      </c>
      <c r="R543">
        <v>4302</v>
      </c>
      <c r="S543">
        <v>13401</v>
      </c>
      <c r="T543">
        <v>0</v>
      </c>
      <c r="U543" t="s">
        <v>43</v>
      </c>
      <c r="V543">
        <v>17</v>
      </c>
      <c r="W543">
        <v>3</v>
      </c>
      <c r="X543">
        <v>3</v>
      </c>
      <c r="Y543">
        <v>1</v>
      </c>
      <c r="Z543">
        <v>4</v>
      </c>
      <c r="AA543">
        <v>3</v>
      </c>
      <c r="AB543">
        <v>3</v>
      </c>
      <c r="AC543">
        <v>3</v>
      </c>
      <c r="AD543">
        <v>2</v>
      </c>
      <c r="AE543">
        <v>0</v>
      </c>
      <c r="AF543">
        <v>2</v>
      </c>
      <c r="AG543">
        <v>0</v>
      </c>
      <c r="AH543" t="s">
        <v>67</v>
      </c>
      <c r="AI543" t="s">
        <v>71</v>
      </c>
      <c r="AJ543" t="str" cm="1">
        <f t="array" ref="AJ543">_xlfn.IFS(
  Cleaned_Data[[#This Row],[MonthlyIncome]] &lt;= Q1_Val, "Low (Q1)",
  Cleaned_Data[[#This Row],[MonthlyIncome]] &lt;= Q2_Val, "Lower-Mid (Q2)",
  Cleaned_Data[[#This Row],[MonthlyIncome]] &lt;= Q3_Val, "Upper-Mid (Q3)",
  TRUE, "High (Q4)"
)</f>
        <v>Lower-Mid (Q2)</v>
      </c>
      <c r="AK543" t="str">
        <f>_xlfn.XLOOKUP(Cleaned_Data[[#This Row],[JobSatisfaction]], SatisfactionLookup[Code], SatisfactionLookup[Label], "Unknown")</f>
        <v>Medium</v>
      </c>
      <c r="AL543" t="str">
        <f>_xlfn.XLOOKUP(Cleaned_Data[[#This Row],[WorkLifeBalance]], SatisfactionLookup[Code], SatisfactionLookup[Label], "Unknown")</f>
        <v>High</v>
      </c>
      <c r="AM54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43" t="str" cm="1">
        <f t="array" ref="AN543">_xlfn.IFS(Cleaned_Data[[#This Row],[Risk Score]]&gt;=5, "3 - High Risk", Cleaned_Data[[#This Row],[Risk Score]]&gt;=3, "2 - Medium Risk", TRUE, "1 - Low Risk")</f>
        <v>1 - Low Risk</v>
      </c>
    </row>
    <row r="544" spans="1:40">
      <c r="A544">
        <v>35</v>
      </c>
      <c r="B544" t="s">
        <v>43</v>
      </c>
      <c r="C544" t="s">
        <v>44</v>
      </c>
      <c r="D544">
        <v>1182</v>
      </c>
      <c r="E544" t="s">
        <v>37</v>
      </c>
      <c r="F544">
        <v>11</v>
      </c>
      <c r="G544">
        <v>2</v>
      </c>
      <c r="H544" t="s">
        <v>59</v>
      </c>
      <c r="I544">
        <v>1137</v>
      </c>
      <c r="J544">
        <v>4</v>
      </c>
      <c r="K544" t="s">
        <v>46</v>
      </c>
      <c r="L544">
        <v>54</v>
      </c>
      <c r="M544">
        <v>3</v>
      </c>
      <c r="N544">
        <v>2</v>
      </c>
      <c r="O544" t="s">
        <v>40</v>
      </c>
      <c r="P544">
        <v>4</v>
      </c>
      <c r="Q544" t="s">
        <v>52</v>
      </c>
      <c r="R544">
        <v>4968</v>
      </c>
      <c r="S544">
        <v>18500</v>
      </c>
      <c r="T544">
        <v>1</v>
      </c>
      <c r="U544" t="s">
        <v>43</v>
      </c>
      <c r="V544">
        <v>11</v>
      </c>
      <c r="W544">
        <v>3</v>
      </c>
      <c r="X544">
        <v>4</v>
      </c>
      <c r="Y544">
        <v>1</v>
      </c>
      <c r="Z544">
        <v>5</v>
      </c>
      <c r="AA544">
        <v>3</v>
      </c>
      <c r="AB544">
        <v>3</v>
      </c>
      <c r="AC544">
        <v>5</v>
      </c>
      <c r="AD544">
        <v>2</v>
      </c>
      <c r="AE544">
        <v>0</v>
      </c>
      <c r="AF544">
        <v>2</v>
      </c>
      <c r="AG544">
        <v>0</v>
      </c>
      <c r="AH544" t="s">
        <v>69</v>
      </c>
      <c r="AI544" t="s">
        <v>71</v>
      </c>
      <c r="AJ544" t="str" cm="1">
        <f t="array" ref="AJ544">_xlfn.IFS(
  Cleaned_Data[[#This Row],[MonthlyIncome]] &lt;= Q1_Val, "Low (Q1)",
  Cleaned_Data[[#This Row],[MonthlyIncome]] &lt;= Q2_Val, "Lower-Mid (Q2)",
  Cleaned_Data[[#This Row],[MonthlyIncome]] &lt;= Q3_Val, "Upper-Mid (Q3)",
  TRUE, "High (Q4)"
)</f>
        <v>Upper-Mid (Q3)</v>
      </c>
      <c r="AK544" t="str">
        <f>_xlfn.XLOOKUP(Cleaned_Data[[#This Row],[JobSatisfaction]], SatisfactionLookup[Code], SatisfactionLookup[Label], "Unknown")</f>
        <v>Very High</v>
      </c>
      <c r="AL544" t="str">
        <f>_xlfn.XLOOKUP(Cleaned_Data[[#This Row],[WorkLifeBalance]], SatisfactionLookup[Code], SatisfactionLookup[Label], "Unknown")</f>
        <v>High</v>
      </c>
      <c r="AM54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544" t="str" cm="1">
        <f t="array" ref="AN544">_xlfn.IFS(Cleaned_Data[[#This Row],[Risk Score]]&gt;=5, "3 - High Risk", Cleaned_Data[[#This Row],[Risk Score]]&gt;=3, "2 - Medium Risk", TRUE, "1 - Low Risk")</f>
        <v>1 - Low Risk</v>
      </c>
    </row>
    <row r="545" spans="1:40">
      <c r="A545">
        <v>34</v>
      </c>
      <c r="B545" t="s">
        <v>43</v>
      </c>
      <c r="C545" t="s">
        <v>44</v>
      </c>
      <c r="D545">
        <v>1003</v>
      </c>
      <c r="E545" t="s">
        <v>45</v>
      </c>
      <c r="F545">
        <v>2</v>
      </c>
      <c r="G545">
        <v>2</v>
      </c>
      <c r="H545" t="s">
        <v>38</v>
      </c>
      <c r="I545">
        <v>1140</v>
      </c>
      <c r="J545">
        <v>4</v>
      </c>
      <c r="K545" t="s">
        <v>46</v>
      </c>
      <c r="L545">
        <v>95</v>
      </c>
      <c r="M545">
        <v>3</v>
      </c>
      <c r="N545">
        <v>2</v>
      </c>
      <c r="O545" t="s">
        <v>53</v>
      </c>
      <c r="P545">
        <v>3</v>
      </c>
      <c r="Q545" t="s">
        <v>41</v>
      </c>
      <c r="R545">
        <v>4033</v>
      </c>
      <c r="S545">
        <v>15834</v>
      </c>
      <c r="T545">
        <v>2</v>
      </c>
      <c r="U545" t="s">
        <v>43</v>
      </c>
      <c r="V545">
        <v>11</v>
      </c>
      <c r="W545">
        <v>3</v>
      </c>
      <c r="X545">
        <v>4</v>
      </c>
      <c r="Y545">
        <v>0</v>
      </c>
      <c r="Z545">
        <v>5</v>
      </c>
      <c r="AA545">
        <v>3</v>
      </c>
      <c r="AB545">
        <v>2</v>
      </c>
      <c r="AC545">
        <v>3</v>
      </c>
      <c r="AD545">
        <v>2</v>
      </c>
      <c r="AE545">
        <v>0</v>
      </c>
      <c r="AF545">
        <v>2</v>
      </c>
      <c r="AG545">
        <v>0</v>
      </c>
      <c r="AH545" t="s">
        <v>67</v>
      </c>
      <c r="AI545" t="s">
        <v>71</v>
      </c>
      <c r="AJ545" t="str" cm="1">
        <f t="array" ref="AJ545">_xlfn.IFS(
  Cleaned_Data[[#This Row],[MonthlyIncome]] &lt;= Q1_Val, "Low (Q1)",
  Cleaned_Data[[#This Row],[MonthlyIncome]] &lt;= Q2_Val, "Lower-Mid (Q2)",
  Cleaned_Data[[#This Row],[MonthlyIncome]] &lt;= Q3_Val, "Upper-Mid (Q3)",
  TRUE, "High (Q4)"
)</f>
        <v>Lower-Mid (Q2)</v>
      </c>
      <c r="AK545" t="str">
        <f>_xlfn.XLOOKUP(Cleaned_Data[[#This Row],[JobSatisfaction]], SatisfactionLookup[Code], SatisfactionLookup[Label], "Unknown")</f>
        <v>High</v>
      </c>
      <c r="AL545" t="str">
        <f>_xlfn.XLOOKUP(Cleaned_Data[[#This Row],[WorkLifeBalance]], SatisfactionLookup[Code], SatisfactionLookup[Label], "Unknown")</f>
        <v>Medium</v>
      </c>
      <c r="AM54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545" t="str" cm="1">
        <f t="array" ref="AN545">_xlfn.IFS(Cleaned_Data[[#This Row],[Risk Score]]&gt;=5, "3 - High Risk", Cleaned_Data[[#This Row],[Risk Score]]&gt;=3, "2 - Medium Risk", TRUE, "1 - Low Risk")</f>
        <v>1 - Low Risk</v>
      </c>
    </row>
    <row r="546" spans="1:40">
      <c r="A546">
        <v>33</v>
      </c>
      <c r="B546" t="s">
        <v>35</v>
      </c>
      <c r="C546" t="s">
        <v>36</v>
      </c>
      <c r="D546">
        <v>603</v>
      </c>
      <c r="E546" t="s">
        <v>37</v>
      </c>
      <c r="F546">
        <v>9</v>
      </c>
      <c r="G546">
        <v>4</v>
      </c>
      <c r="H546" t="s">
        <v>59</v>
      </c>
      <c r="I546">
        <v>1157</v>
      </c>
      <c r="J546">
        <v>1</v>
      </c>
      <c r="K546" t="s">
        <v>39</v>
      </c>
      <c r="L546">
        <v>77</v>
      </c>
      <c r="M546">
        <v>3</v>
      </c>
      <c r="N546">
        <v>2</v>
      </c>
      <c r="O546" t="s">
        <v>40</v>
      </c>
      <c r="P546">
        <v>1</v>
      </c>
      <c r="Q546" t="s">
        <v>41</v>
      </c>
      <c r="R546">
        <v>8224</v>
      </c>
      <c r="S546">
        <v>18385</v>
      </c>
      <c r="T546">
        <v>0</v>
      </c>
      <c r="U546" t="s">
        <v>35</v>
      </c>
      <c r="V546">
        <v>17</v>
      </c>
      <c r="W546">
        <v>3</v>
      </c>
      <c r="X546">
        <v>1</v>
      </c>
      <c r="Y546">
        <v>0</v>
      </c>
      <c r="Z546">
        <v>6</v>
      </c>
      <c r="AA546">
        <v>3</v>
      </c>
      <c r="AB546">
        <v>3</v>
      </c>
      <c r="AC546">
        <v>5</v>
      </c>
      <c r="AD546">
        <v>2</v>
      </c>
      <c r="AE546">
        <v>0</v>
      </c>
      <c r="AF546">
        <v>3</v>
      </c>
      <c r="AG546">
        <v>1</v>
      </c>
      <c r="AH546" t="s">
        <v>67</v>
      </c>
      <c r="AI546" t="s">
        <v>71</v>
      </c>
      <c r="AJ546" t="str" cm="1">
        <f t="array" ref="AJ546">_xlfn.IFS(
  Cleaned_Data[[#This Row],[MonthlyIncome]] &lt;= Q1_Val, "Low (Q1)",
  Cleaned_Data[[#This Row],[MonthlyIncome]] &lt;= Q2_Val, "Lower-Mid (Q2)",
  Cleaned_Data[[#This Row],[MonthlyIncome]] &lt;= Q3_Val, "Upper-Mid (Q3)",
  TRUE, "High (Q4)"
)</f>
        <v>Upper-Mid (Q3)</v>
      </c>
      <c r="AK546" t="str">
        <f>_xlfn.XLOOKUP(Cleaned_Data[[#This Row],[JobSatisfaction]], SatisfactionLookup[Code], SatisfactionLookup[Label], "Unknown")</f>
        <v>Low</v>
      </c>
      <c r="AL546" t="str">
        <f>_xlfn.XLOOKUP(Cleaned_Data[[#This Row],[WorkLifeBalance]], SatisfactionLookup[Code], SatisfactionLookup[Label], "Unknown")</f>
        <v>High</v>
      </c>
      <c r="AM54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546" t="str" cm="1">
        <f t="array" ref="AN546">_xlfn.IFS(Cleaned_Data[[#This Row],[Risk Score]]&gt;=5, "3 - High Risk", Cleaned_Data[[#This Row],[Risk Score]]&gt;=3, "2 - Medium Risk", TRUE, "1 - Low Risk")</f>
        <v>3 - High Risk</v>
      </c>
    </row>
    <row r="547" spans="1:40">
      <c r="A547">
        <v>45</v>
      </c>
      <c r="B547" t="s">
        <v>43</v>
      </c>
      <c r="C547" t="s">
        <v>36</v>
      </c>
      <c r="D547">
        <v>1457</v>
      </c>
      <c r="E547" t="s">
        <v>45</v>
      </c>
      <c r="F547">
        <v>7</v>
      </c>
      <c r="G547">
        <v>3</v>
      </c>
      <c r="H547" t="s">
        <v>51</v>
      </c>
      <c r="I547">
        <v>1195</v>
      </c>
      <c r="J547">
        <v>1</v>
      </c>
      <c r="K547" t="s">
        <v>39</v>
      </c>
      <c r="L547">
        <v>83</v>
      </c>
      <c r="M547">
        <v>3</v>
      </c>
      <c r="N547">
        <v>1</v>
      </c>
      <c r="O547" t="s">
        <v>47</v>
      </c>
      <c r="P547">
        <v>3</v>
      </c>
      <c r="Q547" t="s">
        <v>48</v>
      </c>
      <c r="R547">
        <v>4477</v>
      </c>
      <c r="S547">
        <v>20100</v>
      </c>
      <c r="T547">
        <v>4</v>
      </c>
      <c r="U547" t="s">
        <v>35</v>
      </c>
      <c r="V547">
        <v>19</v>
      </c>
      <c r="W547">
        <v>3</v>
      </c>
      <c r="X547">
        <v>3</v>
      </c>
      <c r="Y547">
        <v>1</v>
      </c>
      <c r="Z547">
        <v>7</v>
      </c>
      <c r="AA547">
        <v>2</v>
      </c>
      <c r="AB547">
        <v>2</v>
      </c>
      <c r="AC547">
        <v>3</v>
      </c>
      <c r="AD547">
        <v>2</v>
      </c>
      <c r="AE547">
        <v>0</v>
      </c>
      <c r="AF547">
        <v>2</v>
      </c>
      <c r="AG547">
        <v>0</v>
      </c>
      <c r="AH547" t="s">
        <v>70</v>
      </c>
      <c r="AI547" t="s">
        <v>71</v>
      </c>
      <c r="AJ547" t="str" cm="1">
        <f t="array" ref="AJ547">_xlfn.IFS(
  Cleaned_Data[[#This Row],[MonthlyIncome]] &lt;= Q1_Val, "Low (Q1)",
  Cleaned_Data[[#This Row],[MonthlyIncome]] &lt;= Q2_Val, "Lower-Mid (Q2)",
  Cleaned_Data[[#This Row],[MonthlyIncome]] &lt;= Q3_Val, "Upper-Mid (Q3)",
  TRUE, "High (Q4)"
)</f>
        <v>Lower-Mid (Q2)</v>
      </c>
      <c r="AK547" t="str">
        <f>_xlfn.XLOOKUP(Cleaned_Data[[#This Row],[JobSatisfaction]], SatisfactionLookup[Code], SatisfactionLookup[Label], "Unknown")</f>
        <v>High</v>
      </c>
      <c r="AL547" t="str">
        <f>_xlfn.XLOOKUP(Cleaned_Data[[#This Row],[WorkLifeBalance]], SatisfactionLookup[Code], SatisfactionLookup[Label], "Unknown")</f>
        <v>Medium</v>
      </c>
      <c r="AM54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47" t="str" cm="1">
        <f t="array" ref="AN547">_xlfn.IFS(Cleaned_Data[[#This Row],[Risk Score]]&gt;=5, "3 - High Risk", Cleaned_Data[[#This Row],[Risk Score]]&gt;=3, "2 - Medium Risk", TRUE, "1 - Low Risk")</f>
        <v>2 - Medium Risk</v>
      </c>
    </row>
    <row r="548" spans="1:40">
      <c r="A548">
        <v>46</v>
      </c>
      <c r="B548" t="s">
        <v>43</v>
      </c>
      <c r="C548" t="s">
        <v>36</v>
      </c>
      <c r="D548">
        <v>1450</v>
      </c>
      <c r="E548" t="s">
        <v>45</v>
      </c>
      <c r="F548">
        <v>15</v>
      </c>
      <c r="G548">
        <v>2</v>
      </c>
      <c r="H548" t="s">
        <v>38</v>
      </c>
      <c r="I548">
        <v>1217</v>
      </c>
      <c r="J548">
        <v>4</v>
      </c>
      <c r="K548" t="s">
        <v>46</v>
      </c>
      <c r="L548">
        <v>52</v>
      </c>
      <c r="M548">
        <v>3</v>
      </c>
      <c r="N548">
        <v>5</v>
      </c>
      <c r="O548" t="s">
        <v>58</v>
      </c>
      <c r="P548">
        <v>2</v>
      </c>
      <c r="Q548" t="s">
        <v>48</v>
      </c>
      <c r="R548">
        <v>19081</v>
      </c>
      <c r="S548">
        <v>10849</v>
      </c>
      <c r="T548">
        <v>5</v>
      </c>
      <c r="U548" t="s">
        <v>43</v>
      </c>
      <c r="V548">
        <v>11</v>
      </c>
      <c r="W548">
        <v>3</v>
      </c>
      <c r="X548">
        <v>1</v>
      </c>
      <c r="Y548">
        <v>1</v>
      </c>
      <c r="Z548">
        <v>25</v>
      </c>
      <c r="AA548">
        <v>2</v>
      </c>
      <c r="AB548">
        <v>3</v>
      </c>
      <c r="AC548">
        <v>4</v>
      </c>
      <c r="AD548">
        <v>2</v>
      </c>
      <c r="AE548">
        <v>0</v>
      </c>
      <c r="AF548">
        <v>3</v>
      </c>
      <c r="AG548">
        <v>0</v>
      </c>
      <c r="AH548" t="s">
        <v>70</v>
      </c>
      <c r="AI548" t="s">
        <v>71</v>
      </c>
      <c r="AJ548" t="str" cm="1">
        <f t="array" ref="AJ548">_xlfn.IFS(
  Cleaned_Data[[#This Row],[MonthlyIncome]] &lt;= Q1_Val, "Low (Q1)",
  Cleaned_Data[[#This Row],[MonthlyIncome]] &lt;= Q2_Val, "Lower-Mid (Q2)",
  Cleaned_Data[[#This Row],[MonthlyIncome]] &lt;= Q3_Val, "Upper-Mid (Q3)",
  TRUE, "High (Q4)"
)</f>
        <v>High (Q4)</v>
      </c>
      <c r="AK548" t="str">
        <f>_xlfn.XLOOKUP(Cleaned_Data[[#This Row],[JobSatisfaction]], SatisfactionLookup[Code], SatisfactionLookup[Label], "Unknown")</f>
        <v>Medium</v>
      </c>
      <c r="AL548" t="str">
        <f>_xlfn.XLOOKUP(Cleaned_Data[[#This Row],[WorkLifeBalance]], SatisfactionLookup[Code], SatisfactionLookup[Label], "Unknown")</f>
        <v>High</v>
      </c>
      <c r="AM54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48" t="str" cm="1">
        <f t="array" ref="AN548">_xlfn.IFS(Cleaned_Data[[#This Row],[Risk Score]]&gt;=5, "3 - High Risk", Cleaned_Data[[#This Row],[Risk Score]]&gt;=3, "2 - Medium Risk", TRUE, "1 - Low Risk")</f>
        <v>2 - Medium Risk</v>
      </c>
    </row>
    <row r="549" spans="1:40">
      <c r="A549">
        <v>34</v>
      </c>
      <c r="B549" t="s">
        <v>43</v>
      </c>
      <c r="C549" t="s">
        <v>36</v>
      </c>
      <c r="D549">
        <v>131</v>
      </c>
      <c r="E549" t="s">
        <v>37</v>
      </c>
      <c r="F549">
        <v>2</v>
      </c>
      <c r="G549">
        <v>3</v>
      </c>
      <c r="H549" t="s">
        <v>59</v>
      </c>
      <c r="I549">
        <v>1281</v>
      </c>
      <c r="J549">
        <v>3</v>
      </c>
      <c r="K549" t="s">
        <v>39</v>
      </c>
      <c r="L549">
        <v>86</v>
      </c>
      <c r="M549">
        <v>3</v>
      </c>
      <c r="N549">
        <v>2</v>
      </c>
      <c r="O549" t="s">
        <v>40</v>
      </c>
      <c r="P549">
        <v>1</v>
      </c>
      <c r="Q549" t="s">
        <v>41</v>
      </c>
      <c r="R549">
        <v>4538</v>
      </c>
      <c r="S549">
        <v>6039</v>
      </c>
      <c r="T549">
        <v>0</v>
      </c>
      <c r="U549" t="s">
        <v>35</v>
      </c>
      <c r="V549">
        <v>12</v>
      </c>
      <c r="W549">
        <v>3</v>
      </c>
      <c r="X549">
        <v>4</v>
      </c>
      <c r="Y549">
        <v>0</v>
      </c>
      <c r="Z549">
        <v>4</v>
      </c>
      <c r="AA549">
        <v>3</v>
      </c>
      <c r="AB549">
        <v>3</v>
      </c>
      <c r="AC549">
        <v>3</v>
      </c>
      <c r="AD549">
        <v>2</v>
      </c>
      <c r="AE549">
        <v>0</v>
      </c>
      <c r="AF549">
        <v>2</v>
      </c>
      <c r="AG549">
        <v>0</v>
      </c>
      <c r="AH549" t="s">
        <v>67</v>
      </c>
      <c r="AI549" t="s">
        <v>71</v>
      </c>
      <c r="AJ549" t="str" cm="1">
        <f t="array" ref="AJ549">_xlfn.IFS(
  Cleaned_Data[[#This Row],[MonthlyIncome]] &lt;= Q1_Val, "Low (Q1)",
  Cleaned_Data[[#This Row],[MonthlyIncome]] &lt;= Q2_Val, "Lower-Mid (Q2)",
  Cleaned_Data[[#This Row],[MonthlyIncome]] &lt;= Q3_Val, "Upper-Mid (Q3)",
  TRUE, "High (Q4)"
)</f>
        <v>Lower-Mid (Q2)</v>
      </c>
      <c r="AK549" t="str">
        <f>_xlfn.XLOOKUP(Cleaned_Data[[#This Row],[JobSatisfaction]], SatisfactionLookup[Code], SatisfactionLookup[Label], "Unknown")</f>
        <v>Low</v>
      </c>
      <c r="AL549" t="str">
        <f>_xlfn.XLOOKUP(Cleaned_Data[[#This Row],[WorkLifeBalance]], SatisfactionLookup[Code], SatisfactionLookup[Label], "Unknown")</f>
        <v>High</v>
      </c>
      <c r="AM54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549" t="str" cm="1">
        <f t="array" ref="AN549">_xlfn.IFS(Cleaned_Data[[#This Row],[Risk Score]]&gt;=5, "3 - High Risk", Cleaned_Data[[#This Row],[Risk Score]]&gt;=3, "2 - Medium Risk", TRUE, "1 - Low Risk")</f>
        <v>3 - High Risk</v>
      </c>
    </row>
    <row r="550" spans="1:40">
      <c r="A550">
        <v>28</v>
      </c>
      <c r="B550" t="s">
        <v>43</v>
      </c>
      <c r="C550" t="s">
        <v>44</v>
      </c>
      <c r="D550">
        <v>791</v>
      </c>
      <c r="E550" t="s">
        <v>45</v>
      </c>
      <c r="F550">
        <v>1</v>
      </c>
      <c r="G550">
        <v>4</v>
      </c>
      <c r="H550" t="s">
        <v>51</v>
      </c>
      <c r="I550">
        <v>1286</v>
      </c>
      <c r="J550">
        <v>4</v>
      </c>
      <c r="K550" t="s">
        <v>46</v>
      </c>
      <c r="L550">
        <v>44</v>
      </c>
      <c r="M550">
        <v>3</v>
      </c>
      <c r="N550">
        <v>1</v>
      </c>
      <c r="O550" t="s">
        <v>50</v>
      </c>
      <c r="P550">
        <v>3</v>
      </c>
      <c r="Q550" t="s">
        <v>41</v>
      </c>
      <c r="R550">
        <v>2154</v>
      </c>
      <c r="S550">
        <v>6842</v>
      </c>
      <c r="T550">
        <v>0</v>
      </c>
      <c r="U550" t="s">
        <v>35</v>
      </c>
      <c r="V550">
        <v>11</v>
      </c>
      <c r="W550">
        <v>3</v>
      </c>
      <c r="X550">
        <v>3</v>
      </c>
      <c r="Y550">
        <v>0</v>
      </c>
      <c r="Z550">
        <v>5</v>
      </c>
      <c r="AA550">
        <v>2</v>
      </c>
      <c r="AB550">
        <v>2</v>
      </c>
      <c r="AC550">
        <v>4</v>
      </c>
      <c r="AD550">
        <v>2</v>
      </c>
      <c r="AE550">
        <v>0</v>
      </c>
      <c r="AF550">
        <v>2</v>
      </c>
      <c r="AG550">
        <v>0</v>
      </c>
      <c r="AH550" t="s">
        <v>67</v>
      </c>
      <c r="AI550" t="s">
        <v>71</v>
      </c>
      <c r="AJ550" t="str" cm="1">
        <f t="array" ref="AJ550">_xlfn.IFS(
  Cleaned_Data[[#This Row],[MonthlyIncome]] &lt;= Q1_Val, "Low (Q1)",
  Cleaned_Data[[#This Row],[MonthlyIncome]] &lt;= Q2_Val, "Lower-Mid (Q2)",
  Cleaned_Data[[#This Row],[MonthlyIncome]] &lt;= Q3_Val, "Upper-Mid (Q3)",
  TRUE, "High (Q4)"
)</f>
        <v>Low (Q1)</v>
      </c>
      <c r="AK550" t="str">
        <f>_xlfn.XLOOKUP(Cleaned_Data[[#This Row],[JobSatisfaction]], SatisfactionLookup[Code], SatisfactionLookup[Label], "Unknown")</f>
        <v>High</v>
      </c>
      <c r="AL550" t="str">
        <f>_xlfn.XLOOKUP(Cleaned_Data[[#This Row],[WorkLifeBalance]], SatisfactionLookup[Code], SatisfactionLookup[Label], "Unknown")</f>
        <v>Medium</v>
      </c>
      <c r="AM55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550" t="str" cm="1">
        <f t="array" ref="AN550">_xlfn.IFS(Cleaned_Data[[#This Row],[Risk Score]]&gt;=5, "3 - High Risk", Cleaned_Data[[#This Row],[Risk Score]]&gt;=3, "2 - Medium Risk", TRUE, "1 - Low Risk")</f>
        <v>3 - High Risk</v>
      </c>
    </row>
    <row r="551" spans="1:40">
      <c r="A551">
        <v>39</v>
      </c>
      <c r="B551" t="s">
        <v>35</v>
      </c>
      <c r="C551" t="s">
        <v>36</v>
      </c>
      <c r="D551">
        <v>360</v>
      </c>
      <c r="E551" t="s">
        <v>45</v>
      </c>
      <c r="F551">
        <v>23</v>
      </c>
      <c r="G551">
        <v>3</v>
      </c>
      <c r="H551" t="s">
        <v>51</v>
      </c>
      <c r="I551">
        <v>1310</v>
      </c>
      <c r="J551">
        <v>3</v>
      </c>
      <c r="K551" t="s">
        <v>46</v>
      </c>
      <c r="L551">
        <v>93</v>
      </c>
      <c r="M551">
        <v>3</v>
      </c>
      <c r="N551">
        <v>1</v>
      </c>
      <c r="O551" t="s">
        <v>47</v>
      </c>
      <c r="P551">
        <v>1</v>
      </c>
      <c r="Q551" t="s">
        <v>41</v>
      </c>
      <c r="R551">
        <v>3904</v>
      </c>
      <c r="S551">
        <v>22154</v>
      </c>
      <c r="T551">
        <v>0</v>
      </c>
      <c r="U551" t="s">
        <v>43</v>
      </c>
      <c r="V551">
        <v>13</v>
      </c>
      <c r="W551">
        <v>3</v>
      </c>
      <c r="X551">
        <v>1</v>
      </c>
      <c r="Y551">
        <v>0</v>
      </c>
      <c r="Z551">
        <v>6</v>
      </c>
      <c r="AA551">
        <v>2</v>
      </c>
      <c r="AB551">
        <v>3</v>
      </c>
      <c r="AC551">
        <v>5</v>
      </c>
      <c r="AD551">
        <v>2</v>
      </c>
      <c r="AE551">
        <v>0</v>
      </c>
      <c r="AF551">
        <v>3</v>
      </c>
      <c r="AG551">
        <v>1</v>
      </c>
      <c r="AH551" t="s">
        <v>69</v>
      </c>
      <c r="AI551" t="s">
        <v>71</v>
      </c>
      <c r="AJ551" t="str" cm="1">
        <f t="array" ref="AJ551">_xlfn.IFS(
  Cleaned_Data[[#This Row],[MonthlyIncome]] &lt;= Q1_Val, "Low (Q1)",
  Cleaned_Data[[#This Row],[MonthlyIncome]] &lt;= Q2_Val, "Lower-Mid (Q2)",
  Cleaned_Data[[#This Row],[MonthlyIncome]] &lt;= Q3_Val, "Upper-Mid (Q3)",
  TRUE, "High (Q4)"
)</f>
        <v>Lower-Mid (Q2)</v>
      </c>
      <c r="AK551" t="str">
        <f>_xlfn.XLOOKUP(Cleaned_Data[[#This Row],[JobSatisfaction]], SatisfactionLookup[Code], SatisfactionLookup[Label], "Unknown")</f>
        <v>Low</v>
      </c>
      <c r="AL551" t="str">
        <f>_xlfn.XLOOKUP(Cleaned_Data[[#This Row],[WorkLifeBalance]], SatisfactionLookup[Code], SatisfactionLookup[Label], "Unknown")</f>
        <v>High</v>
      </c>
      <c r="AM55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51" t="str" cm="1">
        <f t="array" ref="AN551">_xlfn.IFS(Cleaned_Data[[#This Row],[Risk Score]]&gt;=5, "3 - High Risk", Cleaned_Data[[#This Row],[Risk Score]]&gt;=3, "2 - Medium Risk", TRUE, "1 - Low Risk")</f>
        <v>2 - Medium Risk</v>
      </c>
    </row>
    <row r="552" spans="1:40">
      <c r="A552">
        <v>51</v>
      </c>
      <c r="B552" t="s">
        <v>43</v>
      </c>
      <c r="C552" t="s">
        <v>36</v>
      </c>
      <c r="D552">
        <v>1405</v>
      </c>
      <c r="E552" t="s">
        <v>45</v>
      </c>
      <c r="F552">
        <v>11</v>
      </c>
      <c r="G552">
        <v>2</v>
      </c>
      <c r="H552" t="s">
        <v>60</v>
      </c>
      <c r="I552">
        <v>1367</v>
      </c>
      <c r="J552">
        <v>4</v>
      </c>
      <c r="K552" t="s">
        <v>39</v>
      </c>
      <c r="L552">
        <v>82</v>
      </c>
      <c r="M552">
        <v>2</v>
      </c>
      <c r="N552">
        <v>4</v>
      </c>
      <c r="O552" t="s">
        <v>53</v>
      </c>
      <c r="P552">
        <v>2</v>
      </c>
      <c r="Q552" t="s">
        <v>41</v>
      </c>
      <c r="R552">
        <v>13142</v>
      </c>
      <c r="S552">
        <v>24439</v>
      </c>
      <c r="T552">
        <v>3</v>
      </c>
      <c r="U552" t="s">
        <v>43</v>
      </c>
      <c r="V552">
        <v>16</v>
      </c>
      <c r="W552">
        <v>3</v>
      </c>
      <c r="X552">
        <v>2</v>
      </c>
      <c r="Y552">
        <v>0</v>
      </c>
      <c r="Z552">
        <v>29</v>
      </c>
      <c r="AA552">
        <v>1</v>
      </c>
      <c r="AB552">
        <v>2</v>
      </c>
      <c r="AC552">
        <v>5</v>
      </c>
      <c r="AD552">
        <v>2</v>
      </c>
      <c r="AE552">
        <v>0</v>
      </c>
      <c r="AF552">
        <v>3</v>
      </c>
      <c r="AG552">
        <v>0</v>
      </c>
      <c r="AH552" t="s">
        <v>70</v>
      </c>
      <c r="AI552" t="s">
        <v>71</v>
      </c>
      <c r="AJ552" t="str" cm="1">
        <f t="array" ref="AJ552">_xlfn.IFS(
  Cleaned_Data[[#This Row],[MonthlyIncome]] &lt;= Q1_Val, "Low (Q1)",
  Cleaned_Data[[#This Row],[MonthlyIncome]] &lt;= Q2_Val, "Lower-Mid (Q2)",
  Cleaned_Data[[#This Row],[MonthlyIncome]] &lt;= Q3_Val, "Upper-Mid (Q3)",
  TRUE, "High (Q4)"
)</f>
        <v>High (Q4)</v>
      </c>
      <c r="AK552" t="str">
        <f>_xlfn.XLOOKUP(Cleaned_Data[[#This Row],[JobSatisfaction]], SatisfactionLookup[Code], SatisfactionLookup[Label], "Unknown")</f>
        <v>Medium</v>
      </c>
      <c r="AL552" t="str">
        <f>_xlfn.XLOOKUP(Cleaned_Data[[#This Row],[WorkLifeBalance]], SatisfactionLookup[Code], SatisfactionLookup[Label], "Unknown")</f>
        <v>Medium</v>
      </c>
      <c r="AM55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52" t="str" cm="1">
        <f t="array" ref="AN552">_xlfn.IFS(Cleaned_Data[[#This Row],[Risk Score]]&gt;=5, "3 - High Risk", Cleaned_Data[[#This Row],[Risk Score]]&gt;=3, "2 - Medium Risk", TRUE, "1 - Low Risk")</f>
        <v>1 - Low Risk</v>
      </c>
    </row>
    <row r="553" spans="1:40">
      <c r="A553">
        <v>38</v>
      </c>
      <c r="B553" t="s">
        <v>43</v>
      </c>
      <c r="C553" t="s">
        <v>44</v>
      </c>
      <c r="D553">
        <v>693</v>
      </c>
      <c r="E553" t="s">
        <v>45</v>
      </c>
      <c r="F553">
        <v>7</v>
      </c>
      <c r="G553">
        <v>3</v>
      </c>
      <c r="H553" t="s">
        <v>38</v>
      </c>
      <c r="I553">
        <v>1382</v>
      </c>
      <c r="J553">
        <v>4</v>
      </c>
      <c r="K553" t="s">
        <v>46</v>
      </c>
      <c r="L553">
        <v>57</v>
      </c>
      <c r="M553">
        <v>4</v>
      </c>
      <c r="N553">
        <v>1</v>
      </c>
      <c r="O553" t="s">
        <v>47</v>
      </c>
      <c r="P553">
        <v>3</v>
      </c>
      <c r="Q553" t="s">
        <v>52</v>
      </c>
      <c r="R553">
        <v>2610</v>
      </c>
      <c r="S553">
        <v>15748</v>
      </c>
      <c r="T553">
        <v>1</v>
      </c>
      <c r="U553" t="s">
        <v>43</v>
      </c>
      <c r="V553">
        <v>11</v>
      </c>
      <c r="W553">
        <v>3</v>
      </c>
      <c r="X553">
        <v>4</v>
      </c>
      <c r="Y553">
        <v>3</v>
      </c>
      <c r="Z553">
        <v>4</v>
      </c>
      <c r="AA553">
        <v>2</v>
      </c>
      <c r="AB553">
        <v>3</v>
      </c>
      <c r="AC553">
        <v>4</v>
      </c>
      <c r="AD553">
        <v>2</v>
      </c>
      <c r="AE553">
        <v>0</v>
      </c>
      <c r="AF553">
        <v>3</v>
      </c>
      <c r="AG553">
        <v>0</v>
      </c>
      <c r="AH553" t="s">
        <v>69</v>
      </c>
      <c r="AI553" t="s">
        <v>71</v>
      </c>
      <c r="AJ553" t="str" cm="1">
        <f t="array" ref="AJ553">_xlfn.IFS(
  Cleaned_Data[[#This Row],[MonthlyIncome]] &lt;= Q1_Val, "Low (Q1)",
  Cleaned_Data[[#This Row],[MonthlyIncome]] &lt;= Q2_Val, "Lower-Mid (Q2)",
  Cleaned_Data[[#This Row],[MonthlyIncome]] &lt;= Q3_Val, "Upper-Mid (Q3)",
  TRUE, "High (Q4)"
)</f>
        <v>Low (Q1)</v>
      </c>
      <c r="AK553" t="str">
        <f>_xlfn.XLOOKUP(Cleaned_Data[[#This Row],[JobSatisfaction]], SatisfactionLookup[Code], SatisfactionLookup[Label], "Unknown")</f>
        <v>High</v>
      </c>
      <c r="AL553" t="str">
        <f>_xlfn.XLOOKUP(Cleaned_Data[[#This Row],[WorkLifeBalance]], SatisfactionLookup[Code], SatisfactionLookup[Label], "Unknown")</f>
        <v>High</v>
      </c>
      <c r="AM55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53" t="str" cm="1">
        <f t="array" ref="AN553">_xlfn.IFS(Cleaned_Data[[#This Row],[Risk Score]]&gt;=5, "3 - High Risk", Cleaned_Data[[#This Row],[Risk Score]]&gt;=3, "2 - Medium Risk", TRUE, "1 - Low Risk")</f>
        <v>1 - Low Risk</v>
      </c>
    </row>
    <row r="554" spans="1:40">
      <c r="A554">
        <v>37</v>
      </c>
      <c r="B554" t="s">
        <v>43</v>
      </c>
      <c r="C554" t="s">
        <v>36</v>
      </c>
      <c r="D554">
        <v>1462</v>
      </c>
      <c r="E554" t="s">
        <v>45</v>
      </c>
      <c r="F554">
        <v>11</v>
      </c>
      <c r="G554">
        <v>3</v>
      </c>
      <c r="H554" t="s">
        <v>51</v>
      </c>
      <c r="I554">
        <v>1411</v>
      </c>
      <c r="J554">
        <v>1</v>
      </c>
      <c r="K554" t="s">
        <v>39</v>
      </c>
      <c r="L554">
        <v>94</v>
      </c>
      <c r="M554">
        <v>3</v>
      </c>
      <c r="N554">
        <v>1</v>
      </c>
      <c r="O554" t="s">
        <v>50</v>
      </c>
      <c r="P554">
        <v>3</v>
      </c>
      <c r="Q554" t="s">
        <v>41</v>
      </c>
      <c r="R554">
        <v>3629</v>
      </c>
      <c r="S554">
        <v>19106</v>
      </c>
      <c r="T554">
        <v>4</v>
      </c>
      <c r="U554" t="s">
        <v>43</v>
      </c>
      <c r="V554">
        <v>18</v>
      </c>
      <c r="W554">
        <v>3</v>
      </c>
      <c r="X554">
        <v>1</v>
      </c>
      <c r="Y554">
        <v>0</v>
      </c>
      <c r="Z554">
        <v>8</v>
      </c>
      <c r="AA554">
        <v>6</v>
      </c>
      <c r="AB554">
        <v>3</v>
      </c>
      <c r="AC554">
        <v>3</v>
      </c>
      <c r="AD554">
        <v>2</v>
      </c>
      <c r="AE554">
        <v>0</v>
      </c>
      <c r="AF554">
        <v>2</v>
      </c>
      <c r="AG554">
        <v>0</v>
      </c>
      <c r="AH554" t="s">
        <v>69</v>
      </c>
      <c r="AI554" t="s">
        <v>71</v>
      </c>
      <c r="AJ554" t="str" cm="1">
        <f t="array" ref="AJ554">_xlfn.IFS(
  Cleaned_Data[[#This Row],[MonthlyIncome]] &lt;= Q1_Val, "Low (Q1)",
  Cleaned_Data[[#This Row],[MonthlyIncome]] &lt;= Q2_Val, "Lower-Mid (Q2)",
  Cleaned_Data[[#This Row],[MonthlyIncome]] &lt;= Q3_Val, "Upper-Mid (Q3)",
  TRUE, "High (Q4)"
)</f>
        <v>Lower-Mid (Q2)</v>
      </c>
      <c r="AK554" t="str">
        <f>_xlfn.XLOOKUP(Cleaned_Data[[#This Row],[JobSatisfaction]], SatisfactionLookup[Code], SatisfactionLookup[Label], "Unknown")</f>
        <v>High</v>
      </c>
      <c r="AL554" t="str">
        <f>_xlfn.XLOOKUP(Cleaned_Data[[#This Row],[WorkLifeBalance]], SatisfactionLookup[Code], SatisfactionLookup[Label], "Unknown")</f>
        <v>High</v>
      </c>
      <c r="AM55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554" t="str" cm="1">
        <f t="array" ref="AN554">_xlfn.IFS(Cleaned_Data[[#This Row],[Risk Score]]&gt;=5, "3 - High Risk", Cleaned_Data[[#This Row],[Risk Score]]&gt;=3, "2 - Medium Risk", TRUE, "1 - Low Risk")</f>
        <v>1 - Low Risk</v>
      </c>
    </row>
    <row r="555" spans="1:40">
      <c r="A555">
        <v>25</v>
      </c>
      <c r="B555" t="s">
        <v>43</v>
      </c>
      <c r="C555" t="s">
        <v>36</v>
      </c>
      <c r="D555">
        <v>949</v>
      </c>
      <c r="E555" t="s">
        <v>45</v>
      </c>
      <c r="F555">
        <v>1</v>
      </c>
      <c r="G555">
        <v>3</v>
      </c>
      <c r="H555" t="s">
        <v>60</v>
      </c>
      <c r="I555">
        <v>1415</v>
      </c>
      <c r="J555">
        <v>1</v>
      </c>
      <c r="K555" t="s">
        <v>46</v>
      </c>
      <c r="L555">
        <v>81</v>
      </c>
      <c r="M555">
        <v>3</v>
      </c>
      <c r="N555">
        <v>1</v>
      </c>
      <c r="O555" t="s">
        <v>50</v>
      </c>
      <c r="P555">
        <v>4</v>
      </c>
      <c r="Q555" t="s">
        <v>48</v>
      </c>
      <c r="R555">
        <v>3229</v>
      </c>
      <c r="S555">
        <v>4910</v>
      </c>
      <c r="T555">
        <v>4</v>
      </c>
      <c r="U555" t="s">
        <v>43</v>
      </c>
      <c r="V555">
        <v>11</v>
      </c>
      <c r="W555">
        <v>3</v>
      </c>
      <c r="X555">
        <v>2</v>
      </c>
      <c r="Y555">
        <v>1</v>
      </c>
      <c r="Z555">
        <v>7</v>
      </c>
      <c r="AA555">
        <v>2</v>
      </c>
      <c r="AB555">
        <v>2</v>
      </c>
      <c r="AC555">
        <v>3</v>
      </c>
      <c r="AD555">
        <v>2</v>
      </c>
      <c r="AE555">
        <v>0</v>
      </c>
      <c r="AF555">
        <v>2</v>
      </c>
      <c r="AG555">
        <v>0</v>
      </c>
      <c r="AH555" t="s">
        <v>67</v>
      </c>
      <c r="AI555" t="s">
        <v>71</v>
      </c>
      <c r="AJ555" t="str" cm="1">
        <f t="array" ref="AJ555">_xlfn.IFS(
  Cleaned_Data[[#This Row],[MonthlyIncome]] &lt;= Q1_Val, "Low (Q1)",
  Cleaned_Data[[#This Row],[MonthlyIncome]] &lt;= Q2_Val, "Lower-Mid (Q2)",
  Cleaned_Data[[#This Row],[MonthlyIncome]] &lt;= Q3_Val, "Upper-Mid (Q3)",
  TRUE, "High (Q4)"
)</f>
        <v>Lower-Mid (Q2)</v>
      </c>
      <c r="AK555" t="str">
        <f>_xlfn.XLOOKUP(Cleaned_Data[[#This Row],[JobSatisfaction]], SatisfactionLookup[Code], SatisfactionLookup[Label], "Unknown")</f>
        <v>Very High</v>
      </c>
      <c r="AL555" t="str">
        <f>_xlfn.XLOOKUP(Cleaned_Data[[#This Row],[WorkLifeBalance]], SatisfactionLookup[Code], SatisfactionLookup[Label], "Unknown")</f>
        <v>Medium</v>
      </c>
      <c r="AM55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55" t="str" cm="1">
        <f t="array" ref="AN555">_xlfn.IFS(Cleaned_Data[[#This Row],[Risk Score]]&gt;=5, "3 - High Risk", Cleaned_Data[[#This Row],[Risk Score]]&gt;=3, "2 - Medium Risk", TRUE, "1 - Low Risk")</f>
        <v>1 - Low Risk</v>
      </c>
    </row>
    <row r="556" spans="1:40">
      <c r="A556">
        <v>30</v>
      </c>
      <c r="B556" t="s">
        <v>43</v>
      </c>
      <c r="C556" t="s">
        <v>36</v>
      </c>
      <c r="D556">
        <v>855</v>
      </c>
      <c r="E556" t="s">
        <v>37</v>
      </c>
      <c r="F556">
        <v>7</v>
      </c>
      <c r="G556">
        <v>4</v>
      </c>
      <c r="H556" t="s">
        <v>59</v>
      </c>
      <c r="I556">
        <v>1428</v>
      </c>
      <c r="J556">
        <v>4</v>
      </c>
      <c r="K556" t="s">
        <v>39</v>
      </c>
      <c r="L556">
        <v>73</v>
      </c>
      <c r="M556">
        <v>3</v>
      </c>
      <c r="N556">
        <v>2</v>
      </c>
      <c r="O556" t="s">
        <v>40</v>
      </c>
      <c r="P556">
        <v>1</v>
      </c>
      <c r="Q556" t="s">
        <v>52</v>
      </c>
      <c r="R556">
        <v>4779</v>
      </c>
      <c r="S556">
        <v>12761</v>
      </c>
      <c r="T556">
        <v>7</v>
      </c>
      <c r="U556" t="s">
        <v>43</v>
      </c>
      <c r="V556">
        <v>14</v>
      </c>
      <c r="W556">
        <v>3</v>
      </c>
      <c r="X556">
        <v>2</v>
      </c>
      <c r="Y556">
        <v>2</v>
      </c>
      <c r="Z556">
        <v>8</v>
      </c>
      <c r="AA556">
        <v>3</v>
      </c>
      <c r="AB556">
        <v>3</v>
      </c>
      <c r="AC556">
        <v>3</v>
      </c>
      <c r="AD556">
        <v>2</v>
      </c>
      <c r="AE556">
        <v>0</v>
      </c>
      <c r="AF556">
        <v>2</v>
      </c>
      <c r="AG556">
        <v>0</v>
      </c>
      <c r="AH556" t="s">
        <v>67</v>
      </c>
      <c r="AI556" t="s">
        <v>71</v>
      </c>
      <c r="AJ556" t="str" cm="1">
        <f t="array" ref="AJ556">_xlfn.IFS(
  Cleaned_Data[[#This Row],[MonthlyIncome]] &lt;= Q1_Val, "Low (Q1)",
  Cleaned_Data[[#This Row],[MonthlyIncome]] &lt;= Q2_Val, "Lower-Mid (Q2)",
  Cleaned_Data[[#This Row],[MonthlyIncome]] &lt;= Q3_Val, "Upper-Mid (Q3)",
  TRUE, "High (Q4)"
)</f>
        <v>Lower-Mid (Q2)</v>
      </c>
      <c r="AK556" t="str">
        <f>_xlfn.XLOOKUP(Cleaned_Data[[#This Row],[JobSatisfaction]], SatisfactionLookup[Code], SatisfactionLookup[Label], "Unknown")</f>
        <v>Low</v>
      </c>
      <c r="AL556" t="str">
        <f>_xlfn.XLOOKUP(Cleaned_Data[[#This Row],[WorkLifeBalance]], SatisfactionLookup[Code], SatisfactionLookup[Label], "Unknown")</f>
        <v>High</v>
      </c>
      <c r="AM55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56" t="str" cm="1">
        <f t="array" ref="AN556">_xlfn.IFS(Cleaned_Data[[#This Row],[Risk Score]]&gt;=5, "3 - High Risk", Cleaned_Data[[#This Row],[Risk Score]]&gt;=3, "2 - Medium Risk", TRUE, "1 - Low Risk")</f>
        <v>1 - Low Risk</v>
      </c>
    </row>
    <row r="557" spans="1:40">
      <c r="A557">
        <v>36</v>
      </c>
      <c r="B557" t="s">
        <v>43</v>
      </c>
      <c r="C557" t="s">
        <v>36</v>
      </c>
      <c r="D557">
        <v>329</v>
      </c>
      <c r="E557" t="s">
        <v>37</v>
      </c>
      <c r="F557">
        <v>16</v>
      </c>
      <c r="G557">
        <v>4</v>
      </c>
      <c r="H557" t="s">
        <v>59</v>
      </c>
      <c r="I557">
        <v>1436</v>
      </c>
      <c r="J557">
        <v>3</v>
      </c>
      <c r="K557" t="s">
        <v>39</v>
      </c>
      <c r="L557">
        <v>98</v>
      </c>
      <c r="M557">
        <v>2</v>
      </c>
      <c r="N557">
        <v>2</v>
      </c>
      <c r="O557" t="s">
        <v>40</v>
      </c>
      <c r="P557">
        <v>1</v>
      </c>
      <c r="Q557" t="s">
        <v>48</v>
      </c>
      <c r="R557">
        <v>5647</v>
      </c>
      <c r="S557">
        <v>13494</v>
      </c>
      <c r="T557">
        <v>4</v>
      </c>
      <c r="U557" t="s">
        <v>43</v>
      </c>
      <c r="V557">
        <v>13</v>
      </c>
      <c r="W557">
        <v>3</v>
      </c>
      <c r="X557">
        <v>1</v>
      </c>
      <c r="Y557">
        <v>2</v>
      </c>
      <c r="Z557">
        <v>11</v>
      </c>
      <c r="AA557">
        <v>3</v>
      </c>
      <c r="AB557">
        <v>2</v>
      </c>
      <c r="AC557">
        <v>3</v>
      </c>
      <c r="AD557">
        <v>2</v>
      </c>
      <c r="AE557">
        <v>0</v>
      </c>
      <c r="AF557">
        <v>2</v>
      </c>
      <c r="AG557">
        <v>0</v>
      </c>
      <c r="AH557" t="s">
        <v>69</v>
      </c>
      <c r="AI557" t="s">
        <v>71</v>
      </c>
      <c r="AJ557" t="str" cm="1">
        <f t="array" ref="AJ557">_xlfn.IFS(
  Cleaned_Data[[#This Row],[MonthlyIncome]] &lt;= Q1_Val, "Low (Q1)",
  Cleaned_Data[[#This Row],[MonthlyIncome]] &lt;= Q2_Val, "Lower-Mid (Q2)",
  Cleaned_Data[[#This Row],[MonthlyIncome]] &lt;= Q3_Val, "Upper-Mid (Q3)",
  TRUE, "High (Q4)"
)</f>
        <v>Upper-Mid (Q3)</v>
      </c>
      <c r="AK557" t="str">
        <f>_xlfn.XLOOKUP(Cleaned_Data[[#This Row],[JobSatisfaction]], SatisfactionLookup[Code], SatisfactionLookup[Label], "Unknown")</f>
        <v>Low</v>
      </c>
      <c r="AL557" t="str">
        <f>_xlfn.XLOOKUP(Cleaned_Data[[#This Row],[WorkLifeBalance]], SatisfactionLookup[Code], SatisfactionLookup[Label], "Unknown")</f>
        <v>Medium</v>
      </c>
      <c r="AM55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57" t="str" cm="1">
        <f t="array" ref="AN557">_xlfn.IFS(Cleaned_Data[[#This Row],[Risk Score]]&gt;=5, "3 - High Risk", Cleaned_Data[[#This Row],[Risk Score]]&gt;=3, "2 - Medium Risk", TRUE, "1 - Low Risk")</f>
        <v>2 - Medium Risk</v>
      </c>
    </row>
    <row r="558" spans="1:40">
      <c r="A558">
        <v>41</v>
      </c>
      <c r="B558" t="s">
        <v>43</v>
      </c>
      <c r="C558" t="s">
        <v>36</v>
      </c>
      <c r="D558">
        <v>1283</v>
      </c>
      <c r="E558" t="s">
        <v>45</v>
      </c>
      <c r="F558">
        <v>5</v>
      </c>
      <c r="G558">
        <v>5</v>
      </c>
      <c r="H558" t="s">
        <v>51</v>
      </c>
      <c r="I558">
        <v>1448</v>
      </c>
      <c r="J558">
        <v>2</v>
      </c>
      <c r="K558" t="s">
        <v>46</v>
      </c>
      <c r="L558">
        <v>90</v>
      </c>
      <c r="M558">
        <v>4</v>
      </c>
      <c r="N558">
        <v>1</v>
      </c>
      <c r="O558" t="s">
        <v>47</v>
      </c>
      <c r="P558">
        <v>3</v>
      </c>
      <c r="Q558" t="s">
        <v>48</v>
      </c>
      <c r="R558">
        <v>2127</v>
      </c>
      <c r="S558">
        <v>5561</v>
      </c>
      <c r="T558">
        <v>2</v>
      </c>
      <c r="U558" t="s">
        <v>35</v>
      </c>
      <c r="V558">
        <v>12</v>
      </c>
      <c r="W558">
        <v>3</v>
      </c>
      <c r="X558">
        <v>1</v>
      </c>
      <c r="Y558">
        <v>0</v>
      </c>
      <c r="Z558">
        <v>7</v>
      </c>
      <c r="AA558">
        <v>5</v>
      </c>
      <c r="AB558">
        <v>2</v>
      </c>
      <c r="AC558">
        <v>4</v>
      </c>
      <c r="AD558">
        <v>2</v>
      </c>
      <c r="AE558">
        <v>0</v>
      </c>
      <c r="AF558">
        <v>3</v>
      </c>
      <c r="AG558">
        <v>0</v>
      </c>
      <c r="AH558" t="s">
        <v>69</v>
      </c>
      <c r="AI558" t="s">
        <v>71</v>
      </c>
      <c r="AJ558" t="str" cm="1">
        <f t="array" ref="AJ558">_xlfn.IFS(
  Cleaned_Data[[#This Row],[MonthlyIncome]] &lt;= Q1_Val, "Low (Q1)",
  Cleaned_Data[[#This Row],[MonthlyIncome]] &lt;= Q2_Val, "Lower-Mid (Q2)",
  Cleaned_Data[[#This Row],[MonthlyIncome]] &lt;= Q3_Val, "Upper-Mid (Q3)",
  TRUE, "High (Q4)"
)</f>
        <v>Low (Q1)</v>
      </c>
      <c r="AK558" t="str">
        <f>_xlfn.XLOOKUP(Cleaned_Data[[#This Row],[JobSatisfaction]], SatisfactionLookup[Code], SatisfactionLookup[Label], "Unknown")</f>
        <v>High</v>
      </c>
      <c r="AL558" t="str">
        <f>_xlfn.XLOOKUP(Cleaned_Data[[#This Row],[WorkLifeBalance]], SatisfactionLookup[Code], SatisfactionLookup[Label], "Unknown")</f>
        <v>Medium</v>
      </c>
      <c r="AM55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558" t="str" cm="1">
        <f t="array" ref="AN558">_xlfn.IFS(Cleaned_Data[[#This Row],[Risk Score]]&gt;=5, "3 - High Risk", Cleaned_Data[[#This Row],[Risk Score]]&gt;=3, "2 - Medium Risk", TRUE, "1 - Low Risk")</f>
        <v>3 - High Risk</v>
      </c>
    </row>
    <row r="559" spans="1:40">
      <c r="A559">
        <v>31</v>
      </c>
      <c r="B559" t="s">
        <v>43</v>
      </c>
      <c r="C559" t="s">
        <v>36</v>
      </c>
      <c r="D559">
        <v>1398</v>
      </c>
      <c r="E559" t="s">
        <v>61</v>
      </c>
      <c r="F559">
        <v>8</v>
      </c>
      <c r="G559">
        <v>2</v>
      </c>
      <c r="H559" t="s">
        <v>51</v>
      </c>
      <c r="I559">
        <v>1461</v>
      </c>
      <c r="J559">
        <v>4</v>
      </c>
      <c r="K559" t="s">
        <v>39</v>
      </c>
      <c r="L559">
        <v>96</v>
      </c>
      <c r="M559">
        <v>4</v>
      </c>
      <c r="N559">
        <v>1</v>
      </c>
      <c r="O559" t="s">
        <v>61</v>
      </c>
      <c r="P559">
        <v>2</v>
      </c>
      <c r="Q559" t="s">
        <v>41</v>
      </c>
      <c r="R559">
        <v>2109</v>
      </c>
      <c r="S559">
        <v>24609</v>
      </c>
      <c r="T559">
        <v>9</v>
      </c>
      <c r="U559" t="s">
        <v>43</v>
      </c>
      <c r="V559">
        <v>18</v>
      </c>
      <c r="W559">
        <v>3</v>
      </c>
      <c r="X559">
        <v>4</v>
      </c>
      <c r="Y559">
        <v>0</v>
      </c>
      <c r="Z559">
        <v>8</v>
      </c>
      <c r="AA559">
        <v>3</v>
      </c>
      <c r="AB559">
        <v>3</v>
      </c>
      <c r="AC559">
        <v>3</v>
      </c>
      <c r="AD559">
        <v>2</v>
      </c>
      <c r="AE559">
        <v>0</v>
      </c>
      <c r="AF559">
        <v>2</v>
      </c>
      <c r="AG559">
        <v>0</v>
      </c>
      <c r="AH559" t="s">
        <v>67</v>
      </c>
      <c r="AI559" t="s">
        <v>71</v>
      </c>
      <c r="AJ559" t="str" cm="1">
        <f t="array" ref="AJ559">_xlfn.IFS(
  Cleaned_Data[[#This Row],[MonthlyIncome]] &lt;= Q1_Val, "Low (Q1)",
  Cleaned_Data[[#This Row],[MonthlyIncome]] &lt;= Q2_Val, "Lower-Mid (Q2)",
  Cleaned_Data[[#This Row],[MonthlyIncome]] &lt;= Q3_Val, "Upper-Mid (Q3)",
  TRUE, "High (Q4)"
)</f>
        <v>Low (Q1)</v>
      </c>
      <c r="AK559" t="str">
        <f>_xlfn.XLOOKUP(Cleaned_Data[[#This Row],[JobSatisfaction]], SatisfactionLookup[Code], SatisfactionLookup[Label], "Unknown")</f>
        <v>Medium</v>
      </c>
      <c r="AL559" t="str">
        <f>_xlfn.XLOOKUP(Cleaned_Data[[#This Row],[WorkLifeBalance]], SatisfactionLookup[Code], SatisfactionLookup[Label], "Unknown")</f>
        <v>High</v>
      </c>
      <c r="AM55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559" t="str" cm="1">
        <f t="array" ref="AN559">_xlfn.IFS(Cleaned_Data[[#This Row],[Risk Score]]&gt;=5, "3 - High Risk", Cleaned_Data[[#This Row],[Risk Score]]&gt;=3, "2 - Medium Risk", TRUE, "1 - Low Risk")</f>
        <v>2 - Medium Risk</v>
      </c>
    </row>
    <row r="560" spans="1:40">
      <c r="A560">
        <v>44</v>
      </c>
      <c r="B560" t="s">
        <v>43</v>
      </c>
      <c r="C560" t="s">
        <v>55</v>
      </c>
      <c r="D560">
        <v>981</v>
      </c>
      <c r="E560" t="s">
        <v>45</v>
      </c>
      <c r="F560">
        <v>5</v>
      </c>
      <c r="G560">
        <v>3</v>
      </c>
      <c r="H560" t="s">
        <v>38</v>
      </c>
      <c r="I560">
        <v>1471</v>
      </c>
      <c r="J560">
        <v>3</v>
      </c>
      <c r="K560" t="s">
        <v>46</v>
      </c>
      <c r="L560">
        <v>90</v>
      </c>
      <c r="M560">
        <v>2</v>
      </c>
      <c r="N560">
        <v>1</v>
      </c>
      <c r="O560" t="s">
        <v>50</v>
      </c>
      <c r="P560">
        <v>3</v>
      </c>
      <c r="Q560" t="s">
        <v>41</v>
      </c>
      <c r="R560">
        <v>3162</v>
      </c>
      <c r="S560">
        <v>7973</v>
      </c>
      <c r="T560">
        <v>3</v>
      </c>
      <c r="U560" t="s">
        <v>43</v>
      </c>
      <c r="V560">
        <v>14</v>
      </c>
      <c r="W560">
        <v>3</v>
      </c>
      <c r="X560">
        <v>4</v>
      </c>
      <c r="Y560">
        <v>0</v>
      </c>
      <c r="Z560">
        <v>7</v>
      </c>
      <c r="AA560">
        <v>5</v>
      </c>
      <c r="AB560">
        <v>3</v>
      </c>
      <c r="AC560">
        <v>5</v>
      </c>
      <c r="AD560">
        <v>2</v>
      </c>
      <c r="AE560">
        <v>0</v>
      </c>
      <c r="AF560">
        <v>3</v>
      </c>
      <c r="AG560">
        <v>0</v>
      </c>
      <c r="AH560" t="s">
        <v>69</v>
      </c>
      <c r="AI560" t="s">
        <v>71</v>
      </c>
      <c r="AJ560" t="str" cm="1">
        <f t="array" ref="AJ560">_xlfn.IFS(
  Cleaned_Data[[#This Row],[MonthlyIncome]] &lt;= Q1_Val, "Low (Q1)",
  Cleaned_Data[[#This Row],[MonthlyIncome]] &lt;= Q2_Val, "Lower-Mid (Q2)",
  Cleaned_Data[[#This Row],[MonthlyIncome]] &lt;= Q3_Val, "Upper-Mid (Q3)",
  TRUE, "High (Q4)"
)</f>
        <v>Lower-Mid (Q2)</v>
      </c>
      <c r="AK560" t="str">
        <f>_xlfn.XLOOKUP(Cleaned_Data[[#This Row],[JobSatisfaction]], SatisfactionLookup[Code], SatisfactionLookup[Label], "Unknown")</f>
        <v>High</v>
      </c>
      <c r="AL560" t="str">
        <f>_xlfn.XLOOKUP(Cleaned_Data[[#This Row],[WorkLifeBalance]], SatisfactionLookup[Code], SatisfactionLookup[Label], "Unknown")</f>
        <v>High</v>
      </c>
      <c r="AM56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60" t="str" cm="1">
        <f t="array" ref="AN560">_xlfn.IFS(Cleaned_Data[[#This Row],[Risk Score]]&gt;=5, "3 - High Risk", Cleaned_Data[[#This Row],[Risk Score]]&gt;=3, "2 - Medium Risk", TRUE, "1 - Low Risk")</f>
        <v>1 - Low Risk</v>
      </c>
    </row>
    <row r="561" spans="1:40">
      <c r="A561">
        <v>29</v>
      </c>
      <c r="B561" t="s">
        <v>43</v>
      </c>
      <c r="C561" t="s">
        <v>44</v>
      </c>
      <c r="D561">
        <v>410</v>
      </c>
      <c r="E561" t="s">
        <v>45</v>
      </c>
      <c r="F561">
        <v>2</v>
      </c>
      <c r="G561">
        <v>1</v>
      </c>
      <c r="H561" t="s">
        <v>38</v>
      </c>
      <c r="I561">
        <v>1513</v>
      </c>
      <c r="J561">
        <v>4</v>
      </c>
      <c r="K561" t="s">
        <v>39</v>
      </c>
      <c r="L561">
        <v>97</v>
      </c>
      <c r="M561">
        <v>3</v>
      </c>
      <c r="N561">
        <v>1</v>
      </c>
      <c r="O561" t="s">
        <v>50</v>
      </c>
      <c r="P561">
        <v>2</v>
      </c>
      <c r="Q561" t="s">
        <v>48</v>
      </c>
      <c r="R561">
        <v>3180</v>
      </c>
      <c r="S561">
        <v>4668</v>
      </c>
      <c r="T561">
        <v>0</v>
      </c>
      <c r="U561" t="s">
        <v>43</v>
      </c>
      <c r="V561">
        <v>13</v>
      </c>
      <c r="W561">
        <v>3</v>
      </c>
      <c r="X561">
        <v>3</v>
      </c>
      <c r="Y561">
        <v>3</v>
      </c>
      <c r="Z561">
        <v>4</v>
      </c>
      <c r="AA561">
        <v>3</v>
      </c>
      <c r="AB561">
        <v>3</v>
      </c>
      <c r="AC561">
        <v>3</v>
      </c>
      <c r="AD561">
        <v>2</v>
      </c>
      <c r="AE561">
        <v>0</v>
      </c>
      <c r="AF561">
        <v>2</v>
      </c>
      <c r="AG561">
        <v>0</v>
      </c>
      <c r="AH561" t="s">
        <v>67</v>
      </c>
      <c r="AI561" t="s">
        <v>71</v>
      </c>
      <c r="AJ561" t="str" cm="1">
        <f t="array" ref="AJ561">_xlfn.IFS(
  Cleaned_Data[[#This Row],[MonthlyIncome]] &lt;= Q1_Val, "Low (Q1)",
  Cleaned_Data[[#This Row],[MonthlyIncome]] &lt;= Q2_Val, "Lower-Mid (Q2)",
  Cleaned_Data[[#This Row],[MonthlyIncome]] &lt;= Q3_Val, "Upper-Mid (Q3)",
  TRUE, "High (Q4)"
)</f>
        <v>Lower-Mid (Q2)</v>
      </c>
      <c r="AK561" t="str">
        <f>_xlfn.XLOOKUP(Cleaned_Data[[#This Row],[JobSatisfaction]], SatisfactionLookup[Code], SatisfactionLookup[Label], "Unknown")</f>
        <v>Medium</v>
      </c>
      <c r="AL561" t="str">
        <f>_xlfn.XLOOKUP(Cleaned_Data[[#This Row],[WorkLifeBalance]], SatisfactionLookup[Code], SatisfactionLookup[Label], "Unknown")</f>
        <v>High</v>
      </c>
      <c r="AM56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561" t="str" cm="1">
        <f t="array" ref="AN561">_xlfn.IFS(Cleaned_Data[[#This Row],[Risk Score]]&gt;=5, "3 - High Risk", Cleaned_Data[[#This Row],[Risk Score]]&gt;=3, "2 - Medium Risk", TRUE, "1 - Low Risk")</f>
        <v>2 - Medium Risk</v>
      </c>
    </row>
    <row r="562" spans="1:40">
      <c r="A562">
        <v>35</v>
      </c>
      <c r="B562" t="s">
        <v>43</v>
      </c>
      <c r="C562" t="s">
        <v>36</v>
      </c>
      <c r="D562">
        <v>670</v>
      </c>
      <c r="E562" t="s">
        <v>45</v>
      </c>
      <c r="F562">
        <v>10</v>
      </c>
      <c r="G562">
        <v>4</v>
      </c>
      <c r="H562" t="s">
        <v>51</v>
      </c>
      <c r="I562">
        <v>1587</v>
      </c>
      <c r="J562">
        <v>1</v>
      </c>
      <c r="K562" t="s">
        <v>39</v>
      </c>
      <c r="L562">
        <v>51</v>
      </c>
      <c r="M562">
        <v>3</v>
      </c>
      <c r="N562">
        <v>2</v>
      </c>
      <c r="O562" t="s">
        <v>54</v>
      </c>
      <c r="P562">
        <v>3</v>
      </c>
      <c r="Q562" t="s">
        <v>41</v>
      </c>
      <c r="R562">
        <v>6142</v>
      </c>
      <c r="S562">
        <v>4223</v>
      </c>
      <c r="T562">
        <v>3</v>
      </c>
      <c r="U562" t="s">
        <v>35</v>
      </c>
      <c r="V562">
        <v>16</v>
      </c>
      <c r="W562">
        <v>3</v>
      </c>
      <c r="X562">
        <v>3</v>
      </c>
      <c r="Y562">
        <v>0</v>
      </c>
      <c r="Z562">
        <v>10</v>
      </c>
      <c r="AA562">
        <v>4</v>
      </c>
      <c r="AB562">
        <v>3</v>
      </c>
      <c r="AC562">
        <v>5</v>
      </c>
      <c r="AD562">
        <v>2</v>
      </c>
      <c r="AE562">
        <v>0</v>
      </c>
      <c r="AF562">
        <v>4</v>
      </c>
      <c r="AG562">
        <v>0</v>
      </c>
      <c r="AH562" t="s">
        <v>69</v>
      </c>
      <c r="AI562" t="s">
        <v>71</v>
      </c>
      <c r="AJ562" t="str" cm="1">
        <f t="array" ref="AJ562">_xlfn.IFS(
  Cleaned_Data[[#This Row],[MonthlyIncome]] &lt;= Q1_Val, "Low (Q1)",
  Cleaned_Data[[#This Row],[MonthlyIncome]] &lt;= Q2_Val, "Lower-Mid (Q2)",
  Cleaned_Data[[#This Row],[MonthlyIncome]] &lt;= Q3_Val, "Upper-Mid (Q3)",
  TRUE, "High (Q4)"
)</f>
        <v>Upper-Mid (Q3)</v>
      </c>
      <c r="AK562" t="str">
        <f>_xlfn.XLOOKUP(Cleaned_Data[[#This Row],[JobSatisfaction]], SatisfactionLookup[Code], SatisfactionLookup[Label], "Unknown")</f>
        <v>High</v>
      </c>
      <c r="AL562" t="str">
        <f>_xlfn.XLOOKUP(Cleaned_Data[[#This Row],[WorkLifeBalance]], SatisfactionLookup[Code], SatisfactionLookup[Label], "Unknown")</f>
        <v>High</v>
      </c>
      <c r="AM56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62" t="str" cm="1">
        <f t="array" ref="AN562">_xlfn.IFS(Cleaned_Data[[#This Row],[Risk Score]]&gt;=5, "3 - High Risk", Cleaned_Data[[#This Row],[Risk Score]]&gt;=3, "2 - Medium Risk", TRUE, "1 - Low Risk")</f>
        <v>2 - Medium Risk</v>
      </c>
    </row>
    <row r="563" spans="1:40">
      <c r="A563">
        <v>36</v>
      </c>
      <c r="B563" t="s">
        <v>43</v>
      </c>
      <c r="C563" t="s">
        <v>44</v>
      </c>
      <c r="D563">
        <v>1302</v>
      </c>
      <c r="E563" t="s">
        <v>45</v>
      </c>
      <c r="F563">
        <v>6</v>
      </c>
      <c r="G563">
        <v>4</v>
      </c>
      <c r="H563" t="s">
        <v>38</v>
      </c>
      <c r="I563">
        <v>1594</v>
      </c>
      <c r="J563">
        <v>1</v>
      </c>
      <c r="K563" t="s">
        <v>46</v>
      </c>
      <c r="L563">
        <v>80</v>
      </c>
      <c r="M563">
        <v>4</v>
      </c>
      <c r="N563">
        <v>2</v>
      </c>
      <c r="O563" t="s">
        <v>50</v>
      </c>
      <c r="P563">
        <v>1</v>
      </c>
      <c r="Q563" t="s">
        <v>48</v>
      </c>
      <c r="R563">
        <v>5562</v>
      </c>
      <c r="S563">
        <v>19711</v>
      </c>
      <c r="T563">
        <v>3</v>
      </c>
      <c r="U563" t="s">
        <v>35</v>
      </c>
      <c r="V563">
        <v>13</v>
      </c>
      <c r="W563">
        <v>3</v>
      </c>
      <c r="X563">
        <v>4</v>
      </c>
      <c r="Y563">
        <v>1</v>
      </c>
      <c r="Z563">
        <v>9</v>
      </c>
      <c r="AA563">
        <v>3</v>
      </c>
      <c r="AB563">
        <v>3</v>
      </c>
      <c r="AC563">
        <v>3</v>
      </c>
      <c r="AD563">
        <v>2</v>
      </c>
      <c r="AE563">
        <v>0</v>
      </c>
      <c r="AF563">
        <v>2</v>
      </c>
      <c r="AG563">
        <v>0</v>
      </c>
      <c r="AH563" t="s">
        <v>69</v>
      </c>
      <c r="AI563" t="s">
        <v>71</v>
      </c>
      <c r="AJ563" t="str" cm="1">
        <f t="array" ref="AJ563">_xlfn.IFS(
  Cleaned_Data[[#This Row],[MonthlyIncome]] &lt;= Q1_Val, "Low (Q1)",
  Cleaned_Data[[#This Row],[MonthlyIncome]] &lt;= Q2_Val, "Lower-Mid (Q2)",
  Cleaned_Data[[#This Row],[MonthlyIncome]] &lt;= Q3_Val, "Upper-Mid (Q3)",
  TRUE, "High (Q4)"
)</f>
        <v>Upper-Mid (Q3)</v>
      </c>
      <c r="AK563" t="str">
        <f>_xlfn.XLOOKUP(Cleaned_Data[[#This Row],[JobSatisfaction]], SatisfactionLookup[Code], SatisfactionLookup[Label], "Unknown")</f>
        <v>Low</v>
      </c>
      <c r="AL563" t="str">
        <f>_xlfn.XLOOKUP(Cleaned_Data[[#This Row],[WorkLifeBalance]], SatisfactionLookup[Code], SatisfactionLookup[Label], "Unknown")</f>
        <v>High</v>
      </c>
      <c r="AM56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563" t="str" cm="1">
        <f t="array" ref="AN563">_xlfn.IFS(Cleaned_Data[[#This Row],[Risk Score]]&gt;=5, "3 - High Risk", Cleaned_Data[[#This Row],[Risk Score]]&gt;=3, "2 - Medium Risk", TRUE, "1 - Low Risk")</f>
        <v>3 - High Risk</v>
      </c>
    </row>
    <row r="564" spans="1:40">
      <c r="A564">
        <v>32</v>
      </c>
      <c r="B564" t="s">
        <v>43</v>
      </c>
      <c r="C564" t="s">
        <v>36</v>
      </c>
      <c r="D564">
        <v>634</v>
      </c>
      <c r="E564" t="s">
        <v>45</v>
      </c>
      <c r="F564">
        <v>5</v>
      </c>
      <c r="G564">
        <v>4</v>
      </c>
      <c r="H564" t="s">
        <v>49</v>
      </c>
      <c r="I564">
        <v>1607</v>
      </c>
      <c r="J564">
        <v>2</v>
      </c>
      <c r="K564" t="s">
        <v>39</v>
      </c>
      <c r="L564">
        <v>35</v>
      </c>
      <c r="M564">
        <v>4</v>
      </c>
      <c r="N564">
        <v>1</v>
      </c>
      <c r="O564" t="s">
        <v>47</v>
      </c>
      <c r="P564">
        <v>4</v>
      </c>
      <c r="Q564" t="s">
        <v>48</v>
      </c>
      <c r="R564">
        <v>3312</v>
      </c>
      <c r="S564">
        <v>18783</v>
      </c>
      <c r="T564">
        <v>3</v>
      </c>
      <c r="U564" t="s">
        <v>43</v>
      </c>
      <c r="V564">
        <v>17</v>
      </c>
      <c r="W564">
        <v>3</v>
      </c>
      <c r="X564">
        <v>4</v>
      </c>
      <c r="Y564">
        <v>2</v>
      </c>
      <c r="Z564">
        <v>6</v>
      </c>
      <c r="AA564">
        <v>3</v>
      </c>
      <c r="AB564">
        <v>3</v>
      </c>
      <c r="AC564">
        <v>3</v>
      </c>
      <c r="AD564">
        <v>2</v>
      </c>
      <c r="AE564">
        <v>0</v>
      </c>
      <c r="AF564">
        <v>2</v>
      </c>
      <c r="AG564">
        <v>0</v>
      </c>
      <c r="AH564" t="s">
        <v>67</v>
      </c>
      <c r="AI564" t="s">
        <v>71</v>
      </c>
      <c r="AJ564" t="str" cm="1">
        <f t="array" ref="AJ564">_xlfn.IFS(
  Cleaned_Data[[#This Row],[MonthlyIncome]] &lt;= Q1_Val, "Low (Q1)",
  Cleaned_Data[[#This Row],[MonthlyIncome]] &lt;= Q2_Val, "Lower-Mid (Q2)",
  Cleaned_Data[[#This Row],[MonthlyIncome]] &lt;= Q3_Val, "Upper-Mid (Q3)",
  TRUE, "High (Q4)"
)</f>
        <v>Lower-Mid (Q2)</v>
      </c>
      <c r="AK564" t="str">
        <f>_xlfn.XLOOKUP(Cleaned_Data[[#This Row],[JobSatisfaction]], SatisfactionLookup[Code], SatisfactionLookup[Label], "Unknown")</f>
        <v>Very High</v>
      </c>
      <c r="AL564" t="str">
        <f>_xlfn.XLOOKUP(Cleaned_Data[[#This Row],[WorkLifeBalance]], SatisfactionLookup[Code], SatisfactionLookup[Label], "Unknown")</f>
        <v>High</v>
      </c>
      <c r="AM56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64" t="str" cm="1">
        <f t="array" ref="AN564">_xlfn.IFS(Cleaned_Data[[#This Row],[Risk Score]]&gt;=5, "3 - High Risk", Cleaned_Data[[#This Row],[Risk Score]]&gt;=3, "2 - Medium Risk", TRUE, "1 - Low Risk")</f>
        <v>1 - Low Risk</v>
      </c>
    </row>
    <row r="565" spans="1:40">
      <c r="A565">
        <v>31</v>
      </c>
      <c r="B565" t="s">
        <v>43</v>
      </c>
      <c r="C565" t="s">
        <v>44</v>
      </c>
      <c r="D565">
        <v>715</v>
      </c>
      <c r="E565" t="s">
        <v>37</v>
      </c>
      <c r="F565">
        <v>2</v>
      </c>
      <c r="G565">
        <v>4</v>
      </c>
      <c r="H565" t="s">
        <v>49</v>
      </c>
      <c r="I565">
        <v>1613</v>
      </c>
      <c r="J565">
        <v>4</v>
      </c>
      <c r="K565" t="s">
        <v>46</v>
      </c>
      <c r="L565">
        <v>54</v>
      </c>
      <c r="M565">
        <v>3</v>
      </c>
      <c r="N565">
        <v>2</v>
      </c>
      <c r="O565" t="s">
        <v>40</v>
      </c>
      <c r="P565">
        <v>1</v>
      </c>
      <c r="Q565" t="s">
        <v>41</v>
      </c>
      <c r="R565">
        <v>5332</v>
      </c>
      <c r="S565">
        <v>21602</v>
      </c>
      <c r="T565">
        <v>7</v>
      </c>
      <c r="U565" t="s">
        <v>43</v>
      </c>
      <c r="V565">
        <v>13</v>
      </c>
      <c r="W565">
        <v>3</v>
      </c>
      <c r="X565">
        <v>4</v>
      </c>
      <c r="Y565">
        <v>0</v>
      </c>
      <c r="Z565">
        <v>10</v>
      </c>
      <c r="AA565">
        <v>3</v>
      </c>
      <c r="AB565">
        <v>3</v>
      </c>
      <c r="AC565">
        <v>5</v>
      </c>
      <c r="AD565">
        <v>2</v>
      </c>
      <c r="AE565">
        <v>0</v>
      </c>
      <c r="AF565">
        <v>3</v>
      </c>
      <c r="AG565">
        <v>0</v>
      </c>
      <c r="AH565" t="s">
        <v>67</v>
      </c>
      <c r="AI565" t="s">
        <v>71</v>
      </c>
      <c r="AJ565" t="str" cm="1">
        <f t="array" ref="AJ565">_xlfn.IFS(
  Cleaned_Data[[#This Row],[MonthlyIncome]] &lt;= Q1_Val, "Low (Q1)",
  Cleaned_Data[[#This Row],[MonthlyIncome]] &lt;= Q2_Val, "Lower-Mid (Q2)",
  Cleaned_Data[[#This Row],[MonthlyIncome]] &lt;= Q3_Val, "Upper-Mid (Q3)",
  TRUE, "High (Q4)"
)</f>
        <v>Upper-Mid (Q3)</v>
      </c>
      <c r="AK565" t="str">
        <f>_xlfn.XLOOKUP(Cleaned_Data[[#This Row],[JobSatisfaction]], SatisfactionLookup[Code], SatisfactionLookup[Label], "Unknown")</f>
        <v>Low</v>
      </c>
      <c r="AL565" t="str">
        <f>_xlfn.XLOOKUP(Cleaned_Data[[#This Row],[WorkLifeBalance]], SatisfactionLookup[Code], SatisfactionLookup[Label], "Unknown")</f>
        <v>High</v>
      </c>
      <c r="AM56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65" t="str" cm="1">
        <f t="array" ref="AN565">_xlfn.IFS(Cleaned_Data[[#This Row],[Risk Score]]&gt;=5, "3 - High Risk", Cleaned_Data[[#This Row],[Risk Score]]&gt;=3, "2 - Medium Risk", TRUE, "1 - Low Risk")</f>
        <v>1 - Low Risk</v>
      </c>
    </row>
    <row r="566" spans="1:40">
      <c r="A566">
        <v>27</v>
      </c>
      <c r="B566" t="s">
        <v>43</v>
      </c>
      <c r="C566" t="s">
        <v>36</v>
      </c>
      <c r="D566">
        <v>486</v>
      </c>
      <c r="E566" t="s">
        <v>45</v>
      </c>
      <c r="F566">
        <v>8</v>
      </c>
      <c r="G566">
        <v>3</v>
      </c>
      <c r="H566" t="s">
        <v>51</v>
      </c>
      <c r="I566">
        <v>1647</v>
      </c>
      <c r="J566">
        <v>2</v>
      </c>
      <c r="K566" t="s">
        <v>39</v>
      </c>
      <c r="L566">
        <v>86</v>
      </c>
      <c r="M566">
        <v>4</v>
      </c>
      <c r="N566">
        <v>1</v>
      </c>
      <c r="O566" t="s">
        <v>47</v>
      </c>
      <c r="P566">
        <v>3</v>
      </c>
      <c r="Q566" t="s">
        <v>48</v>
      </c>
      <c r="R566">
        <v>3517</v>
      </c>
      <c r="S566">
        <v>22490</v>
      </c>
      <c r="T566">
        <v>7</v>
      </c>
      <c r="U566" t="s">
        <v>43</v>
      </c>
      <c r="V566">
        <v>17</v>
      </c>
      <c r="W566">
        <v>3</v>
      </c>
      <c r="X566">
        <v>1</v>
      </c>
      <c r="Y566">
        <v>0</v>
      </c>
      <c r="Z566">
        <v>5</v>
      </c>
      <c r="AA566">
        <v>0</v>
      </c>
      <c r="AB566">
        <v>3</v>
      </c>
      <c r="AC566">
        <v>3</v>
      </c>
      <c r="AD566">
        <v>2</v>
      </c>
      <c r="AE566">
        <v>0</v>
      </c>
      <c r="AF566">
        <v>2</v>
      </c>
      <c r="AG566">
        <v>0</v>
      </c>
      <c r="AH566" t="s">
        <v>67</v>
      </c>
      <c r="AI566" t="s">
        <v>71</v>
      </c>
      <c r="AJ566" t="str" cm="1">
        <f t="array" ref="AJ566">_xlfn.IFS(
  Cleaned_Data[[#This Row],[MonthlyIncome]] &lt;= Q1_Val, "Low (Q1)",
  Cleaned_Data[[#This Row],[MonthlyIncome]] &lt;= Q2_Val, "Lower-Mid (Q2)",
  Cleaned_Data[[#This Row],[MonthlyIncome]] &lt;= Q3_Val, "Upper-Mid (Q3)",
  TRUE, "High (Q4)"
)</f>
        <v>Lower-Mid (Q2)</v>
      </c>
      <c r="AK566" t="str">
        <f>_xlfn.XLOOKUP(Cleaned_Data[[#This Row],[JobSatisfaction]], SatisfactionLookup[Code], SatisfactionLookup[Label], "Unknown")</f>
        <v>High</v>
      </c>
      <c r="AL566" t="str">
        <f>_xlfn.XLOOKUP(Cleaned_Data[[#This Row],[WorkLifeBalance]], SatisfactionLookup[Code], SatisfactionLookup[Label], "Unknown")</f>
        <v>High</v>
      </c>
      <c r="AM56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566" t="str" cm="1">
        <f t="array" ref="AN566">_xlfn.IFS(Cleaned_Data[[#This Row],[Risk Score]]&gt;=5, "3 - High Risk", Cleaned_Data[[#This Row],[Risk Score]]&gt;=3, "2 - Medium Risk", TRUE, "1 - Low Risk")</f>
        <v>1 - Low Risk</v>
      </c>
    </row>
    <row r="567" spans="1:40">
      <c r="A567">
        <v>40</v>
      </c>
      <c r="B567" t="s">
        <v>35</v>
      </c>
      <c r="C567" t="s">
        <v>36</v>
      </c>
      <c r="D567">
        <v>1329</v>
      </c>
      <c r="E567" t="s">
        <v>45</v>
      </c>
      <c r="F567">
        <v>7</v>
      </c>
      <c r="G567">
        <v>3</v>
      </c>
      <c r="H567" t="s">
        <v>38</v>
      </c>
      <c r="I567">
        <v>1649</v>
      </c>
      <c r="J567">
        <v>1</v>
      </c>
      <c r="K567" t="s">
        <v>46</v>
      </c>
      <c r="L567">
        <v>73</v>
      </c>
      <c r="M567">
        <v>3</v>
      </c>
      <c r="N567">
        <v>1</v>
      </c>
      <c r="O567" t="s">
        <v>50</v>
      </c>
      <c r="P567">
        <v>1</v>
      </c>
      <c r="Q567" t="s">
        <v>41</v>
      </c>
      <c r="R567">
        <v>2166</v>
      </c>
      <c r="S567">
        <v>3339</v>
      </c>
      <c r="T567">
        <v>3</v>
      </c>
      <c r="U567" t="s">
        <v>35</v>
      </c>
      <c r="V567">
        <v>14</v>
      </c>
      <c r="W567">
        <v>3</v>
      </c>
      <c r="X567">
        <v>2</v>
      </c>
      <c r="Y567">
        <v>0</v>
      </c>
      <c r="Z567">
        <v>10</v>
      </c>
      <c r="AA567">
        <v>3</v>
      </c>
      <c r="AB567">
        <v>1</v>
      </c>
      <c r="AC567">
        <v>4</v>
      </c>
      <c r="AD567">
        <v>2</v>
      </c>
      <c r="AE567">
        <v>0</v>
      </c>
      <c r="AF567">
        <v>3</v>
      </c>
      <c r="AG567">
        <v>1</v>
      </c>
      <c r="AH567" t="s">
        <v>69</v>
      </c>
      <c r="AI567" t="s">
        <v>71</v>
      </c>
      <c r="AJ567" t="str" cm="1">
        <f t="array" ref="AJ567">_xlfn.IFS(
  Cleaned_Data[[#This Row],[MonthlyIncome]] &lt;= Q1_Val, "Low (Q1)",
  Cleaned_Data[[#This Row],[MonthlyIncome]] &lt;= Q2_Val, "Lower-Mid (Q2)",
  Cleaned_Data[[#This Row],[MonthlyIncome]] &lt;= Q3_Val, "Upper-Mid (Q3)",
  TRUE, "High (Q4)"
)</f>
        <v>Low (Q1)</v>
      </c>
      <c r="AK567" t="str">
        <f>_xlfn.XLOOKUP(Cleaned_Data[[#This Row],[JobSatisfaction]], SatisfactionLookup[Code], SatisfactionLookup[Label], "Unknown")</f>
        <v>Low</v>
      </c>
      <c r="AL567" t="str">
        <f>_xlfn.XLOOKUP(Cleaned_Data[[#This Row],[WorkLifeBalance]], SatisfactionLookup[Code], SatisfactionLookup[Label], "Unknown")</f>
        <v>Low</v>
      </c>
      <c r="AM56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8</v>
      </c>
      <c r="AN567" t="str" cm="1">
        <f t="array" ref="AN567">_xlfn.IFS(Cleaned_Data[[#This Row],[Risk Score]]&gt;=5, "3 - High Risk", Cleaned_Data[[#This Row],[Risk Score]]&gt;=3, "2 - Medium Risk", TRUE, "1 - Low Risk")</f>
        <v>3 - High Risk</v>
      </c>
    </row>
    <row r="568" spans="1:40">
      <c r="A568">
        <v>36</v>
      </c>
      <c r="B568" t="s">
        <v>43</v>
      </c>
      <c r="C568" t="s">
        <v>36</v>
      </c>
      <c r="D568">
        <v>711</v>
      </c>
      <c r="E568" t="s">
        <v>45</v>
      </c>
      <c r="F568">
        <v>5</v>
      </c>
      <c r="G568">
        <v>4</v>
      </c>
      <c r="H568" t="s">
        <v>38</v>
      </c>
      <c r="I568">
        <v>1651</v>
      </c>
      <c r="J568">
        <v>2</v>
      </c>
      <c r="K568" t="s">
        <v>39</v>
      </c>
      <c r="L568">
        <v>42</v>
      </c>
      <c r="M568">
        <v>3</v>
      </c>
      <c r="N568">
        <v>3</v>
      </c>
      <c r="O568" t="s">
        <v>54</v>
      </c>
      <c r="P568">
        <v>1</v>
      </c>
      <c r="Q568" t="s">
        <v>48</v>
      </c>
      <c r="R568">
        <v>8008</v>
      </c>
      <c r="S568">
        <v>22792</v>
      </c>
      <c r="T568">
        <v>4</v>
      </c>
      <c r="U568" t="s">
        <v>43</v>
      </c>
      <c r="V568">
        <v>12</v>
      </c>
      <c r="W568">
        <v>3</v>
      </c>
      <c r="X568">
        <v>3</v>
      </c>
      <c r="Y568">
        <v>2</v>
      </c>
      <c r="Z568">
        <v>9</v>
      </c>
      <c r="AA568">
        <v>6</v>
      </c>
      <c r="AB568">
        <v>3</v>
      </c>
      <c r="AC568">
        <v>3</v>
      </c>
      <c r="AD568">
        <v>2</v>
      </c>
      <c r="AE568">
        <v>0</v>
      </c>
      <c r="AF568">
        <v>2</v>
      </c>
      <c r="AG568">
        <v>0</v>
      </c>
      <c r="AH568" t="s">
        <v>69</v>
      </c>
      <c r="AI568" t="s">
        <v>71</v>
      </c>
      <c r="AJ568" t="str" cm="1">
        <f t="array" ref="AJ568">_xlfn.IFS(
  Cleaned_Data[[#This Row],[MonthlyIncome]] &lt;= Q1_Val, "Low (Q1)",
  Cleaned_Data[[#This Row],[MonthlyIncome]] &lt;= Q2_Val, "Lower-Mid (Q2)",
  Cleaned_Data[[#This Row],[MonthlyIncome]] &lt;= Q3_Val, "Upper-Mid (Q3)",
  TRUE, "High (Q4)"
)</f>
        <v>Upper-Mid (Q3)</v>
      </c>
      <c r="AK568" t="str">
        <f>_xlfn.XLOOKUP(Cleaned_Data[[#This Row],[JobSatisfaction]], SatisfactionLookup[Code], SatisfactionLookup[Label], "Unknown")</f>
        <v>Low</v>
      </c>
      <c r="AL568" t="str">
        <f>_xlfn.XLOOKUP(Cleaned_Data[[#This Row],[WorkLifeBalance]], SatisfactionLookup[Code], SatisfactionLookup[Label], "Unknown")</f>
        <v>High</v>
      </c>
      <c r="AM56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68" t="str" cm="1">
        <f t="array" ref="AN568">_xlfn.IFS(Cleaned_Data[[#This Row],[Risk Score]]&gt;=5, "3 - High Risk", Cleaned_Data[[#This Row],[Risk Score]]&gt;=3, "2 - Medium Risk", TRUE, "1 - Low Risk")</f>
        <v>1 - Low Risk</v>
      </c>
    </row>
    <row r="569" spans="1:40">
      <c r="A569">
        <v>20</v>
      </c>
      <c r="B569" t="s">
        <v>43</v>
      </c>
      <c r="C569" t="s">
        <v>36</v>
      </c>
      <c r="D569">
        <v>727</v>
      </c>
      <c r="E569" t="s">
        <v>37</v>
      </c>
      <c r="F569">
        <v>9</v>
      </c>
      <c r="G569">
        <v>1</v>
      </c>
      <c r="H569" t="s">
        <v>38</v>
      </c>
      <c r="I569">
        <v>1680</v>
      </c>
      <c r="J569">
        <v>4</v>
      </c>
      <c r="K569" t="s">
        <v>46</v>
      </c>
      <c r="L569">
        <v>54</v>
      </c>
      <c r="M569">
        <v>3</v>
      </c>
      <c r="N569">
        <v>1</v>
      </c>
      <c r="O569" t="s">
        <v>57</v>
      </c>
      <c r="P569">
        <v>1</v>
      </c>
      <c r="Q569" t="s">
        <v>41</v>
      </c>
      <c r="R569">
        <v>2728</v>
      </c>
      <c r="S569">
        <v>21082</v>
      </c>
      <c r="T569">
        <v>1</v>
      </c>
      <c r="U569" t="s">
        <v>43</v>
      </c>
      <c r="V569">
        <v>11</v>
      </c>
      <c r="W569">
        <v>3</v>
      </c>
      <c r="X569">
        <v>1</v>
      </c>
      <c r="Y569">
        <v>0</v>
      </c>
      <c r="Z569">
        <v>2</v>
      </c>
      <c r="AA569">
        <v>3</v>
      </c>
      <c r="AB569">
        <v>3</v>
      </c>
      <c r="AC569">
        <v>2</v>
      </c>
      <c r="AD569">
        <v>2</v>
      </c>
      <c r="AE569">
        <v>0</v>
      </c>
      <c r="AF569">
        <v>2</v>
      </c>
      <c r="AG569">
        <v>0</v>
      </c>
      <c r="AH569" t="s">
        <v>68</v>
      </c>
      <c r="AI569" t="s">
        <v>71</v>
      </c>
      <c r="AJ569" t="str" cm="1">
        <f t="array" ref="AJ569">_xlfn.IFS(
  Cleaned_Data[[#This Row],[MonthlyIncome]] &lt;= Q1_Val, "Low (Q1)",
  Cleaned_Data[[#This Row],[MonthlyIncome]] &lt;= Q2_Val, "Lower-Mid (Q2)",
  Cleaned_Data[[#This Row],[MonthlyIncome]] &lt;= Q3_Val, "Upper-Mid (Q3)",
  TRUE, "High (Q4)"
)</f>
        <v>Low (Q1)</v>
      </c>
      <c r="AK569" t="str">
        <f>_xlfn.XLOOKUP(Cleaned_Data[[#This Row],[JobSatisfaction]], SatisfactionLookup[Code], SatisfactionLookup[Label], "Unknown")</f>
        <v>Low</v>
      </c>
      <c r="AL569" t="str">
        <f>_xlfn.XLOOKUP(Cleaned_Data[[#This Row],[WorkLifeBalance]], SatisfactionLookup[Code], SatisfactionLookup[Label], "Unknown")</f>
        <v>High</v>
      </c>
      <c r="AM56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569" t="str" cm="1">
        <f t="array" ref="AN569">_xlfn.IFS(Cleaned_Data[[#This Row],[Risk Score]]&gt;=5, "3 - High Risk", Cleaned_Data[[#This Row],[Risk Score]]&gt;=3, "2 - Medium Risk", TRUE, "1 - Low Risk")</f>
        <v>2 - Medium Risk</v>
      </c>
    </row>
    <row r="570" spans="1:40">
      <c r="A570">
        <v>36</v>
      </c>
      <c r="B570" t="s">
        <v>43</v>
      </c>
      <c r="C570" t="s">
        <v>36</v>
      </c>
      <c r="D570">
        <v>1351</v>
      </c>
      <c r="E570" t="s">
        <v>45</v>
      </c>
      <c r="F570">
        <v>26</v>
      </c>
      <c r="G570">
        <v>4</v>
      </c>
      <c r="H570" t="s">
        <v>38</v>
      </c>
      <c r="I570">
        <v>1682</v>
      </c>
      <c r="J570">
        <v>1</v>
      </c>
      <c r="K570" t="s">
        <v>46</v>
      </c>
      <c r="L570">
        <v>80</v>
      </c>
      <c r="M570">
        <v>3</v>
      </c>
      <c r="N570">
        <v>2</v>
      </c>
      <c r="O570" t="s">
        <v>54</v>
      </c>
      <c r="P570">
        <v>3</v>
      </c>
      <c r="Q570" t="s">
        <v>48</v>
      </c>
      <c r="R570">
        <v>5347</v>
      </c>
      <c r="S570">
        <v>7419</v>
      </c>
      <c r="T570">
        <v>6</v>
      </c>
      <c r="U570" t="s">
        <v>43</v>
      </c>
      <c r="V570">
        <v>14</v>
      </c>
      <c r="W570">
        <v>3</v>
      </c>
      <c r="X570">
        <v>2</v>
      </c>
      <c r="Y570">
        <v>2</v>
      </c>
      <c r="Z570">
        <v>10</v>
      </c>
      <c r="AA570">
        <v>2</v>
      </c>
      <c r="AB570">
        <v>2</v>
      </c>
      <c r="AC570">
        <v>3</v>
      </c>
      <c r="AD570">
        <v>2</v>
      </c>
      <c r="AE570">
        <v>0</v>
      </c>
      <c r="AF570">
        <v>2</v>
      </c>
      <c r="AG570">
        <v>0</v>
      </c>
      <c r="AH570" t="s">
        <v>69</v>
      </c>
      <c r="AI570" t="s">
        <v>71</v>
      </c>
      <c r="AJ570" t="str" cm="1">
        <f t="array" ref="AJ570">_xlfn.IFS(
  Cleaned_Data[[#This Row],[MonthlyIncome]] &lt;= Q1_Val, "Low (Q1)",
  Cleaned_Data[[#This Row],[MonthlyIncome]] &lt;= Q2_Val, "Lower-Mid (Q2)",
  Cleaned_Data[[#This Row],[MonthlyIncome]] &lt;= Q3_Val, "Upper-Mid (Q3)",
  TRUE, "High (Q4)"
)</f>
        <v>Upper-Mid (Q3)</v>
      </c>
      <c r="AK570" t="str">
        <f>_xlfn.XLOOKUP(Cleaned_Data[[#This Row],[JobSatisfaction]], SatisfactionLookup[Code], SatisfactionLookup[Label], "Unknown")</f>
        <v>High</v>
      </c>
      <c r="AL570" t="str">
        <f>_xlfn.XLOOKUP(Cleaned_Data[[#This Row],[WorkLifeBalance]], SatisfactionLookup[Code], SatisfactionLookup[Label], "Unknown")</f>
        <v>Medium</v>
      </c>
      <c r="AM57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570" t="str" cm="1">
        <f t="array" ref="AN570">_xlfn.IFS(Cleaned_Data[[#This Row],[Risk Score]]&gt;=5, "3 - High Risk", Cleaned_Data[[#This Row],[Risk Score]]&gt;=3, "2 - Medium Risk", TRUE, "1 - Low Risk")</f>
        <v>1 - Low Risk</v>
      </c>
    </row>
    <row r="571" spans="1:40">
      <c r="A571">
        <v>26</v>
      </c>
      <c r="B571" t="s">
        <v>43</v>
      </c>
      <c r="C571" t="s">
        <v>36</v>
      </c>
      <c r="D571">
        <v>390</v>
      </c>
      <c r="E571" t="s">
        <v>45</v>
      </c>
      <c r="F571">
        <v>17</v>
      </c>
      <c r="G571">
        <v>4</v>
      </c>
      <c r="H571" t="s">
        <v>51</v>
      </c>
      <c r="I571">
        <v>1718</v>
      </c>
      <c r="J571">
        <v>4</v>
      </c>
      <c r="K571" t="s">
        <v>46</v>
      </c>
      <c r="L571">
        <v>62</v>
      </c>
      <c r="M571">
        <v>1</v>
      </c>
      <c r="N571">
        <v>1</v>
      </c>
      <c r="O571" t="s">
        <v>50</v>
      </c>
      <c r="P571">
        <v>3</v>
      </c>
      <c r="Q571" t="s">
        <v>48</v>
      </c>
      <c r="R571">
        <v>2305</v>
      </c>
      <c r="S571">
        <v>6217</v>
      </c>
      <c r="T571">
        <v>1</v>
      </c>
      <c r="U571" t="s">
        <v>43</v>
      </c>
      <c r="V571">
        <v>15</v>
      </c>
      <c r="W571">
        <v>3</v>
      </c>
      <c r="X571">
        <v>3</v>
      </c>
      <c r="Y571">
        <v>3</v>
      </c>
      <c r="Z571">
        <v>3</v>
      </c>
      <c r="AA571">
        <v>3</v>
      </c>
      <c r="AB571">
        <v>4</v>
      </c>
      <c r="AC571">
        <v>3</v>
      </c>
      <c r="AD571">
        <v>2</v>
      </c>
      <c r="AE571">
        <v>0</v>
      </c>
      <c r="AF571">
        <v>2</v>
      </c>
      <c r="AG571">
        <v>0</v>
      </c>
      <c r="AH571" t="s">
        <v>67</v>
      </c>
      <c r="AI571" t="s">
        <v>71</v>
      </c>
      <c r="AJ571" t="str" cm="1">
        <f t="array" ref="AJ571">_xlfn.IFS(
  Cleaned_Data[[#This Row],[MonthlyIncome]] &lt;= Q1_Val, "Low (Q1)",
  Cleaned_Data[[#This Row],[MonthlyIncome]] &lt;= Q2_Val, "Lower-Mid (Q2)",
  Cleaned_Data[[#This Row],[MonthlyIncome]] &lt;= Q3_Val, "Upper-Mid (Q3)",
  TRUE, "High (Q4)"
)</f>
        <v>Low (Q1)</v>
      </c>
      <c r="AK571" t="str">
        <f>_xlfn.XLOOKUP(Cleaned_Data[[#This Row],[JobSatisfaction]], SatisfactionLookup[Code], SatisfactionLookup[Label], "Unknown")</f>
        <v>High</v>
      </c>
      <c r="AL571" t="str">
        <f>_xlfn.XLOOKUP(Cleaned_Data[[#This Row],[WorkLifeBalance]], SatisfactionLookup[Code], SatisfactionLookup[Label], "Unknown")</f>
        <v>Very High</v>
      </c>
      <c r="AM57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71" t="str" cm="1">
        <f t="array" ref="AN571">_xlfn.IFS(Cleaned_Data[[#This Row],[Risk Score]]&gt;=5, "3 - High Risk", Cleaned_Data[[#This Row],[Risk Score]]&gt;=3, "2 - Medium Risk", TRUE, "1 - Low Risk")</f>
        <v>2 - Medium Risk</v>
      </c>
    </row>
    <row r="572" spans="1:40">
      <c r="A572">
        <v>31</v>
      </c>
      <c r="B572" t="s">
        <v>43</v>
      </c>
      <c r="C572" t="s">
        <v>36</v>
      </c>
      <c r="D572">
        <v>741</v>
      </c>
      <c r="E572" t="s">
        <v>45</v>
      </c>
      <c r="F572">
        <v>2</v>
      </c>
      <c r="G572">
        <v>4</v>
      </c>
      <c r="H572" t="s">
        <v>38</v>
      </c>
      <c r="I572">
        <v>1721</v>
      </c>
      <c r="J572">
        <v>2</v>
      </c>
      <c r="K572" t="s">
        <v>46</v>
      </c>
      <c r="L572">
        <v>69</v>
      </c>
      <c r="M572">
        <v>3</v>
      </c>
      <c r="N572">
        <v>1</v>
      </c>
      <c r="O572" t="s">
        <v>50</v>
      </c>
      <c r="P572">
        <v>3</v>
      </c>
      <c r="Q572" t="s">
        <v>48</v>
      </c>
      <c r="R572">
        <v>3477</v>
      </c>
      <c r="S572">
        <v>18103</v>
      </c>
      <c r="T572">
        <v>1</v>
      </c>
      <c r="U572" t="s">
        <v>43</v>
      </c>
      <c r="V572">
        <v>14</v>
      </c>
      <c r="W572">
        <v>3</v>
      </c>
      <c r="X572">
        <v>4</v>
      </c>
      <c r="Y572">
        <v>1</v>
      </c>
      <c r="Z572">
        <v>6</v>
      </c>
      <c r="AA572">
        <v>2</v>
      </c>
      <c r="AB572">
        <v>4</v>
      </c>
      <c r="AC572">
        <v>5</v>
      </c>
      <c r="AD572">
        <v>2</v>
      </c>
      <c r="AE572">
        <v>0</v>
      </c>
      <c r="AF572">
        <v>3</v>
      </c>
      <c r="AG572">
        <v>0</v>
      </c>
      <c r="AH572" t="s">
        <v>67</v>
      </c>
      <c r="AI572" t="s">
        <v>71</v>
      </c>
      <c r="AJ572" t="str" cm="1">
        <f t="array" ref="AJ572">_xlfn.IFS(
  Cleaned_Data[[#This Row],[MonthlyIncome]] &lt;= Q1_Val, "Low (Q1)",
  Cleaned_Data[[#This Row],[MonthlyIncome]] &lt;= Q2_Val, "Lower-Mid (Q2)",
  Cleaned_Data[[#This Row],[MonthlyIncome]] &lt;= Q3_Val, "Upper-Mid (Q3)",
  TRUE, "High (Q4)"
)</f>
        <v>Lower-Mid (Q2)</v>
      </c>
      <c r="AK572" t="str">
        <f>_xlfn.XLOOKUP(Cleaned_Data[[#This Row],[JobSatisfaction]], SatisfactionLookup[Code], SatisfactionLookup[Label], "Unknown")</f>
        <v>High</v>
      </c>
      <c r="AL572" t="str">
        <f>_xlfn.XLOOKUP(Cleaned_Data[[#This Row],[WorkLifeBalance]], SatisfactionLookup[Code], SatisfactionLookup[Label], "Unknown")</f>
        <v>Very High</v>
      </c>
      <c r="AM57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72" t="str" cm="1">
        <f t="array" ref="AN572">_xlfn.IFS(Cleaned_Data[[#This Row],[Risk Score]]&gt;=5, "3 - High Risk", Cleaned_Data[[#This Row],[Risk Score]]&gt;=3, "2 - Medium Risk", TRUE, "1 - Low Risk")</f>
        <v>1 - Low Risk</v>
      </c>
    </row>
    <row r="573" spans="1:40">
      <c r="A573">
        <v>31</v>
      </c>
      <c r="B573" t="s">
        <v>43</v>
      </c>
      <c r="C573" t="s">
        <v>36</v>
      </c>
      <c r="D573">
        <v>1003</v>
      </c>
      <c r="E573" t="s">
        <v>37</v>
      </c>
      <c r="F573">
        <v>5</v>
      </c>
      <c r="G573">
        <v>3</v>
      </c>
      <c r="H573" t="s">
        <v>60</v>
      </c>
      <c r="I573">
        <v>1749</v>
      </c>
      <c r="J573">
        <v>1</v>
      </c>
      <c r="K573" t="s">
        <v>46</v>
      </c>
      <c r="L573">
        <v>51</v>
      </c>
      <c r="M573">
        <v>3</v>
      </c>
      <c r="N573">
        <v>2</v>
      </c>
      <c r="O573" t="s">
        <v>40</v>
      </c>
      <c r="P573">
        <v>3</v>
      </c>
      <c r="Q573" t="s">
        <v>48</v>
      </c>
      <c r="R573">
        <v>8346</v>
      </c>
      <c r="S573">
        <v>20943</v>
      </c>
      <c r="T573">
        <v>1</v>
      </c>
      <c r="U573" t="s">
        <v>43</v>
      </c>
      <c r="V573">
        <v>19</v>
      </c>
      <c r="W573">
        <v>3</v>
      </c>
      <c r="X573">
        <v>3</v>
      </c>
      <c r="Y573">
        <v>1</v>
      </c>
      <c r="Z573">
        <v>6</v>
      </c>
      <c r="AA573">
        <v>3</v>
      </c>
      <c r="AB573">
        <v>3</v>
      </c>
      <c r="AC573">
        <v>5</v>
      </c>
      <c r="AD573">
        <v>2</v>
      </c>
      <c r="AE573">
        <v>0</v>
      </c>
      <c r="AF573">
        <v>2</v>
      </c>
      <c r="AG573">
        <v>0</v>
      </c>
      <c r="AH573" t="s">
        <v>67</v>
      </c>
      <c r="AI573" t="s">
        <v>71</v>
      </c>
      <c r="AJ573" t="str" cm="1">
        <f t="array" ref="AJ573">_xlfn.IFS(
  Cleaned_Data[[#This Row],[MonthlyIncome]] &lt;= Q1_Val, "Low (Q1)",
  Cleaned_Data[[#This Row],[MonthlyIncome]] &lt;= Q2_Val, "Lower-Mid (Q2)",
  Cleaned_Data[[#This Row],[MonthlyIncome]] &lt;= Q3_Val, "Upper-Mid (Q3)",
  TRUE, "High (Q4)"
)</f>
        <v>Upper-Mid (Q3)</v>
      </c>
      <c r="AK573" t="str">
        <f>_xlfn.XLOOKUP(Cleaned_Data[[#This Row],[JobSatisfaction]], SatisfactionLookup[Code], SatisfactionLookup[Label], "Unknown")</f>
        <v>High</v>
      </c>
      <c r="AL573" t="str">
        <f>_xlfn.XLOOKUP(Cleaned_Data[[#This Row],[WorkLifeBalance]], SatisfactionLookup[Code], SatisfactionLookup[Label], "Unknown")</f>
        <v>High</v>
      </c>
      <c r="AM57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573" t="str" cm="1">
        <f t="array" ref="AN573">_xlfn.IFS(Cleaned_Data[[#This Row],[Risk Score]]&gt;=5, "3 - High Risk", Cleaned_Data[[#This Row],[Risk Score]]&gt;=3, "2 - Medium Risk", TRUE, "1 - Low Risk")</f>
        <v>1 - Low Risk</v>
      </c>
    </row>
    <row r="574" spans="1:40">
      <c r="A574">
        <v>29</v>
      </c>
      <c r="B574" t="s">
        <v>43</v>
      </c>
      <c r="C574" t="s">
        <v>44</v>
      </c>
      <c r="D574">
        <v>461</v>
      </c>
      <c r="E574" t="s">
        <v>45</v>
      </c>
      <c r="F574">
        <v>1</v>
      </c>
      <c r="G574">
        <v>3</v>
      </c>
      <c r="H574" t="s">
        <v>38</v>
      </c>
      <c r="I574">
        <v>1753</v>
      </c>
      <c r="J574">
        <v>4</v>
      </c>
      <c r="K574" t="s">
        <v>46</v>
      </c>
      <c r="L574">
        <v>70</v>
      </c>
      <c r="M574">
        <v>4</v>
      </c>
      <c r="N574">
        <v>2</v>
      </c>
      <c r="O574" t="s">
        <v>54</v>
      </c>
      <c r="P574">
        <v>3</v>
      </c>
      <c r="Q574" t="s">
        <v>41</v>
      </c>
      <c r="R574">
        <v>6294</v>
      </c>
      <c r="S574">
        <v>23060</v>
      </c>
      <c r="T574">
        <v>8</v>
      </c>
      <c r="U574" t="s">
        <v>35</v>
      </c>
      <c r="V574">
        <v>12</v>
      </c>
      <c r="W574">
        <v>3</v>
      </c>
      <c r="X574">
        <v>4</v>
      </c>
      <c r="Y574">
        <v>0</v>
      </c>
      <c r="Z574">
        <v>10</v>
      </c>
      <c r="AA574">
        <v>5</v>
      </c>
      <c r="AB574">
        <v>4</v>
      </c>
      <c r="AC574">
        <v>3</v>
      </c>
      <c r="AD574">
        <v>2</v>
      </c>
      <c r="AE574">
        <v>0</v>
      </c>
      <c r="AF574">
        <v>2</v>
      </c>
      <c r="AG574">
        <v>0</v>
      </c>
      <c r="AH574" t="s">
        <v>67</v>
      </c>
      <c r="AI574" t="s">
        <v>71</v>
      </c>
      <c r="AJ574" t="str" cm="1">
        <f t="array" ref="AJ574">_xlfn.IFS(
  Cleaned_Data[[#This Row],[MonthlyIncome]] &lt;= Q1_Val, "Low (Q1)",
  Cleaned_Data[[#This Row],[MonthlyIncome]] &lt;= Q2_Val, "Lower-Mid (Q2)",
  Cleaned_Data[[#This Row],[MonthlyIncome]] &lt;= Q3_Val, "Upper-Mid (Q3)",
  TRUE, "High (Q4)"
)</f>
        <v>Upper-Mid (Q3)</v>
      </c>
      <c r="AK574" t="str">
        <f>_xlfn.XLOOKUP(Cleaned_Data[[#This Row],[JobSatisfaction]], SatisfactionLookup[Code], SatisfactionLookup[Label], "Unknown")</f>
        <v>High</v>
      </c>
      <c r="AL574" t="str">
        <f>_xlfn.XLOOKUP(Cleaned_Data[[#This Row],[WorkLifeBalance]], SatisfactionLookup[Code], SatisfactionLookup[Label], "Unknown")</f>
        <v>Very High</v>
      </c>
      <c r="AM57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74" t="str" cm="1">
        <f t="array" ref="AN574">_xlfn.IFS(Cleaned_Data[[#This Row],[Risk Score]]&gt;=5, "3 - High Risk", Cleaned_Data[[#This Row],[Risk Score]]&gt;=3, "2 - Medium Risk", TRUE, "1 - Low Risk")</f>
        <v>2 - Medium Risk</v>
      </c>
    </row>
    <row r="575" spans="1:40">
      <c r="A575">
        <v>37</v>
      </c>
      <c r="B575" t="s">
        <v>43</v>
      </c>
      <c r="C575" t="s">
        <v>36</v>
      </c>
      <c r="D575">
        <v>589</v>
      </c>
      <c r="E575" t="s">
        <v>37</v>
      </c>
      <c r="F575">
        <v>9</v>
      </c>
      <c r="G575">
        <v>2</v>
      </c>
      <c r="H575" t="s">
        <v>59</v>
      </c>
      <c r="I575">
        <v>1787</v>
      </c>
      <c r="J575">
        <v>2</v>
      </c>
      <c r="K575" t="s">
        <v>46</v>
      </c>
      <c r="L575">
        <v>46</v>
      </c>
      <c r="M575">
        <v>2</v>
      </c>
      <c r="N575">
        <v>2</v>
      </c>
      <c r="O575" t="s">
        <v>40</v>
      </c>
      <c r="P575">
        <v>2</v>
      </c>
      <c r="Q575" t="s">
        <v>48</v>
      </c>
      <c r="R575">
        <v>4189</v>
      </c>
      <c r="S575">
        <v>8800</v>
      </c>
      <c r="T575">
        <v>1</v>
      </c>
      <c r="U575" t="s">
        <v>43</v>
      </c>
      <c r="V575">
        <v>14</v>
      </c>
      <c r="W575">
        <v>3</v>
      </c>
      <c r="X575">
        <v>1</v>
      </c>
      <c r="Y575">
        <v>2</v>
      </c>
      <c r="Z575">
        <v>5</v>
      </c>
      <c r="AA575">
        <v>2</v>
      </c>
      <c r="AB575">
        <v>3</v>
      </c>
      <c r="AC575">
        <v>5</v>
      </c>
      <c r="AD575">
        <v>2</v>
      </c>
      <c r="AE575">
        <v>0</v>
      </c>
      <c r="AF575">
        <v>3</v>
      </c>
      <c r="AG575">
        <v>0</v>
      </c>
      <c r="AH575" t="s">
        <v>69</v>
      </c>
      <c r="AI575" t="s">
        <v>71</v>
      </c>
      <c r="AJ575" t="str" cm="1">
        <f t="array" ref="AJ575">_xlfn.IFS(
  Cleaned_Data[[#This Row],[MonthlyIncome]] &lt;= Q1_Val, "Low (Q1)",
  Cleaned_Data[[#This Row],[MonthlyIncome]] &lt;= Q2_Val, "Lower-Mid (Q2)",
  Cleaned_Data[[#This Row],[MonthlyIncome]] &lt;= Q3_Val, "Upper-Mid (Q3)",
  TRUE, "High (Q4)"
)</f>
        <v>Lower-Mid (Q2)</v>
      </c>
      <c r="AK575" t="str">
        <f>_xlfn.XLOOKUP(Cleaned_Data[[#This Row],[JobSatisfaction]], SatisfactionLookup[Code], SatisfactionLookup[Label], "Unknown")</f>
        <v>Medium</v>
      </c>
      <c r="AL575" t="str">
        <f>_xlfn.XLOOKUP(Cleaned_Data[[#This Row],[WorkLifeBalance]], SatisfactionLookup[Code], SatisfactionLookup[Label], "Unknown")</f>
        <v>High</v>
      </c>
      <c r="AM57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75" t="str" cm="1">
        <f t="array" ref="AN575">_xlfn.IFS(Cleaned_Data[[#This Row],[Risk Score]]&gt;=5, "3 - High Risk", Cleaned_Data[[#This Row],[Risk Score]]&gt;=3, "2 - Medium Risk", TRUE, "1 - Low Risk")</f>
        <v>1 - Low Risk</v>
      </c>
    </row>
    <row r="576" spans="1:40">
      <c r="A576">
        <v>35</v>
      </c>
      <c r="B576" t="s">
        <v>43</v>
      </c>
      <c r="C576" t="s">
        <v>36</v>
      </c>
      <c r="D576">
        <v>219</v>
      </c>
      <c r="E576" t="s">
        <v>45</v>
      </c>
      <c r="F576">
        <v>16</v>
      </c>
      <c r="G576">
        <v>2</v>
      </c>
      <c r="H576" t="s">
        <v>49</v>
      </c>
      <c r="I576">
        <v>1886</v>
      </c>
      <c r="J576">
        <v>4</v>
      </c>
      <c r="K576" t="s">
        <v>39</v>
      </c>
      <c r="L576">
        <v>44</v>
      </c>
      <c r="M576">
        <v>2</v>
      </c>
      <c r="N576">
        <v>2</v>
      </c>
      <c r="O576" t="s">
        <v>53</v>
      </c>
      <c r="P576">
        <v>2</v>
      </c>
      <c r="Q576" t="s">
        <v>48</v>
      </c>
      <c r="R576">
        <v>4788</v>
      </c>
      <c r="S576">
        <v>25388</v>
      </c>
      <c r="T576">
        <v>0</v>
      </c>
      <c r="U576" t="s">
        <v>35</v>
      </c>
      <c r="V576">
        <v>11</v>
      </c>
      <c r="W576">
        <v>3</v>
      </c>
      <c r="X576">
        <v>4</v>
      </c>
      <c r="Y576">
        <v>0</v>
      </c>
      <c r="Z576">
        <v>4</v>
      </c>
      <c r="AA576">
        <v>2</v>
      </c>
      <c r="AB576">
        <v>3</v>
      </c>
      <c r="AC576">
        <v>3</v>
      </c>
      <c r="AD576">
        <v>2</v>
      </c>
      <c r="AE576">
        <v>0</v>
      </c>
      <c r="AF576">
        <v>2</v>
      </c>
      <c r="AG576">
        <v>0</v>
      </c>
      <c r="AH576" t="s">
        <v>69</v>
      </c>
      <c r="AI576" t="s">
        <v>71</v>
      </c>
      <c r="AJ576" t="str" cm="1">
        <f t="array" ref="AJ576">_xlfn.IFS(
  Cleaned_Data[[#This Row],[MonthlyIncome]] &lt;= Q1_Val, "Low (Q1)",
  Cleaned_Data[[#This Row],[MonthlyIncome]] &lt;= Q2_Val, "Lower-Mid (Q2)",
  Cleaned_Data[[#This Row],[MonthlyIncome]] &lt;= Q3_Val, "Upper-Mid (Q3)",
  TRUE, "High (Q4)"
)</f>
        <v>Lower-Mid (Q2)</v>
      </c>
      <c r="AK576" t="str">
        <f>_xlfn.XLOOKUP(Cleaned_Data[[#This Row],[JobSatisfaction]], SatisfactionLookup[Code], SatisfactionLookup[Label], "Unknown")</f>
        <v>Medium</v>
      </c>
      <c r="AL576" t="str">
        <f>_xlfn.XLOOKUP(Cleaned_Data[[#This Row],[WorkLifeBalance]], SatisfactionLookup[Code], SatisfactionLookup[Label], "Unknown")</f>
        <v>High</v>
      </c>
      <c r="AM57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576" t="str" cm="1">
        <f t="array" ref="AN576">_xlfn.IFS(Cleaned_Data[[#This Row],[Risk Score]]&gt;=5, "3 - High Risk", Cleaned_Data[[#This Row],[Risk Score]]&gt;=3, "2 - Medium Risk", TRUE, "1 - Low Risk")</f>
        <v>3 - High Risk</v>
      </c>
    </row>
    <row r="577" spans="1:40">
      <c r="A577">
        <v>34</v>
      </c>
      <c r="B577" t="s">
        <v>43</v>
      </c>
      <c r="C577" t="s">
        <v>36</v>
      </c>
      <c r="D577">
        <v>735</v>
      </c>
      <c r="E577" t="s">
        <v>37</v>
      </c>
      <c r="F577">
        <v>3</v>
      </c>
      <c r="G577">
        <v>1</v>
      </c>
      <c r="H577" t="s">
        <v>51</v>
      </c>
      <c r="I577">
        <v>1915</v>
      </c>
      <c r="J577">
        <v>4</v>
      </c>
      <c r="K577" t="s">
        <v>39</v>
      </c>
      <c r="L577">
        <v>75</v>
      </c>
      <c r="M577">
        <v>2</v>
      </c>
      <c r="N577">
        <v>2</v>
      </c>
      <c r="O577" t="s">
        <v>40</v>
      </c>
      <c r="P577">
        <v>4</v>
      </c>
      <c r="Q577" t="s">
        <v>48</v>
      </c>
      <c r="R577">
        <v>8103</v>
      </c>
      <c r="S577">
        <v>16495</v>
      </c>
      <c r="T577">
        <v>3</v>
      </c>
      <c r="U577" t="s">
        <v>35</v>
      </c>
      <c r="V577">
        <v>12</v>
      </c>
      <c r="W577">
        <v>3</v>
      </c>
      <c r="X577">
        <v>3</v>
      </c>
      <c r="Y577">
        <v>0</v>
      </c>
      <c r="Z577">
        <v>9</v>
      </c>
      <c r="AA577">
        <v>3</v>
      </c>
      <c r="AB577">
        <v>2</v>
      </c>
      <c r="AC577">
        <v>4</v>
      </c>
      <c r="AD577">
        <v>2</v>
      </c>
      <c r="AE577">
        <v>0</v>
      </c>
      <c r="AF577">
        <v>1</v>
      </c>
      <c r="AG577">
        <v>0</v>
      </c>
      <c r="AH577" t="s">
        <v>67</v>
      </c>
      <c r="AI577" t="s">
        <v>71</v>
      </c>
      <c r="AJ577" t="str" cm="1">
        <f t="array" ref="AJ577">_xlfn.IFS(
  Cleaned_Data[[#This Row],[MonthlyIncome]] &lt;= Q1_Val, "Low (Q1)",
  Cleaned_Data[[#This Row],[MonthlyIncome]] &lt;= Q2_Val, "Lower-Mid (Q2)",
  Cleaned_Data[[#This Row],[MonthlyIncome]] &lt;= Q3_Val, "Upper-Mid (Q3)",
  TRUE, "High (Q4)"
)</f>
        <v>Upper-Mid (Q3)</v>
      </c>
      <c r="AK577" t="str">
        <f>_xlfn.XLOOKUP(Cleaned_Data[[#This Row],[JobSatisfaction]], SatisfactionLookup[Code], SatisfactionLookup[Label], "Unknown")</f>
        <v>Very High</v>
      </c>
      <c r="AL577" t="str">
        <f>_xlfn.XLOOKUP(Cleaned_Data[[#This Row],[WorkLifeBalance]], SatisfactionLookup[Code], SatisfactionLookup[Label], "Unknown")</f>
        <v>Medium</v>
      </c>
      <c r="AM57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77" t="str" cm="1">
        <f t="array" ref="AN577">_xlfn.IFS(Cleaned_Data[[#This Row],[Risk Score]]&gt;=5, "3 - High Risk", Cleaned_Data[[#This Row],[Risk Score]]&gt;=3, "2 - Medium Risk", TRUE, "1 - Low Risk")</f>
        <v>2 - Medium Risk</v>
      </c>
    </row>
    <row r="578" spans="1:40">
      <c r="A578">
        <v>45</v>
      </c>
      <c r="B578" t="s">
        <v>43</v>
      </c>
      <c r="C578" t="s">
        <v>44</v>
      </c>
      <c r="D578">
        <v>1297</v>
      </c>
      <c r="E578" t="s">
        <v>45</v>
      </c>
      <c r="F578">
        <v>1</v>
      </c>
      <c r="G578">
        <v>4</v>
      </c>
      <c r="H578" t="s">
        <v>51</v>
      </c>
      <c r="I578">
        <v>1922</v>
      </c>
      <c r="J578">
        <v>2</v>
      </c>
      <c r="K578" t="s">
        <v>46</v>
      </c>
      <c r="L578">
        <v>44</v>
      </c>
      <c r="M578">
        <v>3</v>
      </c>
      <c r="N578">
        <v>2</v>
      </c>
      <c r="O578" t="s">
        <v>54</v>
      </c>
      <c r="P578">
        <v>3</v>
      </c>
      <c r="Q578" t="s">
        <v>41</v>
      </c>
      <c r="R578">
        <v>5399</v>
      </c>
      <c r="S578">
        <v>14511</v>
      </c>
      <c r="T578">
        <v>4</v>
      </c>
      <c r="U578" t="s">
        <v>43</v>
      </c>
      <c r="V578">
        <v>12</v>
      </c>
      <c r="W578">
        <v>3</v>
      </c>
      <c r="X578">
        <v>3</v>
      </c>
      <c r="Y578">
        <v>0</v>
      </c>
      <c r="Z578">
        <v>12</v>
      </c>
      <c r="AA578">
        <v>3</v>
      </c>
      <c r="AB578">
        <v>3</v>
      </c>
      <c r="AC578">
        <v>4</v>
      </c>
      <c r="AD578">
        <v>2</v>
      </c>
      <c r="AE578">
        <v>0</v>
      </c>
      <c r="AF578">
        <v>3</v>
      </c>
      <c r="AG578">
        <v>0</v>
      </c>
      <c r="AH578" t="s">
        <v>70</v>
      </c>
      <c r="AI578" t="s">
        <v>71</v>
      </c>
      <c r="AJ578" t="str" cm="1">
        <f t="array" ref="AJ578">_xlfn.IFS(
  Cleaned_Data[[#This Row],[MonthlyIncome]] &lt;= Q1_Val, "Low (Q1)",
  Cleaned_Data[[#This Row],[MonthlyIncome]] &lt;= Q2_Val, "Lower-Mid (Q2)",
  Cleaned_Data[[#This Row],[MonthlyIncome]] &lt;= Q3_Val, "Upper-Mid (Q3)",
  TRUE, "High (Q4)"
)</f>
        <v>Upper-Mid (Q3)</v>
      </c>
      <c r="AK578" t="str">
        <f>_xlfn.XLOOKUP(Cleaned_Data[[#This Row],[JobSatisfaction]], SatisfactionLookup[Code], SatisfactionLookup[Label], "Unknown")</f>
        <v>High</v>
      </c>
      <c r="AL578" t="str">
        <f>_xlfn.XLOOKUP(Cleaned_Data[[#This Row],[WorkLifeBalance]], SatisfactionLookup[Code], SatisfactionLookup[Label], "Unknown")</f>
        <v>High</v>
      </c>
      <c r="AM57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578" t="str" cm="1">
        <f t="array" ref="AN578">_xlfn.IFS(Cleaned_Data[[#This Row],[Risk Score]]&gt;=5, "3 - High Risk", Cleaned_Data[[#This Row],[Risk Score]]&gt;=3, "2 - Medium Risk", TRUE, "1 - Low Risk")</f>
        <v>1 - Low Risk</v>
      </c>
    </row>
    <row r="579" spans="1:40">
      <c r="A579">
        <v>38</v>
      </c>
      <c r="B579" t="s">
        <v>43</v>
      </c>
      <c r="C579" t="s">
        <v>36</v>
      </c>
      <c r="D579">
        <v>1206</v>
      </c>
      <c r="E579" t="s">
        <v>45</v>
      </c>
      <c r="F579">
        <v>9</v>
      </c>
      <c r="G579">
        <v>2</v>
      </c>
      <c r="H579" t="s">
        <v>38</v>
      </c>
      <c r="I579">
        <v>1940</v>
      </c>
      <c r="J579">
        <v>2</v>
      </c>
      <c r="K579" t="s">
        <v>46</v>
      </c>
      <c r="L579">
        <v>71</v>
      </c>
      <c r="M579">
        <v>3</v>
      </c>
      <c r="N579">
        <v>1</v>
      </c>
      <c r="O579" t="s">
        <v>47</v>
      </c>
      <c r="P579">
        <v>4</v>
      </c>
      <c r="Q579" t="s">
        <v>52</v>
      </c>
      <c r="R579">
        <v>4771</v>
      </c>
      <c r="S579">
        <v>14293</v>
      </c>
      <c r="T579">
        <v>2</v>
      </c>
      <c r="U579" t="s">
        <v>43</v>
      </c>
      <c r="V579">
        <v>19</v>
      </c>
      <c r="W579">
        <v>3</v>
      </c>
      <c r="X579">
        <v>4</v>
      </c>
      <c r="Y579">
        <v>2</v>
      </c>
      <c r="Z579">
        <v>10</v>
      </c>
      <c r="AA579">
        <v>0</v>
      </c>
      <c r="AB579">
        <v>4</v>
      </c>
      <c r="AC579">
        <v>5</v>
      </c>
      <c r="AD579">
        <v>2</v>
      </c>
      <c r="AE579">
        <v>0</v>
      </c>
      <c r="AF579">
        <v>3</v>
      </c>
      <c r="AG579">
        <v>0</v>
      </c>
      <c r="AH579" t="s">
        <v>69</v>
      </c>
      <c r="AI579" t="s">
        <v>71</v>
      </c>
      <c r="AJ579" t="str" cm="1">
        <f t="array" ref="AJ579">_xlfn.IFS(
  Cleaned_Data[[#This Row],[MonthlyIncome]] &lt;= Q1_Val, "Low (Q1)",
  Cleaned_Data[[#This Row],[MonthlyIncome]] &lt;= Q2_Val, "Lower-Mid (Q2)",
  Cleaned_Data[[#This Row],[MonthlyIncome]] &lt;= Q3_Val, "Upper-Mid (Q3)",
  TRUE, "High (Q4)"
)</f>
        <v>Lower-Mid (Q2)</v>
      </c>
      <c r="AK579" t="str">
        <f>_xlfn.XLOOKUP(Cleaned_Data[[#This Row],[JobSatisfaction]], SatisfactionLookup[Code], SatisfactionLookup[Label], "Unknown")</f>
        <v>Very High</v>
      </c>
      <c r="AL579" t="str">
        <f>_xlfn.XLOOKUP(Cleaned_Data[[#This Row],[WorkLifeBalance]], SatisfactionLookup[Code], SatisfactionLookup[Label], "Unknown")</f>
        <v>Very High</v>
      </c>
      <c r="AM57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579" t="str" cm="1">
        <f t="array" ref="AN579">_xlfn.IFS(Cleaned_Data[[#This Row],[Risk Score]]&gt;=5, "3 - High Risk", Cleaned_Data[[#This Row],[Risk Score]]&gt;=3, "2 - Medium Risk", TRUE, "1 - Low Risk")</f>
        <v>1 - Low Risk</v>
      </c>
    </row>
    <row r="580" spans="1:40">
      <c r="A580">
        <v>25</v>
      </c>
      <c r="B580" t="s">
        <v>43</v>
      </c>
      <c r="C580" t="s">
        <v>36</v>
      </c>
      <c r="D580">
        <v>977</v>
      </c>
      <c r="E580" t="s">
        <v>45</v>
      </c>
      <c r="F580">
        <v>2</v>
      </c>
      <c r="G580">
        <v>1</v>
      </c>
      <c r="H580" t="s">
        <v>49</v>
      </c>
      <c r="I580">
        <v>1992</v>
      </c>
      <c r="J580">
        <v>4</v>
      </c>
      <c r="K580" t="s">
        <v>46</v>
      </c>
      <c r="L580">
        <v>57</v>
      </c>
      <c r="M580">
        <v>3</v>
      </c>
      <c r="N580">
        <v>1</v>
      </c>
      <c r="O580" t="s">
        <v>50</v>
      </c>
      <c r="P580">
        <v>3</v>
      </c>
      <c r="Q580" t="s">
        <v>52</v>
      </c>
      <c r="R580">
        <v>3977</v>
      </c>
      <c r="S580">
        <v>7298</v>
      </c>
      <c r="T580">
        <v>6</v>
      </c>
      <c r="U580" t="s">
        <v>35</v>
      </c>
      <c r="V580">
        <v>19</v>
      </c>
      <c r="W580">
        <v>3</v>
      </c>
      <c r="X580">
        <v>3</v>
      </c>
      <c r="Y580">
        <v>1</v>
      </c>
      <c r="Z580">
        <v>7</v>
      </c>
      <c r="AA580">
        <v>2</v>
      </c>
      <c r="AB580">
        <v>2</v>
      </c>
      <c r="AC580">
        <v>2</v>
      </c>
      <c r="AD580">
        <v>2</v>
      </c>
      <c r="AE580">
        <v>0</v>
      </c>
      <c r="AF580">
        <v>2</v>
      </c>
      <c r="AG580">
        <v>0</v>
      </c>
      <c r="AH580" t="s">
        <v>67</v>
      </c>
      <c r="AI580" t="s">
        <v>71</v>
      </c>
      <c r="AJ580" t="str" cm="1">
        <f t="array" ref="AJ580">_xlfn.IFS(
  Cleaned_Data[[#This Row],[MonthlyIncome]] &lt;= Q1_Val, "Low (Q1)",
  Cleaned_Data[[#This Row],[MonthlyIncome]] &lt;= Q2_Val, "Lower-Mid (Q2)",
  Cleaned_Data[[#This Row],[MonthlyIncome]] &lt;= Q3_Val, "Upper-Mid (Q3)",
  TRUE, "High (Q4)"
)</f>
        <v>Lower-Mid (Q2)</v>
      </c>
      <c r="AK580" t="str">
        <f>_xlfn.XLOOKUP(Cleaned_Data[[#This Row],[JobSatisfaction]], SatisfactionLookup[Code], SatisfactionLookup[Label], "Unknown")</f>
        <v>High</v>
      </c>
      <c r="AL580" t="str">
        <f>_xlfn.XLOOKUP(Cleaned_Data[[#This Row],[WorkLifeBalance]], SatisfactionLookup[Code], SatisfactionLookup[Label], "Unknown")</f>
        <v>Medium</v>
      </c>
      <c r="AM58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80" t="str" cm="1">
        <f t="array" ref="AN580">_xlfn.IFS(Cleaned_Data[[#This Row],[Risk Score]]&gt;=5, "3 - High Risk", Cleaned_Data[[#This Row],[Risk Score]]&gt;=3, "2 - Medium Risk", TRUE, "1 - Low Risk")</f>
        <v>2 - Medium Risk</v>
      </c>
    </row>
    <row r="581" spans="1:40">
      <c r="A581">
        <v>36</v>
      </c>
      <c r="B581" t="s">
        <v>43</v>
      </c>
      <c r="C581" t="s">
        <v>44</v>
      </c>
      <c r="D581">
        <v>688</v>
      </c>
      <c r="E581" t="s">
        <v>45</v>
      </c>
      <c r="F581">
        <v>4</v>
      </c>
      <c r="G581">
        <v>2</v>
      </c>
      <c r="H581" t="s">
        <v>38</v>
      </c>
      <c r="I581">
        <v>2025</v>
      </c>
      <c r="J581">
        <v>4</v>
      </c>
      <c r="K581" t="s">
        <v>39</v>
      </c>
      <c r="L581">
        <v>97</v>
      </c>
      <c r="M581">
        <v>3</v>
      </c>
      <c r="N581">
        <v>2</v>
      </c>
      <c r="O581" t="s">
        <v>53</v>
      </c>
      <c r="P581">
        <v>2</v>
      </c>
      <c r="Q581" t="s">
        <v>52</v>
      </c>
      <c r="R581">
        <v>5131</v>
      </c>
      <c r="S581">
        <v>9192</v>
      </c>
      <c r="T581">
        <v>7</v>
      </c>
      <c r="U581" t="s">
        <v>43</v>
      </c>
      <c r="V581">
        <v>13</v>
      </c>
      <c r="W581">
        <v>3</v>
      </c>
      <c r="X581">
        <v>2</v>
      </c>
      <c r="Y581">
        <v>3</v>
      </c>
      <c r="Z581">
        <v>18</v>
      </c>
      <c r="AA581">
        <v>3</v>
      </c>
      <c r="AB581">
        <v>3</v>
      </c>
      <c r="AC581">
        <v>4</v>
      </c>
      <c r="AD581">
        <v>2</v>
      </c>
      <c r="AE581">
        <v>0</v>
      </c>
      <c r="AF581">
        <v>2</v>
      </c>
      <c r="AG581">
        <v>0</v>
      </c>
      <c r="AH581" t="s">
        <v>69</v>
      </c>
      <c r="AI581" t="s">
        <v>71</v>
      </c>
      <c r="AJ581" t="str" cm="1">
        <f t="array" ref="AJ581">_xlfn.IFS(
  Cleaned_Data[[#This Row],[MonthlyIncome]] &lt;= Q1_Val, "Low (Q1)",
  Cleaned_Data[[#This Row],[MonthlyIncome]] &lt;= Q2_Val, "Lower-Mid (Q2)",
  Cleaned_Data[[#This Row],[MonthlyIncome]] &lt;= Q3_Val, "Upper-Mid (Q3)",
  TRUE, "High (Q4)"
)</f>
        <v>Upper-Mid (Q3)</v>
      </c>
      <c r="AK581" t="str">
        <f>_xlfn.XLOOKUP(Cleaned_Data[[#This Row],[JobSatisfaction]], SatisfactionLookup[Code], SatisfactionLookup[Label], "Unknown")</f>
        <v>Medium</v>
      </c>
      <c r="AL581" t="str">
        <f>_xlfn.XLOOKUP(Cleaned_Data[[#This Row],[WorkLifeBalance]], SatisfactionLookup[Code], SatisfactionLookup[Label], "Unknown")</f>
        <v>High</v>
      </c>
      <c r="AM58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81" t="str" cm="1">
        <f t="array" ref="AN581">_xlfn.IFS(Cleaned_Data[[#This Row],[Risk Score]]&gt;=5, "3 - High Risk", Cleaned_Data[[#This Row],[Risk Score]]&gt;=3, "2 - Medium Risk", TRUE, "1 - Low Risk")</f>
        <v>1 - Low Risk</v>
      </c>
    </row>
    <row r="582" spans="1:40">
      <c r="A582">
        <v>36</v>
      </c>
      <c r="B582" t="s">
        <v>43</v>
      </c>
      <c r="C582" t="s">
        <v>44</v>
      </c>
      <c r="D582">
        <v>884</v>
      </c>
      <c r="E582" t="s">
        <v>45</v>
      </c>
      <c r="F582">
        <v>23</v>
      </c>
      <c r="G582">
        <v>2</v>
      </c>
      <c r="H582" t="s">
        <v>51</v>
      </c>
      <c r="I582">
        <v>2061</v>
      </c>
      <c r="J582">
        <v>3</v>
      </c>
      <c r="K582" t="s">
        <v>46</v>
      </c>
      <c r="L582">
        <v>41</v>
      </c>
      <c r="M582">
        <v>4</v>
      </c>
      <c r="N582">
        <v>2</v>
      </c>
      <c r="O582" t="s">
        <v>50</v>
      </c>
      <c r="P582">
        <v>4</v>
      </c>
      <c r="Q582" t="s">
        <v>48</v>
      </c>
      <c r="R582">
        <v>2571</v>
      </c>
      <c r="S582">
        <v>12290</v>
      </c>
      <c r="T582">
        <v>4</v>
      </c>
      <c r="U582" t="s">
        <v>43</v>
      </c>
      <c r="V582">
        <v>17</v>
      </c>
      <c r="W582">
        <v>3</v>
      </c>
      <c r="X582">
        <v>3</v>
      </c>
      <c r="Y582">
        <v>1</v>
      </c>
      <c r="Z582">
        <v>17</v>
      </c>
      <c r="AA582">
        <v>3</v>
      </c>
      <c r="AB582">
        <v>3</v>
      </c>
      <c r="AC582">
        <v>5</v>
      </c>
      <c r="AD582">
        <v>2</v>
      </c>
      <c r="AE582">
        <v>0</v>
      </c>
      <c r="AF582">
        <v>3</v>
      </c>
      <c r="AG582">
        <v>0</v>
      </c>
      <c r="AH582" t="s">
        <v>69</v>
      </c>
      <c r="AI582" t="s">
        <v>71</v>
      </c>
      <c r="AJ582" t="str" cm="1">
        <f t="array" ref="AJ582">_xlfn.IFS(
  Cleaned_Data[[#This Row],[MonthlyIncome]] &lt;= Q1_Val, "Low (Q1)",
  Cleaned_Data[[#This Row],[MonthlyIncome]] &lt;= Q2_Val, "Lower-Mid (Q2)",
  Cleaned_Data[[#This Row],[MonthlyIncome]] &lt;= Q3_Val, "Upper-Mid (Q3)",
  TRUE, "High (Q4)"
)</f>
        <v>Low (Q1)</v>
      </c>
      <c r="AK582" t="str">
        <f>_xlfn.XLOOKUP(Cleaned_Data[[#This Row],[JobSatisfaction]], SatisfactionLookup[Code], SatisfactionLookup[Label], "Unknown")</f>
        <v>Very High</v>
      </c>
      <c r="AL582" t="str">
        <f>_xlfn.XLOOKUP(Cleaned_Data[[#This Row],[WorkLifeBalance]], SatisfactionLookup[Code], SatisfactionLookup[Label], "Unknown")</f>
        <v>High</v>
      </c>
      <c r="AM58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582" t="str" cm="1">
        <f t="array" ref="AN582">_xlfn.IFS(Cleaned_Data[[#This Row],[Risk Score]]&gt;=5, "3 - High Risk", Cleaned_Data[[#This Row],[Risk Score]]&gt;=3, "2 - Medium Risk", TRUE, "1 - Low Risk")</f>
        <v>1 - Low Risk</v>
      </c>
    </row>
    <row r="583" spans="1:40">
      <c r="A583">
        <v>49</v>
      </c>
      <c r="B583" t="s">
        <v>43</v>
      </c>
      <c r="C583" t="s">
        <v>44</v>
      </c>
      <c r="D583">
        <v>279</v>
      </c>
      <c r="E583" t="s">
        <v>45</v>
      </c>
      <c r="F583">
        <v>8</v>
      </c>
      <c r="G583">
        <v>1</v>
      </c>
      <c r="H583" t="s">
        <v>38</v>
      </c>
      <c r="I583">
        <v>2</v>
      </c>
      <c r="J583">
        <v>3</v>
      </c>
      <c r="K583" t="s">
        <v>46</v>
      </c>
      <c r="L583">
        <v>61</v>
      </c>
      <c r="M583">
        <v>2</v>
      </c>
      <c r="N583">
        <v>2</v>
      </c>
      <c r="O583" t="s">
        <v>47</v>
      </c>
      <c r="P583">
        <v>2</v>
      </c>
      <c r="Q583" t="s">
        <v>48</v>
      </c>
      <c r="R583">
        <v>5130</v>
      </c>
      <c r="S583">
        <v>24907</v>
      </c>
      <c r="T583">
        <v>1</v>
      </c>
      <c r="U583" t="s">
        <v>43</v>
      </c>
      <c r="V583">
        <v>23</v>
      </c>
      <c r="W583">
        <v>4</v>
      </c>
      <c r="X583">
        <v>4</v>
      </c>
      <c r="Y583">
        <v>1</v>
      </c>
      <c r="Z583">
        <v>10</v>
      </c>
      <c r="AA583">
        <v>3</v>
      </c>
      <c r="AB583">
        <v>3</v>
      </c>
      <c r="AC583">
        <v>10</v>
      </c>
      <c r="AD583">
        <v>7</v>
      </c>
      <c r="AE583">
        <v>1</v>
      </c>
      <c r="AF583">
        <v>7</v>
      </c>
      <c r="AG583">
        <v>0</v>
      </c>
      <c r="AH583" t="s">
        <v>70</v>
      </c>
      <c r="AI583" t="s">
        <v>72</v>
      </c>
      <c r="AJ583" t="str" cm="1">
        <f t="array" ref="AJ583">_xlfn.IFS(
  Cleaned_Data[[#This Row],[MonthlyIncome]] &lt;= Q1_Val, "Low (Q1)",
  Cleaned_Data[[#This Row],[MonthlyIncome]] &lt;= Q2_Val, "Lower-Mid (Q2)",
  Cleaned_Data[[#This Row],[MonthlyIncome]] &lt;= Q3_Val, "Upper-Mid (Q3)",
  TRUE, "High (Q4)"
)</f>
        <v>Upper-Mid (Q3)</v>
      </c>
      <c r="AK583" t="str">
        <f>_xlfn.XLOOKUP(Cleaned_Data[[#This Row],[JobSatisfaction]], SatisfactionLookup[Code], SatisfactionLookup[Label], "Unknown")</f>
        <v>Medium</v>
      </c>
      <c r="AL583" t="str">
        <f>_xlfn.XLOOKUP(Cleaned_Data[[#This Row],[WorkLifeBalance]], SatisfactionLookup[Code], SatisfactionLookup[Label], "Unknown")</f>
        <v>High</v>
      </c>
      <c r="AM58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83" t="str" cm="1">
        <f t="array" ref="AN583">_xlfn.IFS(Cleaned_Data[[#This Row],[Risk Score]]&gt;=5, "3 - High Risk", Cleaned_Data[[#This Row],[Risk Score]]&gt;=3, "2 - Medium Risk", TRUE, "1 - Low Risk")</f>
        <v>1 - Low Risk</v>
      </c>
    </row>
    <row r="584" spans="1:40">
      <c r="A584">
        <v>38</v>
      </c>
      <c r="B584" t="s">
        <v>43</v>
      </c>
      <c r="C584" t="s">
        <v>44</v>
      </c>
      <c r="D584">
        <v>216</v>
      </c>
      <c r="E584" t="s">
        <v>45</v>
      </c>
      <c r="F584">
        <v>23</v>
      </c>
      <c r="G584">
        <v>3</v>
      </c>
      <c r="H584" t="s">
        <v>38</v>
      </c>
      <c r="I584">
        <v>12</v>
      </c>
      <c r="J584">
        <v>4</v>
      </c>
      <c r="K584" t="s">
        <v>46</v>
      </c>
      <c r="L584">
        <v>44</v>
      </c>
      <c r="M584">
        <v>2</v>
      </c>
      <c r="N584">
        <v>3</v>
      </c>
      <c r="O584" t="s">
        <v>53</v>
      </c>
      <c r="P584">
        <v>3</v>
      </c>
      <c r="Q584" t="s">
        <v>41</v>
      </c>
      <c r="R584">
        <v>9526</v>
      </c>
      <c r="S584">
        <v>8787</v>
      </c>
      <c r="T584">
        <v>0</v>
      </c>
      <c r="U584" t="s">
        <v>43</v>
      </c>
      <c r="V584">
        <v>21</v>
      </c>
      <c r="W584">
        <v>4</v>
      </c>
      <c r="X584">
        <v>2</v>
      </c>
      <c r="Y584">
        <v>0</v>
      </c>
      <c r="Z584">
        <v>10</v>
      </c>
      <c r="AA584">
        <v>2</v>
      </c>
      <c r="AB584">
        <v>3</v>
      </c>
      <c r="AC584">
        <v>9</v>
      </c>
      <c r="AD584">
        <v>7</v>
      </c>
      <c r="AE584">
        <v>1</v>
      </c>
      <c r="AF584">
        <v>8</v>
      </c>
      <c r="AG584">
        <v>0</v>
      </c>
      <c r="AH584" t="s">
        <v>69</v>
      </c>
      <c r="AI584" t="s">
        <v>72</v>
      </c>
      <c r="AJ584" t="str" cm="1">
        <f t="array" ref="AJ584">_xlfn.IFS(
  Cleaned_Data[[#This Row],[MonthlyIncome]] &lt;= Q1_Val, "Low (Q1)",
  Cleaned_Data[[#This Row],[MonthlyIncome]] &lt;= Q2_Val, "Lower-Mid (Q2)",
  Cleaned_Data[[#This Row],[MonthlyIncome]] &lt;= Q3_Val, "Upper-Mid (Q3)",
  TRUE, "High (Q4)"
)</f>
        <v>High (Q4)</v>
      </c>
      <c r="AK584" t="str">
        <f>_xlfn.XLOOKUP(Cleaned_Data[[#This Row],[JobSatisfaction]], SatisfactionLookup[Code], SatisfactionLookup[Label], "Unknown")</f>
        <v>High</v>
      </c>
      <c r="AL584" t="str">
        <f>_xlfn.XLOOKUP(Cleaned_Data[[#This Row],[WorkLifeBalance]], SatisfactionLookup[Code], SatisfactionLookup[Label], "Unknown")</f>
        <v>High</v>
      </c>
      <c r="AM58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584" t="str" cm="1">
        <f t="array" ref="AN584">_xlfn.IFS(Cleaned_Data[[#This Row],[Risk Score]]&gt;=5, "3 - High Risk", Cleaned_Data[[#This Row],[Risk Score]]&gt;=3, "2 - Medium Risk", TRUE, "1 - Low Risk")</f>
        <v>1 - Low Risk</v>
      </c>
    </row>
    <row r="585" spans="1:40">
      <c r="A585">
        <v>24</v>
      </c>
      <c r="B585" t="s">
        <v>43</v>
      </c>
      <c r="C585" t="s">
        <v>55</v>
      </c>
      <c r="D585">
        <v>673</v>
      </c>
      <c r="E585" t="s">
        <v>45</v>
      </c>
      <c r="F585">
        <v>11</v>
      </c>
      <c r="G585">
        <v>2</v>
      </c>
      <c r="H585" t="s">
        <v>49</v>
      </c>
      <c r="I585">
        <v>26</v>
      </c>
      <c r="J585">
        <v>1</v>
      </c>
      <c r="K585" t="s">
        <v>39</v>
      </c>
      <c r="L585">
        <v>96</v>
      </c>
      <c r="M585">
        <v>4</v>
      </c>
      <c r="N585">
        <v>2</v>
      </c>
      <c r="O585" t="s">
        <v>53</v>
      </c>
      <c r="P585">
        <v>3</v>
      </c>
      <c r="Q585" t="s">
        <v>52</v>
      </c>
      <c r="R585">
        <v>4011</v>
      </c>
      <c r="S585">
        <v>8232</v>
      </c>
      <c r="T585">
        <v>0</v>
      </c>
      <c r="U585" t="s">
        <v>43</v>
      </c>
      <c r="V585">
        <v>18</v>
      </c>
      <c r="W585">
        <v>3</v>
      </c>
      <c r="X585">
        <v>4</v>
      </c>
      <c r="Y585">
        <v>1</v>
      </c>
      <c r="Z585">
        <v>5</v>
      </c>
      <c r="AA585">
        <v>5</v>
      </c>
      <c r="AB585">
        <v>2</v>
      </c>
      <c r="AC585">
        <v>4</v>
      </c>
      <c r="AD585">
        <v>2</v>
      </c>
      <c r="AE585">
        <v>1</v>
      </c>
      <c r="AF585">
        <v>3</v>
      </c>
      <c r="AG585">
        <v>0</v>
      </c>
      <c r="AH585" t="s">
        <v>68</v>
      </c>
      <c r="AI585" t="s">
        <v>71</v>
      </c>
      <c r="AJ585" t="str" cm="1">
        <f t="array" ref="AJ585">_xlfn.IFS(
  Cleaned_Data[[#This Row],[MonthlyIncome]] &lt;= Q1_Val, "Low (Q1)",
  Cleaned_Data[[#This Row],[MonthlyIncome]] &lt;= Q2_Val, "Lower-Mid (Q2)",
  Cleaned_Data[[#This Row],[MonthlyIncome]] &lt;= Q3_Val, "Upper-Mid (Q3)",
  TRUE, "High (Q4)"
)</f>
        <v>Lower-Mid (Q2)</v>
      </c>
      <c r="AK585" t="str">
        <f>_xlfn.XLOOKUP(Cleaned_Data[[#This Row],[JobSatisfaction]], SatisfactionLookup[Code], SatisfactionLookup[Label], "Unknown")</f>
        <v>High</v>
      </c>
      <c r="AL585" t="str">
        <f>_xlfn.XLOOKUP(Cleaned_Data[[#This Row],[WorkLifeBalance]], SatisfactionLookup[Code], SatisfactionLookup[Label], "Unknown")</f>
        <v>Medium</v>
      </c>
      <c r="AM58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585" t="str" cm="1">
        <f t="array" ref="AN585">_xlfn.IFS(Cleaned_Data[[#This Row],[Risk Score]]&gt;=5, "3 - High Risk", Cleaned_Data[[#This Row],[Risk Score]]&gt;=3, "2 - Medium Risk", TRUE, "1 - Low Risk")</f>
        <v>1 - Low Risk</v>
      </c>
    </row>
    <row r="586" spans="1:40">
      <c r="A586">
        <v>33</v>
      </c>
      <c r="B586" t="s">
        <v>43</v>
      </c>
      <c r="C586" t="s">
        <v>44</v>
      </c>
      <c r="D586">
        <v>1141</v>
      </c>
      <c r="E586" t="s">
        <v>37</v>
      </c>
      <c r="F586">
        <v>1</v>
      </c>
      <c r="G586">
        <v>3</v>
      </c>
      <c r="H586" t="s">
        <v>38</v>
      </c>
      <c r="I586">
        <v>52</v>
      </c>
      <c r="J586">
        <v>3</v>
      </c>
      <c r="K586" t="s">
        <v>39</v>
      </c>
      <c r="L586">
        <v>42</v>
      </c>
      <c r="M586">
        <v>4</v>
      </c>
      <c r="N586">
        <v>2</v>
      </c>
      <c r="O586" t="s">
        <v>40</v>
      </c>
      <c r="P586">
        <v>1</v>
      </c>
      <c r="Q586" t="s">
        <v>48</v>
      </c>
      <c r="R586">
        <v>5376</v>
      </c>
      <c r="S586">
        <v>3193</v>
      </c>
      <c r="T586">
        <v>2</v>
      </c>
      <c r="U586" t="s">
        <v>43</v>
      </c>
      <c r="V586">
        <v>19</v>
      </c>
      <c r="W586">
        <v>3</v>
      </c>
      <c r="X586">
        <v>1</v>
      </c>
      <c r="Y586">
        <v>2</v>
      </c>
      <c r="Z586">
        <v>10</v>
      </c>
      <c r="AA586">
        <v>3</v>
      </c>
      <c r="AB586">
        <v>3</v>
      </c>
      <c r="AC586">
        <v>5</v>
      </c>
      <c r="AD586">
        <v>3</v>
      </c>
      <c r="AE586">
        <v>1</v>
      </c>
      <c r="AF586">
        <v>3</v>
      </c>
      <c r="AG586">
        <v>0</v>
      </c>
      <c r="AH586" t="s">
        <v>67</v>
      </c>
      <c r="AI586" t="s">
        <v>71</v>
      </c>
      <c r="AJ586" t="str" cm="1">
        <f t="array" ref="AJ586">_xlfn.IFS(
  Cleaned_Data[[#This Row],[MonthlyIncome]] &lt;= Q1_Val, "Low (Q1)",
  Cleaned_Data[[#This Row],[MonthlyIncome]] &lt;= Q2_Val, "Lower-Mid (Q2)",
  Cleaned_Data[[#This Row],[MonthlyIncome]] &lt;= Q3_Val, "Upper-Mid (Q3)",
  TRUE, "High (Q4)"
)</f>
        <v>Upper-Mid (Q3)</v>
      </c>
      <c r="AK586" t="str">
        <f>_xlfn.XLOOKUP(Cleaned_Data[[#This Row],[JobSatisfaction]], SatisfactionLookup[Code], SatisfactionLookup[Label], "Unknown")</f>
        <v>Low</v>
      </c>
      <c r="AL586" t="str">
        <f>_xlfn.XLOOKUP(Cleaned_Data[[#This Row],[WorkLifeBalance]], SatisfactionLookup[Code], SatisfactionLookup[Label], "Unknown")</f>
        <v>High</v>
      </c>
      <c r="AM58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86" t="str" cm="1">
        <f t="array" ref="AN586">_xlfn.IFS(Cleaned_Data[[#This Row],[Risk Score]]&gt;=5, "3 - High Risk", Cleaned_Data[[#This Row],[Risk Score]]&gt;=3, "2 - Medium Risk", TRUE, "1 - Low Risk")</f>
        <v>1 - Low Risk</v>
      </c>
    </row>
    <row r="587" spans="1:40">
      <c r="A587">
        <v>27</v>
      </c>
      <c r="B587" t="s">
        <v>43</v>
      </c>
      <c r="C587" t="s">
        <v>44</v>
      </c>
      <c r="D587">
        <v>994</v>
      </c>
      <c r="E587" t="s">
        <v>37</v>
      </c>
      <c r="F587">
        <v>8</v>
      </c>
      <c r="G587">
        <v>3</v>
      </c>
      <c r="H587" t="s">
        <v>38</v>
      </c>
      <c r="I587">
        <v>56</v>
      </c>
      <c r="J587">
        <v>4</v>
      </c>
      <c r="K587" t="s">
        <v>46</v>
      </c>
      <c r="L587">
        <v>37</v>
      </c>
      <c r="M587">
        <v>3</v>
      </c>
      <c r="N587">
        <v>3</v>
      </c>
      <c r="O587" t="s">
        <v>40</v>
      </c>
      <c r="P587">
        <v>3</v>
      </c>
      <c r="Q587" t="s">
        <v>41</v>
      </c>
      <c r="R587">
        <v>8726</v>
      </c>
      <c r="S587">
        <v>2975</v>
      </c>
      <c r="T587">
        <v>1</v>
      </c>
      <c r="U587" t="s">
        <v>43</v>
      </c>
      <c r="V587">
        <v>15</v>
      </c>
      <c r="W587">
        <v>3</v>
      </c>
      <c r="X587">
        <v>4</v>
      </c>
      <c r="Y587">
        <v>0</v>
      </c>
      <c r="Z587">
        <v>9</v>
      </c>
      <c r="AA587">
        <v>0</v>
      </c>
      <c r="AB587">
        <v>3</v>
      </c>
      <c r="AC587">
        <v>9</v>
      </c>
      <c r="AD587">
        <v>8</v>
      </c>
      <c r="AE587">
        <v>1</v>
      </c>
      <c r="AF587">
        <v>7</v>
      </c>
      <c r="AG587">
        <v>0</v>
      </c>
      <c r="AH587" t="s">
        <v>67</v>
      </c>
      <c r="AI587" t="s">
        <v>72</v>
      </c>
      <c r="AJ587" t="str" cm="1">
        <f t="array" ref="AJ587">_xlfn.IFS(
  Cleaned_Data[[#This Row],[MonthlyIncome]] &lt;= Q1_Val, "Low (Q1)",
  Cleaned_Data[[#This Row],[MonthlyIncome]] &lt;= Q2_Val, "Lower-Mid (Q2)",
  Cleaned_Data[[#This Row],[MonthlyIncome]] &lt;= Q3_Val, "Upper-Mid (Q3)",
  TRUE, "High (Q4)"
)</f>
        <v>High (Q4)</v>
      </c>
      <c r="AK587" t="str">
        <f>_xlfn.XLOOKUP(Cleaned_Data[[#This Row],[JobSatisfaction]], SatisfactionLookup[Code], SatisfactionLookup[Label], "Unknown")</f>
        <v>High</v>
      </c>
      <c r="AL587" t="str">
        <f>_xlfn.XLOOKUP(Cleaned_Data[[#This Row],[WorkLifeBalance]], SatisfactionLookup[Code], SatisfactionLookup[Label], "Unknown")</f>
        <v>High</v>
      </c>
      <c r="AM58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587" t="str" cm="1">
        <f t="array" ref="AN587">_xlfn.IFS(Cleaned_Data[[#This Row],[Risk Score]]&gt;=5, "3 - High Risk", Cleaned_Data[[#This Row],[Risk Score]]&gt;=3, "2 - Medium Risk", TRUE, "1 - Low Risk")</f>
        <v>1 - Low Risk</v>
      </c>
    </row>
    <row r="588" spans="1:40">
      <c r="A588">
        <v>35</v>
      </c>
      <c r="B588" t="s">
        <v>43</v>
      </c>
      <c r="C588" t="s">
        <v>44</v>
      </c>
      <c r="D588">
        <v>853</v>
      </c>
      <c r="E588" t="s">
        <v>37</v>
      </c>
      <c r="F588">
        <v>18</v>
      </c>
      <c r="G588">
        <v>5</v>
      </c>
      <c r="H588" t="s">
        <v>38</v>
      </c>
      <c r="I588">
        <v>74</v>
      </c>
      <c r="J588">
        <v>2</v>
      </c>
      <c r="K588" t="s">
        <v>46</v>
      </c>
      <c r="L588">
        <v>71</v>
      </c>
      <c r="M588">
        <v>3</v>
      </c>
      <c r="N588">
        <v>3</v>
      </c>
      <c r="O588" t="s">
        <v>40</v>
      </c>
      <c r="P588">
        <v>1</v>
      </c>
      <c r="Q588" t="s">
        <v>48</v>
      </c>
      <c r="R588">
        <v>9069</v>
      </c>
      <c r="S588">
        <v>11031</v>
      </c>
      <c r="T588">
        <v>1</v>
      </c>
      <c r="U588" t="s">
        <v>43</v>
      </c>
      <c r="V588">
        <v>22</v>
      </c>
      <c r="W588">
        <v>4</v>
      </c>
      <c r="X588">
        <v>4</v>
      </c>
      <c r="Y588">
        <v>1</v>
      </c>
      <c r="Z588">
        <v>9</v>
      </c>
      <c r="AA588">
        <v>3</v>
      </c>
      <c r="AB588">
        <v>2</v>
      </c>
      <c r="AC588">
        <v>9</v>
      </c>
      <c r="AD588">
        <v>8</v>
      </c>
      <c r="AE588">
        <v>1</v>
      </c>
      <c r="AF588">
        <v>8</v>
      </c>
      <c r="AG588">
        <v>0</v>
      </c>
      <c r="AH588" t="s">
        <v>69</v>
      </c>
      <c r="AI588" t="s">
        <v>72</v>
      </c>
      <c r="AJ588" t="str" cm="1">
        <f t="array" ref="AJ588">_xlfn.IFS(
  Cleaned_Data[[#This Row],[MonthlyIncome]] &lt;= Q1_Val, "Low (Q1)",
  Cleaned_Data[[#This Row],[MonthlyIncome]] &lt;= Q2_Val, "Lower-Mid (Q2)",
  Cleaned_Data[[#This Row],[MonthlyIncome]] &lt;= Q3_Val, "Upper-Mid (Q3)",
  TRUE, "High (Q4)"
)</f>
        <v>High (Q4)</v>
      </c>
      <c r="AK588" t="str">
        <f>_xlfn.XLOOKUP(Cleaned_Data[[#This Row],[JobSatisfaction]], SatisfactionLookup[Code], SatisfactionLookup[Label], "Unknown")</f>
        <v>Low</v>
      </c>
      <c r="AL588" t="str">
        <f>_xlfn.XLOOKUP(Cleaned_Data[[#This Row],[WorkLifeBalance]], SatisfactionLookup[Code], SatisfactionLookup[Label], "Unknown")</f>
        <v>Medium</v>
      </c>
      <c r="AM58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88" t="str" cm="1">
        <f t="array" ref="AN588">_xlfn.IFS(Cleaned_Data[[#This Row],[Risk Score]]&gt;=5, "3 - High Risk", Cleaned_Data[[#This Row],[Risk Score]]&gt;=3, "2 - Medium Risk", TRUE, "1 - Low Risk")</f>
        <v>2 - Medium Risk</v>
      </c>
    </row>
    <row r="589" spans="1:40">
      <c r="A589">
        <v>59</v>
      </c>
      <c r="B589" t="s">
        <v>43</v>
      </c>
      <c r="C589" t="s">
        <v>44</v>
      </c>
      <c r="D589">
        <v>1225</v>
      </c>
      <c r="E589" t="s">
        <v>37</v>
      </c>
      <c r="F589">
        <v>1</v>
      </c>
      <c r="G589">
        <v>1</v>
      </c>
      <c r="H589" t="s">
        <v>38</v>
      </c>
      <c r="I589">
        <v>91</v>
      </c>
      <c r="J589">
        <v>1</v>
      </c>
      <c r="K589" t="s">
        <v>39</v>
      </c>
      <c r="L589">
        <v>57</v>
      </c>
      <c r="M589">
        <v>2</v>
      </c>
      <c r="N589">
        <v>2</v>
      </c>
      <c r="O589" t="s">
        <v>40</v>
      </c>
      <c r="P589">
        <v>3</v>
      </c>
      <c r="Q589" t="s">
        <v>41</v>
      </c>
      <c r="R589">
        <v>5473</v>
      </c>
      <c r="S589">
        <v>24668</v>
      </c>
      <c r="T589">
        <v>7</v>
      </c>
      <c r="U589" t="s">
        <v>43</v>
      </c>
      <c r="V589">
        <v>11</v>
      </c>
      <c r="W589">
        <v>3</v>
      </c>
      <c r="X589">
        <v>4</v>
      </c>
      <c r="Y589">
        <v>0</v>
      </c>
      <c r="Z589">
        <v>20</v>
      </c>
      <c r="AA589">
        <v>2</v>
      </c>
      <c r="AB589">
        <v>2</v>
      </c>
      <c r="AC589">
        <v>4</v>
      </c>
      <c r="AD589">
        <v>3</v>
      </c>
      <c r="AE589">
        <v>1</v>
      </c>
      <c r="AF589">
        <v>3</v>
      </c>
      <c r="AG589">
        <v>0</v>
      </c>
      <c r="AH589" t="s">
        <v>65</v>
      </c>
      <c r="AI589" t="s">
        <v>71</v>
      </c>
      <c r="AJ589" t="str" cm="1">
        <f t="array" ref="AJ589">_xlfn.IFS(
  Cleaned_Data[[#This Row],[MonthlyIncome]] &lt;= Q1_Val, "Low (Q1)",
  Cleaned_Data[[#This Row],[MonthlyIncome]] &lt;= Q2_Val, "Lower-Mid (Q2)",
  Cleaned_Data[[#This Row],[MonthlyIncome]] &lt;= Q3_Val, "Upper-Mid (Q3)",
  TRUE, "High (Q4)"
)</f>
        <v>Upper-Mid (Q3)</v>
      </c>
      <c r="AK589" t="str">
        <f>_xlfn.XLOOKUP(Cleaned_Data[[#This Row],[JobSatisfaction]], SatisfactionLookup[Code], SatisfactionLookup[Label], "Unknown")</f>
        <v>High</v>
      </c>
      <c r="AL589" t="str">
        <f>_xlfn.XLOOKUP(Cleaned_Data[[#This Row],[WorkLifeBalance]], SatisfactionLookup[Code], SatisfactionLookup[Label], "Unknown")</f>
        <v>Medium</v>
      </c>
      <c r="AM58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589" t="str" cm="1">
        <f t="array" ref="AN589">_xlfn.IFS(Cleaned_Data[[#This Row],[Risk Score]]&gt;=5, "3 - High Risk", Cleaned_Data[[#This Row],[Risk Score]]&gt;=3, "2 - Medium Risk", TRUE, "1 - Low Risk")</f>
        <v>1 - Low Risk</v>
      </c>
    </row>
    <row r="590" spans="1:40">
      <c r="A590">
        <v>38</v>
      </c>
      <c r="B590" t="s">
        <v>43</v>
      </c>
      <c r="C590" t="s">
        <v>55</v>
      </c>
      <c r="D590">
        <v>573</v>
      </c>
      <c r="E590" t="s">
        <v>45</v>
      </c>
      <c r="F590">
        <v>6</v>
      </c>
      <c r="G590">
        <v>3</v>
      </c>
      <c r="H590" t="s">
        <v>51</v>
      </c>
      <c r="I590">
        <v>107</v>
      </c>
      <c r="J590">
        <v>2</v>
      </c>
      <c r="K590" t="s">
        <v>39</v>
      </c>
      <c r="L590">
        <v>79</v>
      </c>
      <c r="M590">
        <v>1</v>
      </c>
      <c r="N590">
        <v>2</v>
      </c>
      <c r="O590" t="s">
        <v>47</v>
      </c>
      <c r="P590">
        <v>4</v>
      </c>
      <c r="Q590" t="s">
        <v>52</v>
      </c>
      <c r="R590">
        <v>5329</v>
      </c>
      <c r="S590">
        <v>15717</v>
      </c>
      <c r="T590">
        <v>7</v>
      </c>
      <c r="U590" t="s">
        <v>35</v>
      </c>
      <c r="V590">
        <v>12</v>
      </c>
      <c r="W590">
        <v>3</v>
      </c>
      <c r="X590">
        <v>4</v>
      </c>
      <c r="Y590">
        <v>3</v>
      </c>
      <c r="Z590">
        <v>17</v>
      </c>
      <c r="AA590">
        <v>3</v>
      </c>
      <c r="AB590">
        <v>3</v>
      </c>
      <c r="AC590">
        <v>13</v>
      </c>
      <c r="AD590">
        <v>11</v>
      </c>
      <c r="AE590">
        <v>1</v>
      </c>
      <c r="AF590">
        <v>9</v>
      </c>
      <c r="AG590">
        <v>0</v>
      </c>
      <c r="AH590" t="s">
        <v>69</v>
      </c>
      <c r="AI590" t="s">
        <v>73</v>
      </c>
      <c r="AJ590" t="str" cm="1">
        <f t="array" ref="AJ590">_xlfn.IFS(
  Cleaned_Data[[#This Row],[MonthlyIncome]] &lt;= Q1_Val, "Low (Q1)",
  Cleaned_Data[[#This Row],[MonthlyIncome]] &lt;= Q2_Val, "Lower-Mid (Q2)",
  Cleaned_Data[[#This Row],[MonthlyIncome]] &lt;= Q3_Val, "Upper-Mid (Q3)",
  TRUE, "High (Q4)"
)</f>
        <v>Upper-Mid (Q3)</v>
      </c>
      <c r="AK590" t="str">
        <f>_xlfn.XLOOKUP(Cleaned_Data[[#This Row],[JobSatisfaction]], SatisfactionLookup[Code], SatisfactionLookup[Label], "Unknown")</f>
        <v>Very High</v>
      </c>
      <c r="AL590" t="str">
        <f>_xlfn.XLOOKUP(Cleaned_Data[[#This Row],[WorkLifeBalance]], SatisfactionLookup[Code], SatisfactionLookup[Label], "Unknown")</f>
        <v>High</v>
      </c>
      <c r="AM59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90" t="str" cm="1">
        <f t="array" ref="AN590">_xlfn.IFS(Cleaned_Data[[#This Row],[Risk Score]]&gt;=5, "3 - High Risk", Cleaned_Data[[#This Row],[Risk Score]]&gt;=3, "2 - Medium Risk", TRUE, "1 - Low Risk")</f>
        <v>2 - Medium Risk</v>
      </c>
    </row>
    <row r="591" spans="1:40">
      <c r="A591">
        <v>20</v>
      </c>
      <c r="B591" t="s">
        <v>35</v>
      </c>
      <c r="C591" t="s">
        <v>44</v>
      </c>
      <c r="D591">
        <v>871</v>
      </c>
      <c r="E591" t="s">
        <v>45</v>
      </c>
      <c r="F591">
        <v>6</v>
      </c>
      <c r="G591">
        <v>3</v>
      </c>
      <c r="H591" t="s">
        <v>38</v>
      </c>
      <c r="I591">
        <v>137</v>
      </c>
      <c r="J591">
        <v>4</v>
      </c>
      <c r="K591" t="s">
        <v>39</v>
      </c>
      <c r="L591">
        <v>66</v>
      </c>
      <c r="M591">
        <v>2</v>
      </c>
      <c r="N591">
        <v>1</v>
      </c>
      <c r="O591" t="s">
        <v>50</v>
      </c>
      <c r="P591">
        <v>4</v>
      </c>
      <c r="Q591" t="s">
        <v>41</v>
      </c>
      <c r="R591">
        <v>2926</v>
      </c>
      <c r="S591">
        <v>19783</v>
      </c>
      <c r="T591">
        <v>1</v>
      </c>
      <c r="U591" t="s">
        <v>35</v>
      </c>
      <c r="V591">
        <v>18</v>
      </c>
      <c r="W591">
        <v>3</v>
      </c>
      <c r="X591">
        <v>2</v>
      </c>
      <c r="Y591">
        <v>0</v>
      </c>
      <c r="Z591">
        <v>1</v>
      </c>
      <c r="AA591">
        <v>5</v>
      </c>
      <c r="AB591">
        <v>3</v>
      </c>
      <c r="AC591">
        <v>1</v>
      </c>
      <c r="AD591">
        <v>0</v>
      </c>
      <c r="AE591">
        <v>1</v>
      </c>
      <c r="AF591">
        <v>0</v>
      </c>
      <c r="AG591">
        <v>1</v>
      </c>
      <c r="AH591" t="s">
        <v>68</v>
      </c>
      <c r="AI591" t="s">
        <v>66</v>
      </c>
      <c r="AJ591" t="str" cm="1">
        <f t="array" ref="AJ591">_xlfn.IFS(
  Cleaned_Data[[#This Row],[MonthlyIncome]] &lt;= Q1_Val, "Low (Q1)",
  Cleaned_Data[[#This Row],[MonthlyIncome]] &lt;= Q2_Val, "Lower-Mid (Q2)",
  Cleaned_Data[[#This Row],[MonthlyIncome]] &lt;= Q3_Val, "Upper-Mid (Q3)",
  TRUE, "High (Q4)"
)</f>
        <v>Lower-Mid (Q2)</v>
      </c>
      <c r="AK591" t="str">
        <f>_xlfn.XLOOKUP(Cleaned_Data[[#This Row],[JobSatisfaction]], SatisfactionLookup[Code], SatisfactionLookup[Label], "Unknown")</f>
        <v>Very High</v>
      </c>
      <c r="AL591" t="str">
        <f>_xlfn.XLOOKUP(Cleaned_Data[[#This Row],[WorkLifeBalance]], SatisfactionLookup[Code], SatisfactionLookup[Label], "Unknown")</f>
        <v>High</v>
      </c>
      <c r="AM59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591" t="str" cm="1">
        <f t="array" ref="AN591">_xlfn.IFS(Cleaned_Data[[#This Row],[Risk Score]]&gt;=5, "3 - High Risk", Cleaned_Data[[#This Row],[Risk Score]]&gt;=3, "2 - Medium Risk", TRUE, "1 - Low Risk")</f>
        <v>3 - High Risk</v>
      </c>
    </row>
    <row r="592" spans="1:40">
      <c r="A592">
        <v>34</v>
      </c>
      <c r="B592" t="s">
        <v>43</v>
      </c>
      <c r="C592" t="s">
        <v>44</v>
      </c>
      <c r="D592">
        <v>1069</v>
      </c>
      <c r="E592" t="s">
        <v>45</v>
      </c>
      <c r="F592">
        <v>2</v>
      </c>
      <c r="G592">
        <v>1</v>
      </c>
      <c r="H592" t="s">
        <v>38</v>
      </c>
      <c r="I592">
        <v>256</v>
      </c>
      <c r="J592">
        <v>4</v>
      </c>
      <c r="K592" t="s">
        <v>46</v>
      </c>
      <c r="L592">
        <v>45</v>
      </c>
      <c r="M592">
        <v>2</v>
      </c>
      <c r="N592">
        <v>2</v>
      </c>
      <c r="O592" t="s">
        <v>53</v>
      </c>
      <c r="P592">
        <v>3</v>
      </c>
      <c r="Q592" t="s">
        <v>48</v>
      </c>
      <c r="R592">
        <v>9547</v>
      </c>
      <c r="S592">
        <v>14074</v>
      </c>
      <c r="T592">
        <v>1</v>
      </c>
      <c r="U592" t="s">
        <v>43</v>
      </c>
      <c r="V592">
        <v>17</v>
      </c>
      <c r="W592">
        <v>3</v>
      </c>
      <c r="X592">
        <v>3</v>
      </c>
      <c r="Y592">
        <v>0</v>
      </c>
      <c r="Z592">
        <v>10</v>
      </c>
      <c r="AA592">
        <v>2</v>
      </c>
      <c r="AB592">
        <v>2</v>
      </c>
      <c r="AC592">
        <v>10</v>
      </c>
      <c r="AD592">
        <v>9</v>
      </c>
      <c r="AE592">
        <v>1</v>
      </c>
      <c r="AF592">
        <v>9</v>
      </c>
      <c r="AG592">
        <v>0</v>
      </c>
      <c r="AH592" t="s">
        <v>67</v>
      </c>
      <c r="AI592" t="s">
        <v>72</v>
      </c>
      <c r="AJ592" t="str" cm="1">
        <f t="array" ref="AJ592">_xlfn.IFS(
  Cleaned_Data[[#This Row],[MonthlyIncome]] &lt;= Q1_Val, "Low (Q1)",
  Cleaned_Data[[#This Row],[MonthlyIncome]] &lt;= Q2_Val, "Lower-Mid (Q2)",
  Cleaned_Data[[#This Row],[MonthlyIncome]] &lt;= Q3_Val, "Upper-Mid (Q3)",
  TRUE, "High (Q4)"
)</f>
        <v>High (Q4)</v>
      </c>
      <c r="AK592" t="str">
        <f>_xlfn.XLOOKUP(Cleaned_Data[[#This Row],[JobSatisfaction]], SatisfactionLookup[Code], SatisfactionLookup[Label], "Unknown")</f>
        <v>High</v>
      </c>
      <c r="AL592" t="str">
        <f>_xlfn.XLOOKUP(Cleaned_Data[[#This Row],[WorkLifeBalance]], SatisfactionLookup[Code], SatisfactionLookup[Label], "Unknown")</f>
        <v>Medium</v>
      </c>
      <c r="AM59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592" t="str" cm="1">
        <f t="array" ref="AN592">_xlfn.IFS(Cleaned_Data[[#This Row],[Risk Score]]&gt;=5, "3 - High Risk", Cleaned_Data[[#This Row],[Risk Score]]&gt;=3, "2 - Medium Risk", TRUE, "1 - Low Risk")</f>
        <v>1 - Low Risk</v>
      </c>
    </row>
    <row r="593" spans="1:40">
      <c r="A593">
        <v>49</v>
      </c>
      <c r="B593" t="s">
        <v>43</v>
      </c>
      <c r="C593" t="s">
        <v>55</v>
      </c>
      <c r="D593">
        <v>1002</v>
      </c>
      <c r="E593" t="s">
        <v>45</v>
      </c>
      <c r="F593">
        <v>18</v>
      </c>
      <c r="G593">
        <v>4</v>
      </c>
      <c r="H593" t="s">
        <v>38</v>
      </c>
      <c r="I593">
        <v>275</v>
      </c>
      <c r="J593">
        <v>4</v>
      </c>
      <c r="K593" t="s">
        <v>46</v>
      </c>
      <c r="L593">
        <v>92</v>
      </c>
      <c r="M593">
        <v>3</v>
      </c>
      <c r="N593">
        <v>2</v>
      </c>
      <c r="O593" t="s">
        <v>53</v>
      </c>
      <c r="P593">
        <v>4</v>
      </c>
      <c r="Q593" t="s">
        <v>52</v>
      </c>
      <c r="R593">
        <v>6804</v>
      </c>
      <c r="S593">
        <v>23793</v>
      </c>
      <c r="T593">
        <v>1</v>
      </c>
      <c r="U593" t="s">
        <v>35</v>
      </c>
      <c r="V593">
        <v>15</v>
      </c>
      <c r="W593">
        <v>3</v>
      </c>
      <c r="X593">
        <v>1</v>
      </c>
      <c r="Y593">
        <v>2</v>
      </c>
      <c r="Z593">
        <v>7</v>
      </c>
      <c r="AA593">
        <v>0</v>
      </c>
      <c r="AB593">
        <v>3</v>
      </c>
      <c r="AC593">
        <v>7</v>
      </c>
      <c r="AD593">
        <v>7</v>
      </c>
      <c r="AE593">
        <v>1</v>
      </c>
      <c r="AF593">
        <v>7</v>
      </c>
      <c r="AG593">
        <v>0</v>
      </c>
      <c r="AH593" t="s">
        <v>70</v>
      </c>
      <c r="AI593" t="s">
        <v>72</v>
      </c>
      <c r="AJ593" t="str" cm="1">
        <f t="array" ref="AJ593">_xlfn.IFS(
  Cleaned_Data[[#This Row],[MonthlyIncome]] &lt;= Q1_Val, "Low (Q1)",
  Cleaned_Data[[#This Row],[MonthlyIncome]] &lt;= Q2_Val, "Lower-Mid (Q2)",
  Cleaned_Data[[#This Row],[MonthlyIncome]] &lt;= Q3_Val, "Upper-Mid (Q3)",
  TRUE, "High (Q4)"
)</f>
        <v>Upper-Mid (Q3)</v>
      </c>
      <c r="AK593" t="str">
        <f>_xlfn.XLOOKUP(Cleaned_Data[[#This Row],[JobSatisfaction]], SatisfactionLookup[Code], SatisfactionLookup[Label], "Unknown")</f>
        <v>Very High</v>
      </c>
      <c r="AL593" t="str">
        <f>_xlfn.XLOOKUP(Cleaned_Data[[#This Row],[WorkLifeBalance]], SatisfactionLookup[Code], SatisfactionLookup[Label], "Unknown")</f>
        <v>High</v>
      </c>
      <c r="AM59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593" t="str" cm="1">
        <f t="array" ref="AN593">_xlfn.IFS(Cleaned_Data[[#This Row],[Risk Score]]&gt;=5, "3 - High Risk", Cleaned_Data[[#This Row],[Risk Score]]&gt;=3, "2 - Medium Risk", TRUE, "1 - Low Risk")</f>
        <v>2 - Medium Risk</v>
      </c>
    </row>
    <row r="594" spans="1:40">
      <c r="A594">
        <v>36</v>
      </c>
      <c r="B594" t="s">
        <v>43</v>
      </c>
      <c r="C594" t="s">
        <v>44</v>
      </c>
      <c r="D594">
        <v>635</v>
      </c>
      <c r="E594" t="s">
        <v>45</v>
      </c>
      <c r="F594">
        <v>18</v>
      </c>
      <c r="G594">
        <v>1</v>
      </c>
      <c r="H594" t="s">
        <v>51</v>
      </c>
      <c r="I594">
        <v>286</v>
      </c>
      <c r="J594">
        <v>2</v>
      </c>
      <c r="K594" t="s">
        <v>39</v>
      </c>
      <c r="L594">
        <v>73</v>
      </c>
      <c r="M594">
        <v>3</v>
      </c>
      <c r="N594">
        <v>1</v>
      </c>
      <c r="O594" t="s">
        <v>50</v>
      </c>
      <c r="P594">
        <v>4</v>
      </c>
      <c r="Q594" t="s">
        <v>41</v>
      </c>
      <c r="R594">
        <v>2153</v>
      </c>
      <c r="S594">
        <v>7703</v>
      </c>
      <c r="T594">
        <v>1</v>
      </c>
      <c r="U594" t="s">
        <v>43</v>
      </c>
      <c r="V594">
        <v>13</v>
      </c>
      <c r="W594">
        <v>3</v>
      </c>
      <c r="X594">
        <v>1</v>
      </c>
      <c r="Y594">
        <v>0</v>
      </c>
      <c r="Z594">
        <v>8</v>
      </c>
      <c r="AA594">
        <v>2</v>
      </c>
      <c r="AB594">
        <v>3</v>
      </c>
      <c r="AC594">
        <v>8</v>
      </c>
      <c r="AD594">
        <v>1</v>
      </c>
      <c r="AE594">
        <v>1</v>
      </c>
      <c r="AF594">
        <v>7</v>
      </c>
      <c r="AG594">
        <v>0</v>
      </c>
      <c r="AH594" t="s">
        <v>69</v>
      </c>
      <c r="AI594" t="s">
        <v>72</v>
      </c>
      <c r="AJ594" t="str" cm="1">
        <f t="array" ref="AJ594">_xlfn.IFS(
  Cleaned_Data[[#This Row],[MonthlyIncome]] &lt;= Q1_Val, "Low (Q1)",
  Cleaned_Data[[#This Row],[MonthlyIncome]] &lt;= Q2_Val, "Lower-Mid (Q2)",
  Cleaned_Data[[#This Row],[MonthlyIncome]] &lt;= Q3_Val, "Upper-Mid (Q3)",
  TRUE, "High (Q4)"
)</f>
        <v>Low (Q1)</v>
      </c>
      <c r="AK594" t="str">
        <f>_xlfn.XLOOKUP(Cleaned_Data[[#This Row],[JobSatisfaction]], SatisfactionLookup[Code], SatisfactionLookup[Label], "Unknown")</f>
        <v>Very High</v>
      </c>
      <c r="AL594" t="str">
        <f>_xlfn.XLOOKUP(Cleaned_Data[[#This Row],[WorkLifeBalance]], SatisfactionLookup[Code], SatisfactionLookup[Label], "Unknown")</f>
        <v>High</v>
      </c>
      <c r="AM59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94" t="str" cm="1">
        <f t="array" ref="AN594">_xlfn.IFS(Cleaned_Data[[#This Row],[Risk Score]]&gt;=5, "3 - High Risk", Cleaned_Data[[#This Row],[Risk Score]]&gt;=3, "2 - Medium Risk", TRUE, "1 - Low Risk")</f>
        <v>2 - Medium Risk</v>
      </c>
    </row>
    <row r="595" spans="1:40">
      <c r="A595">
        <v>31</v>
      </c>
      <c r="B595" t="s">
        <v>43</v>
      </c>
      <c r="C595" t="s">
        <v>55</v>
      </c>
      <c r="D595">
        <v>979</v>
      </c>
      <c r="E595" t="s">
        <v>45</v>
      </c>
      <c r="F595">
        <v>1</v>
      </c>
      <c r="G595">
        <v>4</v>
      </c>
      <c r="H595" t="s">
        <v>51</v>
      </c>
      <c r="I595">
        <v>308</v>
      </c>
      <c r="J595">
        <v>3</v>
      </c>
      <c r="K595" t="s">
        <v>46</v>
      </c>
      <c r="L595">
        <v>90</v>
      </c>
      <c r="M595">
        <v>1</v>
      </c>
      <c r="N595">
        <v>2</v>
      </c>
      <c r="O595" t="s">
        <v>53</v>
      </c>
      <c r="P595">
        <v>3</v>
      </c>
      <c r="Q595" t="s">
        <v>48</v>
      </c>
      <c r="R595">
        <v>4345</v>
      </c>
      <c r="S595">
        <v>4381</v>
      </c>
      <c r="T595">
        <v>0</v>
      </c>
      <c r="U595" t="s">
        <v>43</v>
      </c>
      <c r="V595">
        <v>12</v>
      </c>
      <c r="W595">
        <v>3</v>
      </c>
      <c r="X595">
        <v>4</v>
      </c>
      <c r="Y595">
        <v>1</v>
      </c>
      <c r="Z595">
        <v>6</v>
      </c>
      <c r="AA595">
        <v>2</v>
      </c>
      <c r="AB595">
        <v>3</v>
      </c>
      <c r="AC595">
        <v>5</v>
      </c>
      <c r="AD595">
        <v>4</v>
      </c>
      <c r="AE595">
        <v>1</v>
      </c>
      <c r="AF595">
        <v>4</v>
      </c>
      <c r="AG595">
        <v>0</v>
      </c>
      <c r="AH595" t="s">
        <v>67</v>
      </c>
      <c r="AI595" t="s">
        <v>71</v>
      </c>
      <c r="AJ595" t="str" cm="1">
        <f t="array" ref="AJ595">_xlfn.IFS(
  Cleaned_Data[[#This Row],[MonthlyIncome]] &lt;= Q1_Val, "Low (Q1)",
  Cleaned_Data[[#This Row],[MonthlyIncome]] &lt;= Q2_Val, "Lower-Mid (Q2)",
  Cleaned_Data[[#This Row],[MonthlyIncome]] &lt;= Q3_Val, "Upper-Mid (Q3)",
  TRUE, "High (Q4)"
)</f>
        <v>Lower-Mid (Q2)</v>
      </c>
      <c r="AK595" t="str">
        <f>_xlfn.XLOOKUP(Cleaned_Data[[#This Row],[JobSatisfaction]], SatisfactionLookup[Code], SatisfactionLookup[Label], "Unknown")</f>
        <v>High</v>
      </c>
      <c r="AL595" t="str">
        <f>_xlfn.XLOOKUP(Cleaned_Data[[#This Row],[WorkLifeBalance]], SatisfactionLookup[Code], SatisfactionLookup[Label], "Unknown")</f>
        <v>High</v>
      </c>
      <c r="AM59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595" t="str" cm="1">
        <f t="array" ref="AN595">_xlfn.IFS(Cleaned_Data[[#This Row],[Risk Score]]&gt;=5, "3 - High Risk", Cleaned_Data[[#This Row],[Risk Score]]&gt;=3, "2 - Medium Risk", TRUE, "1 - Low Risk")</f>
        <v>1 - Low Risk</v>
      </c>
    </row>
    <row r="596" spans="1:40">
      <c r="A596">
        <v>31</v>
      </c>
      <c r="B596" t="s">
        <v>35</v>
      </c>
      <c r="C596" t="s">
        <v>44</v>
      </c>
      <c r="D596">
        <v>307</v>
      </c>
      <c r="E596" t="s">
        <v>45</v>
      </c>
      <c r="F596">
        <v>29</v>
      </c>
      <c r="G596">
        <v>2</v>
      </c>
      <c r="H596" t="s">
        <v>51</v>
      </c>
      <c r="I596">
        <v>355</v>
      </c>
      <c r="J596">
        <v>3</v>
      </c>
      <c r="K596" t="s">
        <v>46</v>
      </c>
      <c r="L596">
        <v>71</v>
      </c>
      <c r="M596">
        <v>2</v>
      </c>
      <c r="N596">
        <v>1</v>
      </c>
      <c r="O596" t="s">
        <v>50</v>
      </c>
      <c r="P596">
        <v>2</v>
      </c>
      <c r="Q596" t="s">
        <v>41</v>
      </c>
      <c r="R596">
        <v>3479</v>
      </c>
      <c r="S596">
        <v>11652</v>
      </c>
      <c r="T596">
        <v>0</v>
      </c>
      <c r="U596" t="s">
        <v>43</v>
      </c>
      <c r="V596">
        <v>11</v>
      </c>
      <c r="W596">
        <v>3</v>
      </c>
      <c r="X596">
        <v>2</v>
      </c>
      <c r="Y596">
        <v>0</v>
      </c>
      <c r="Z596">
        <v>6</v>
      </c>
      <c r="AA596">
        <v>2</v>
      </c>
      <c r="AB596">
        <v>4</v>
      </c>
      <c r="AC596">
        <v>5</v>
      </c>
      <c r="AD596">
        <v>4</v>
      </c>
      <c r="AE596">
        <v>1</v>
      </c>
      <c r="AF596">
        <v>4</v>
      </c>
      <c r="AG596">
        <v>1</v>
      </c>
      <c r="AH596" t="s">
        <v>67</v>
      </c>
      <c r="AI596" t="s">
        <v>71</v>
      </c>
      <c r="AJ596" t="str" cm="1">
        <f t="array" ref="AJ596">_xlfn.IFS(
  Cleaned_Data[[#This Row],[MonthlyIncome]] &lt;= Q1_Val, "Low (Q1)",
  Cleaned_Data[[#This Row],[MonthlyIncome]] &lt;= Q2_Val, "Lower-Mid (Q2)",
  Cleaned_Data[[#This Row],[MonthlyIncome]] &lt;= Q3_Val, "Upper-Mid (Q3)",
  TRUE, "High (Q4)"
)</f>
        <v>Lower-Mid (Q2)</v>
      </c>
      <c r="AK596" t="str">
        <f>_xlfn.XLOOKUP(Cleaned_Data[[#This Row],[JobSatisfaction]], SatisfactionLookup[Code], SatisfactionLookup[Label], "Unknown")</f>
        <v>Medium</v>
      </c>
      <c r="AL596" t="str">
        <f>_xlfn.XLOOKUP(Cleaned_Data[[#This Row],[WorkLifeBalance]], SatisfactionLookup[Code], SatisfactionLookup[Label], "Unknown")</f>
        <v>Very High</v>
      </c>
      <c r="AM59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596" t="str" cm="1">
        <f t="array" ref="AN596">_xlfn.IFS(Cleaned_Data[[#This Row],[Risk Score]]&gt;=5, "3 - High Risk", Cleaned_Data[[#This Row],[Risk Score]]&gt;=3, "2 - Medium Risk", TRUE, "1 - Low Risk")</f>
        <v>3 - High Risk</v>
      </c>
    </row>
    <row r="597" spans="1:40">
      <c r="A597">
        <v>25</v>
      </c>
      <c r="B597" t="s">
        <v>43</v>
      </c>
      <c r="C597" t="s">
        <v>55</v>
      </c>
      <c r="D597">
        <v>675</v>
      </c>
      <c r="E597" t="s">
        <v>45</v>
      </c>
      <c r="F597">
        <v>5</v>
      </c>
      <c r="G597">
        <v>2</v>
      </c>
      <c r="H597" t="s">
        <v>38</v>
      </c>
      <c r="I597">
        <v>369</v>
      </c>
      <c r="J597">
        <v>2</v>
      </c>
      <c r="K597" t="s">
        <v>46</v>
      </c>
      <c r="L597">
        <v>85</v>
      </c>
      <c r="M597">
        <v>4</v>
      </c>
      <c r="N597">
        <v>2</v>
      </c>
      <c r="O597" t="s">
        <v>54</v>
      </c>
      <c r="P597">
        <v>1</v>
      </c>
      <c r="Q597" t="s">
        <v>52</v>
      </c>
      <c r="R597">
        <v>4000</v>
      </c>
      <c r="S597">
        <v>18384</v>
      </c>
      <c r="T597">
        <v>1</v>
      </c>
      <c r="U597" t="s">
        <v>43</v>
      </c>
      <c r="V597">
        <v>12</v>
      </c>
      <c r="W597">
        <v>3</v>
      </c>
      <c r="X597">
        <v>4</v>
      </c>
      <c r="Y597">
        <v>2</v>
      </c>
      <c r="Z597">
        <v>6</v>
      </c>
      <c r="AA597">
        <v>2</v>
      </c>
      <c r="AB597">
        <v>3</v>
      </c>
      <c r="AC597">
        <v>6</v>
      </c>
      <c r="AD597">
        <v>3</v>
      </c>
      <c r="AE597">
        <v>1</v>
      </c>
      <c r="AF597">
        <v>5</v>
      </c>
      <c r="AG597">
        <v>0</v>
      </c>
      <c r="AH597" t="s">
        <v>67</v>
      </c>
      <c r="AI597" t="s">
        <v>72</v>
      </c>
      <c r="AJ597" t="str" cm="1">
        <f t="array" ref="AJ597">_xlfn.IFS(
  Cleaned_Data[[#This Row],[MonthlyIncome]] &lt;= Q1_Val, "Low (Q1)",
  Cleaned_Data[[#This Row],[MonthlyIncome]] &lt;= Q2_Val, "Lower-Mid (Q2)",
  Cleaned_Data[[#This Row],[MonthlyIncome]] &lt;= Q3_Val, "Upper-Mid (Q3)",
  TRUE, "High (Q4)"
)</f>
        <v>Lower-Mid (Q2)</v>
      </c>
      <c r="AK597" t="str">
        <f>_xlfn.XLOOKUP(Cleaned_Data[[#This Row],[JobSatisfaction]], SatisfactionLookup[Code], SatisfactionLookup[Label], "Unknown")</f>
        <v>Low</v>
      </c>
      <c r="AL597" t="str">
        <f>_xlfn.XLOOKUP(Cleaned_Data[[#This Row],[WorkLifeBalance]], SatisfactionLookup[Code], SatisfactionLookup[Label], "Unknown")</f>
        <v>High</v>
      </c>
      <c r="AM59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97" t="str" cm="1">
        <f t="array" ref="AN597">_xlfn.IFS(Cleaned_Data[[#This Row],[Risk Score]]&gt;=5, "3 - High Risk", Cleaned_Data[[#This Row],[Risk Score]]&gt;=3, "2 - Medium Risk", TRUE, "1 - Low Risk")</f>
        <v>1 - Low Risk</v>
      </c>
    </row>
    <row r="598" spans="1:40">
      <c r="A598">
        <v>26</v>
      </c>
      <c r="B598" t="s">
        <v>43</v>
      </c>
      <c r="C598" t="s">
        <v>44</v>
      </c>
      <c r="D598">
        <v>1479</v>
      </c>
      <c r="E598" t="s">
        <v>45</v>
      </c>
      <c r="F598">
        <v>1</v>
      </c>
      <c r="G598">
        <v>3</v>
      </c>
      <c r="H598" t="s">
        <v>38</v>
      </c>
      <c r="I598">
        <v>384</v>
      </c>
      <c r="J598">
        <v>3</v>
      </c>
      <c r="K598" t="s">
        <v>39</v>
      </c>
      <c r="L598">
        <v>84</v>
      </c>
      <c r="M598">
        <v>3</v>
      </c>
      <c r="N598">
        <v>2</v>
      </c>
      <c r="O598" t="s">
        <v>53</v>
      </c>
      <c r="P598">
        <v>2</v>
      </c>
      <c r="Q598" t="s">
        <v>52</v>
      </c>
      <c r="R598">
        <v>6397</v>
      </c>
      <c r="S598">
        <v>26767</v>
      </c>
      <c r="T598">
        <v>1</v>
      </c>
      <c r="U598" t="s">
        <v>43</v>
      </c>
      <c r="V598">
        <v>20</v>
      </c>
      <c r="W598">
        <v>4</v>
      </c>
      <c r="X598">
        <v>1</v>
      </c>
      <c r="Y598">
        <v>1</v>
      </c>
      <c r="Z598">
        <v>6</v>
      </c>
      <c r="AA598">
        <v>6</v>
      </c>
      <c r="AB598">
        <v>1</v>
      </c>
      <c r="AC598">
        <v>6</v>
      </c>
      <c r="AD598">
        <v>5</v>
      </c>
      <c r="AE598">
        <v>1</v>
      </c>
      <c r="AF598">
        <v>4</v>
      </c>
      <c r="AG598">
        <v>0</v>
      </c>
      <c r="AH598" t="s">
        <v>67</v>
      </c>
      <c r="AI598" t="s">
        <v>72</v>
      </c>
      <c r="AJ598" t="str" cm="1">
        <f t="array" ref="AJ598">_xlfn.IFS(
  Cleaned_Data[[#This Row],[MonthlyIncome]] &lt;= Q1_Val, "Low (Q1)",
  Cleaned_Data[[#This Row],[MonthlyIncome]] &lt;= Q2_Val, "Lower-Mid (Q2)",
  Cleaned_Data[[#This Row],[MonthlyIncome]] &lt;= Q3_Val, "Upper-Mid (Q3)",
  TRUE, "High (Q4)"
)</f>
        <v>Upper-Mid (Q3)</v>
      </c>
      <c r="AK598" t="str">
        <f>_xlfn.XLOOKUP(Cleaned_Data[[#This Row],[JobSatisfaction]], SatisfactionLookup[Code], SatisfactionLookup[Label], "Unknown")</f>
        <v>Medium</v>
      </c>
      <c r="AL598" t="str">
        <f>_xlfn.XLOOKUP(Cleaned_Data[[#This Row],[WorkLifeBalance]], SatisfactionLookup[Code], SatisfactionLookup[Label], "Unknown")</f>
        <v>Low</v>
      </c>
      <c r="AM59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598" t="str" cm="1">
        <f t="array" ref="AN598">_xlfn.IFS(Cleaned_Data[[#This Row],[Risk Score]]&gt;=5, "3 - High Risk", Cleaned_Data[[#This Row],[Risk Score]]&gt;=3, "2 - Medium Risk", TRUE, "1 - Low Risk")</f>
        <v>2 - Medium Risk</v>
      </c>
    </row>
    <row r="599" spans="1:40">
      <c r="A599">
        <v>43</v>
      </c>
      <c r="B599" t="s">
        <v>43</v>
      </c>
      <c r="C599" t="s">
        <v>44</v>
      </c>
      <c r="D599">
        <v>185</v>
      </c>
      <c r="E599" t="s">
        <v>45</v>
      </c>
      <c r="F599">
        <v>10</v>
      </c>
      <c r="G599">
        <v>4</v>
      </c>
      <c r="H599" t="s">
        <v>38</v>
      </c>
      <c r="I599">
        <v>430</v>
      </c>
      <c r="J599">
        <v>3</v>
      </c>
      <c r="K599" t="s">
        <v>39</v>
      </c>
      <c r="L599">
        <v>33</v>
      </c>
      <c r="M599">
        <v>3</v>
      </c>
      <c r="N599">
        <v>1</v>
      </c>
      <c r="O599" t="s">
        <v>50</v>
      </c>
      <c r="P599">
        <v>4</v>
      </c>
      <c r="Q599" t="s">
        <v>41</v>
      </c>
      <c r="R599">
        <v>2455</v>
      </c>
      <c r="S599">
        <v>10675</v>
      </c>
      <c r="T599">
        <v>0</v>
      </c>
      <c r="U599" t="s">
        <v>43</v>
      </c>
      <c r="V599">
        <v>19</v>
      </c>
      <c r="W599">
        <v>3</v>
      </c>
      <c r="X599">
        <v>1</v>
      </c>
      <c r="Y599">
        <v>0</v>
      </c>
      <c r="Z599">
        <v>9</v>
      </c>
      <c r="AA599">
        <v>5</v>
      </c>
      <c r="AB599">
        <v>3</v>
      </c>
      <c r="AC599">
        <v>8</v>
      </c>
      <c r="AD599">
        <v>7</v>
      </c>
      <c r="AE599">
        <v>1</v>
      </c>
      <c r="AF599">
        <v>7</v>
      </c>
      <c r="AG599">
        <v>0</v>
      </c>
      <c r="AH599" t="s">
        <v>69</v>
      </c>
      <c r="AI599" t="s">
        <v>72</v>
      </c>
      <c r="AJ599" t="str" cm="1">
        <f t="array" ref="AJ599">_xlfn.IFS(
  Cleaned_Data[[#This Row],[MonthlyIncome]] &lt;= Q1_Val, "Low (Q1)",
  Cleaned_Data[[#This Row],[MonthlyIncome]] &lt;= Q2_Val, "Lower-Mid (Q2)",
  Cleaned_Data[[#This Row],[MonthlyIncome]] &lt;= Q3_Val, "Upper-Mid (Q3)",
  TRUE, "High (Q4)"
)</f>
        <v>Low (Q1)</v>
      </c>
      <c r="AK599" t="str">
        <f>_xlfn.XLOOKUP(Cleaned_Data[[#This Row],[JobSatisfaction]], SatisfactionLookup[Code], SatisfactionLookup[Label], "Unknown")</f>
        <v>Very High</v>
      </c>
      <c r="AL599" t="str">
        <f>_xlfn.XLOOKUP(Cleaned_Data[[#This Row],[WorkLifeBalance]], SatisfactionLookup[Code], SatisfactionLookup[Label], "Unknown")</f>
        <v>High</v>
      </c>
      <c r="AM59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599" t="str" cm="1">
        <f t="array" ref="AN599">_xlfn.IFS(Cleaned_Data[[#This Row],[Risk Score]]&gt;=5, "3 - High Risk", Cleaned_Data[[#This Row],[Risk Score]]&gt;=3, "2 - Medium Risk", TRUE, "1 - Low Risk")</f>
        <v>1 - Low Risk</v>
      </c>
    </row>
    <row r="600" spans="1:40">
      <c r="A600">
        <v>27</v>
      </c>
      <c r="B600" t="s">
        <v>43</v>
      </c>
      <c r="C600" t="s">
        <v>55</v>
      </c>
      <c r="D600">
        <v>210</v>
      </c>
      <c r="E600" t="s">
        <v>37</v>
      </c>
      <c r="F600">
        <v>1</v>
      </c>
      <c r="G600">
        <v>1</v>
      </c>
      <c r="H600" t="s">
        <v>59</v>
      </c>
      <c r="I600">
        <v>449</v>
      </c>
      <c r="J600">
        <v>3</v>
      </c>
      <c r="K600" t="s">
        <v>46</v>
      </c>
      <c r="L600">
        <v>73</v>
      </c>
      <c r="M600">
        <v>3</v>
      </c>
      <c r="N600">
        <v>2</v>
      </c>
      <c r="O600" t="s">
        <v>40</v>
      </c>
      <c r="P600">
        <v>2</v>
      </c>
      <c r="Q600" t="s">
        <v>48</v>
      </c>
      <c r="R600">
        <v>6349</v>
      </c>
      <c r="S600">
        <v>22107</v>
      </c>
      <c r="T600">
        <v>0</v>
      </c>
      <c r="U600" t="s">
        <v>35</v>
      </c>
      <c r="V600">
        <v>13</v>
      </c>
      <c r="W600">
        <v>3</v>
      </c>
      <c r="X600">
        <v>4</v>
      </c>
      <c r="Y600">
        <v>1</v>
      </c>
      <c r="Z600">
        <v>6</v>
      </c>
      <c r="AA600">
        <v>0</v>
      </c>
      <c r="AB600">
        <v>3</v>
      </c>
      <c r="AC600">
        <v>5</v>
      </c>
      <c r="AD600">
        <v>4</v>
      </c>
      <c r="AE600">
        <v>1</v>
      </c>
      <c r="AF600">
        <v>4</v>
      </c>
      <c r="AG600">
        <v>0</v>
      </c>
      <c r="AH600" t="s">
        <v>67</v>
      </c>
      <c r="AI600" t="s">
        <v>71</v>
      </c>
      <c r="AJ600" t="str" cm="1">
        <f t="array" ref="AJ600">_xlfn.IFS(
  Cleaned_Data[[#This Row],[MonthlyIncome]] &lt;= Q1_Val, "Low (Q1)",
  Cleaned_Data[[#This Row],[MonthlyIncome]] &lt;= Q2_Val, "Lower-Mid (Q2)",
  Cleaned_Data[[#This Row],[MonthlyIncome]] &lt;= Q3_Val, "Upper-Mid (Q3)",
  TRUE, "High (Q4)"
)</f>
        <v>Upper-Mid (Q3)</v>
      </c>
      <c r="AK600" t="str">
        <f>_xlfn.XLOOKUP(Cleaned_Data[[#This Row],[JobSatisfaction]], SatisfactionLookup[Code], SatisfactionLookup[Label], "Unknown")</f>
        <v>Medium</v>
      </c>
      <c r="AL600" t="str">
        <f>_xlfn.XLOOKUP(Cleaned_Data[[#This Row],[WorkLifeBalance]], SatisfactionLookup[Code], SatisfactionLookup[Label], "Unknown")</f>
        <v>High</v>
      </c>
      <c r="AM60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600" t="str" cm="1">
        <f t="array" ref="AN600">_xlfn.IFS(Cleaned_Data[[#This Row],[Risk Score]]&gt;=5, "3 - High Risk", Cleaned_Data[[#This Row],[Risk Score]]&gt;=3, "2 - Medium Risk", TRUE, "1 - Low Risk")</f>
        <v>3 - High Risk</v>
      </c>
    </row>
    <row r="601" spans="1:40">
      <c r="A601">
        <v>36</v>
      </c>
      <c r="B601" t="s">
        <v>43</v>
      </c>
      <c r="C601" t="s">
        <v>44</v>
      </c>
      <c r="D601">
        <v>541</v>
      </c>
      <c r="E601" t="s">
        <v>37</v>
      </c>
      <c r="F601">
        <v>3</v>
      </c>
      <c r="G601">
        <v>4</v>
      </c>
      <c r="H601" t="s">
        <v>51</v>
      </c>
      <c r="I601">
        <v>481</v>
      </c>
      <c r="J601">
        <v>1</v>
      </c>
      <c r="K601" t="s">
        <v>46</v>
      </c>
      <c r="L601">
        <v>48</v>
      </c>
      <c r="M601">
        <v>2</v>
      </c>
      <c r="N601">
        <v>3</v>
      </c>
      <c r="O601" t="s">
        <v>40</v>
      </c>
      <c r="P601">
        <v>4</v>
      </c>
      <c r="Q601" t="s">
        <v>48</v>
      </c>
      <c r="R601">
        <v>9699</v>
      </c>
      <c r="S601">
        <v>7246</v>
      </c>
      <c r="T601">
        <v>4</v>
      </c>
      <c r="U601" t="s">
        <v>43</v>
      </c>
      <c r="V601">
        <v>11</v>
      </c>
      <c r="W601">
        <v>3</v>
      </c>
      <c r="X601">
        <v>1</v>
      </c>
      <c r="Y601">
        <v>1</v>
      </c>
      <c r="Z601">
        <v>16</v>
      </c>
      <c r="AA601">
        <v>2</v>
      </c>
      <c r="AB601">
        <v>3</v>
      </c>
      <c r="AC601">
        <v>13</v>
      </c>
      <c r="AD601">
        <v>9</v>
      </c>
      <c r="AE601">
        <v>1</v>
      </c>
      <c r="AF601">
        <v>12</v>
      </c>
      <c r="AG601">
        <v>0</v>
      </c>
      <c r="AH601" t="s">
        <v>69</v>
      </c>
      <c r="AI601" t="s">
        <v>73</v>
      </c>
      <c r="AJ601" t="str" cm="1">
        <f t="array" ref="AJ601">_xlfn.IFS(
  Cleaned_Data[[#This Row],[MonthlyIncome]] &lt;= Q1_Val, "Low (Q1)",
  Cleaned_Data[[#This Row],[MonthlyIncome]] &lt;= Q2_Val, "Lower-Mid (Q2)",
  Cleaned_Data[[#This Row],[MonthlyIncome]] &lt;= Q3_Val, "Upper-Mid (Q3)",
  TRUE, "High (Q4)"
)</f>
        <v>High (Q4)</v>
      </c>
      <c r="AK601" t="str">
        <f>_xlfn.XLOOKUP(Cleaned_Data[[#This Row],[JobSatisfaction]], SatisfactionLookup[Code], SatisfactionLookup[Label], "Unknown")</f>
        <v>Very High</v>
      </c>
      <c r="AL601" t="str">
        <f>_xlfn.XLOOKUP(Cleaned_Data[[#This Row],[WorkLifeBalance]], SatisfactionLookup[Code], SatisfactionLookup[Label], "Unknown")</f>
        <v>High</v>
      </c>
      <c r="AM60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01" t="str" cm="1">
        <f t="array" ref="AN601">_xlfn.IFS(Cleaned_Data[[#This Row],[Risk Score]]&gt;=5, "3 - High Risk", Cleaned_Data[[#This Row],[Risk Score]]&gt;=3, "2 - Medium Risk", TRUE, "1 - Low Risk")</f>
        <v>1 - Low Risk</v>
      </c>
    </row>
    <row r="602" spans="1:40">
      <c r="A602">
        <v>39</v>
      </c>
      <c r="B602" t="s">
        <v>43</v>
      </c>
      <c r="C602" t="s">
        <v>44</v>
      </c>
      <c r="D602">
        <v>1218</v>
      </c>
      <c r="E602" t="s">
        <v>45</v>
      </c>
      <c r="F602">
        <v>1</v>
      </c>
      <c r="G602">
        <v>1</v>
      </c>
      <c r="H602" t="s">
        <v>38</v>
      </c>
      <c r="I602">
        <v>531</v>
      </c>
      <c r="J602">
        <v>2</v>
      </c>
      <c r="K602" t="s">
        <v>46</v>
      </c>
      <c r="L602">
        <v>52</v>
      </c>
      <c r="M602">
        <v>3</v>
      </c>
      <c r="N602">
        <v>5</v>
      </c>
      <c r="O602" t="s">
        <v>56</v>
      </c>
      <c r="P602">
        <v>3</v>
      </c>
      <c r="Q602" t="s">
        <v>52</v>
      </c>
      <c r="R602">
        <v>19197</v>
      </c>
      <c r="S602">
        <v>8213</v>
      </c>
      <c r="T602">
        <v>1</v>
      </c>
      <c r="U602" t="s">
        <v>35</v>
      </c>
      <c r="V602">
        <v>14</v>
      </c>
      <c r="W602">
        <v>3</v>
      </c>
      <c r="X602">
        <v>3</v>
      </c>
      <c r="Y602">
        <v>1</v>
      </c>
      <c r="Z602">
        <v>21</v>
      </c>
      <c r="AA602">
        <v>3</v>
      </c>
      <c r="AB602">
        <v>3</v>
      </c>
      <c r="AC602">
        <v>21</v>
      </c>
      <c r="AD602">
        <v>8</v>
      </c>
      <c r="AE602">
        <v>1</v>
      </c>
      <c r="AF602">
        <v>6</v>
      </c>
      <c r="AG602">
        <v>0</v>
      </c>
      <c r="AH602" t="s">
        <v>69</v>
      </c>
      <c r="AI602" t="s">
        <v>73</v>
      </c>
      <c r="AJ602" t="str" cm="1">
        <f t="array" ref="AJ602">_xlfn.IFS(
  Cleaned_Data[[#This Row],[MonthlyIncome]] &lt;= Q1_Val, "Low (Q1)",
  Cleaned_Data[[#This Row],[MonthlyIncome]] &lt;= Q2_Val, "Lower-Mid (Q2)",
  Cleaned_Data[[#This Row],[MonthlyIncome]] &lt;= Q3_Val, "Upper-Mid (Q3)",
  TRUE, "High (Q4)"
)</f>
        <v>High (Q4)</v>
      </c>
      <c r="AK602" t="str">
        <f>_xlfn.XLOOKUP(Cleaned_Data[[#This Row],[JobSatisfaction]], SatisfactionLookup[Code], SatisfactionLookup[Label], "Unknown")</f>
        <v>High</v>
      </c>
      <c r="AL602" t="str">
        <f>_xlfn.XLOOKUP(Cleaned_Data[[#This Row],[WorkLifeBalance]], SatisfactionLookup[Code], SatisfactionLookup[Label], "Unknown")</f>
        <v>High</v>
      </c>
      <c r="AM60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602" t="str" cm="1">
        <f t="array" ref="AN602">_xlfn.IFS(Cleaned_Data[[#This Row],[Risk Score]]&gt;=5, "3 - High Risk", Cleaned_Data[[#This Row],[Risk Score]]&gt;=3, "2 - Medium Risk", TRUE, "1 - Low Risk")</f>
        <v>2 - Medium Risk</v>
      </c>
    </row>
    <row r="603" spans="1:40">
      <c r="A603">
        <v>34</v>
      </c>
      <c r="B603" t="s">
        <v>35</v>
      </c>
      <c r="C603" t="s">
        <v>44</v>
      </c>
      <c r="D603">
        <v>296</v>
      </c>
      <c r="E603" t="s">
        <v>37</v>
      </c>
      <c r="F603">
        <v>6</v>
      </c>
      <c r="G603">
        <v>2</v>
      </c>
      <c r="H603" t="s">
        <v>59</v>
      </c>
      <c r="I603">
        <v>555</v>
      </c>
      <c r="J603">
        <v>4</v>
      </c>
      <c r="K603" t="s">
        <v>39</v>
      </c>
      <c r="L603">
        <v>33</v>
      </c>
      <c r="M603">
        <v>1</v>
      </c>
      <c r="N603">
        <v>1</v>
      </c>
      <c r="O603" t="s">
        <v>57</v>
      </c>
      <c r="P603">
        <v>3</v>
      </c>
      <c r="Q603" t="s">
        <v>52</v>
      </c>
      <c r="R603">
        <v>2351</v>
      </c>
      <c r="S603">
        <v>12253</v>
      </c>
      <c r="T603">
        <v>0</v>
      </c>
      <c r="U603" t="s">
        <v>43</v>
      </c>
      <c r="V603">
        <v>16</v>
      </c>
      <c r="W603">
        <v>3</v>
      </c>
      <c r="X603">
        <v>4</v>
      </c>
      <c r="Y603">
        <v>1</v>
      </c>
      <c r="Z603">
        <v>3</v>
      </c>
      <c r="AA603">
        <v>3</v>
      </c>
      <c r="AB603">
        <v>2</v>
      </c>
      <c r="AC603">
        <v>2</v>
      </c>
      <c r="AD603">
        <v>2</v>
      </c>
      <c r="AE603">
        <v>1</v>
      </c>
      <c r="AF603">
        <v>0</v>
      </c>
      <c r="AG603">
        <v>1</v>
      </c>
      <c r="AH603" t="s">
        <v>67</v>
      </c>
      <c r="AI603" t="s">
        <v>71</v>
      </c>
      <c r="AJ603" t="str" cm="1">
        <f t="array" ref="AJ603">_xlfn.IFS(
  Cleaned_Data[[#This Row],[MonthlyIncome]] &lt;= Q1_Val, "Low (Q1)",
  Cleaned_Data[[#This Row],[MonthlyIncome]] &lt;= Q2_Val, "Lower-Mid (Q2)",
  Cleaned_Data[[#This Row],[MonthlyIncome]] &lt;= Q3_Val, "Upper-Mid (Q3)",
  TRUE, "High (Q4)"
)</f>
        <v>Low (Q1)</v>
      </c>
      <c r="AK603" t="str">
        <f>_xlfn.XLOOKUP(Cleaned_Data[[#This Row],[JobSatisfaction]], SatisfactionLookup[Code], SatisfactionLookup[Label], "Unknown")</f>
        <v>High</v>
      </c>
      <c r="AL603" t="str">
        <f>_xlfn.XLOOKUP(Cleaned_Data[[#This Row],[WorkLifeBalance]], SatisfactionLookup[Code], SatisfactionLookup[Label], "Unknown")</f>
        <v>Medium</v>
      </c>
      <c r="AM60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03" t="str" cm="1">
        <f t="array" ref="AN603">_xlfn.IFS(Cleaned_Data[[#This Row],[Risk Score]]&gt;=5, "3 - High Risk", Cleaned_Data[[#This Row],[Risk Score]]&gt;=3, "2 - Medium Risk", TRUE, "1 - Low Risk")</f>
        <v>1 - Low Risk</v>
      </c>
    </row>
    <row r="604" spans="1:40">
      <c r="A604">
        <v>30</v>
      </c>
      <c r="B604" t="s">
        <v>43</v>
      </c>
      <c r="C604" t="s">
        <v>55</v>
      </c>
      <c r="D604">
        <v>1400</v>
      </c>
      <c r="E604" t="s">
        <v>45</v>
      </c>
      <c r="F604">
        <v>3</v>
      </c>
      <c r="G604">
        <v>3</v>
      </c>
      <c r="H604" t="s">
        <v>38</v>
      </c>
      <c r="I604">
        <v>562</v>
      </c>
      <c r="J604">
        <v>3</v>
      </c>
      <c r="K604" t="s">
        <v>46</v>
      </c>
      <c r="L604">
        <v>53</v>
      </c>
      <c r="M604">
        <v>3</v>
      </c>
      <c r="N604">
        <v>1</v>
      </c>
      <c r="O604" t="s">
        <v>50</v>
      </c>
      <c r="P604">
        <v>4</v>
      </c>
      <c r="Q604" t="s">
        <v>48</v>
      </c>
      <c r="R604">
        <v>2097</v>
      </c>
      <c r="S604">
        <v>16734</v>
      </c>
      <c r="T604">
        <v>4</v>
      </c>
      <c r="U604" t="s">
        <v>43</v>
      </c>
      <c r="V604">
        <v>15</v>
      </c>
      <c r="W604">
        <v>3</v>
      </c>
      <c r="X604">
        <v>3</v>
      </c>
      <c r="Y604">
        <v>1</v>
      </c>
      <c r="Z604">
        <v>9</v>
      </c>
      <c r="AA604">
        <v>3</v>
      </c>
      <c r="AB604">
        <v>1</v>
      </c>
      <c r="AC604">
        <v>5</v>
      </c>
      <c r="AD604">
        <v>3</v>
      </c>
      <c r="AE604">
        <v>1</v>
      </c>
      <c r="AF604">
        <v>4</v>
      </c>
      <c r="AG604">
        <v>0</v>
      </c>
      <c r="AH604" t="s">
        <v>67</v>
      </c>
      <c r="AI604" t="s">
        <v>71</v>
      </c>
      <c r="AJ604" t="str" cm="1">
        <f t="array" ref="AJ604">_xlfn.IFS(
  Cleaned_Data[[#This Row],[MonthlyIncome]] &lt;= Q1_Val, "Low (Q1)",
  Cleaned_Data[[#This Row],[MonthlyIncome]] &lt;= Q2_Val, "Lower-Mid (Q2)",
  Cleaned_Data[[#This Row],[MonthlyIncome]] &lt;= Q3_Val, "Upper-Mid (Q3)",
  TRUE, "High (Q4)"
)</f>
        <v>Low (Q1)</v>
      </c>
      <c r="AK604" t="str">
        <f>_xlfn.XLOOKUP(Cleaned_Data[[#This Row],[JobSatisfaction]], SatisfactionLookup[Code], SatisfactionLookup[Label], "Unknown")</f>
        <v>Very High</v>
      </c>
      <c r="AL604" t="str">
        <f>_xlfn.XLOOKUP(Cleaned_Data[[#This Row],[WorkLifeBalance]], SatisfactionLookup[Code], SatisfactionLookup[Label], "Unknown")</f>
        <v>Low</v>
      </c>
      <c r="AM60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604" t="str" cm="1">
        <f t="array" ref="AN604">_xlfn.IFS(Cleaned_Data[[#This Row],[Risk Score]]&gt;=5, "3 - High Risk", Cleaned_Data[[#This Row],[Risk Score]]&gt;=3, "2 - Medium Risk", TRUE, "1 - Low Risk")</f>
        <v>2 - Medium Risk</v>
      </c>
    </row>
    <row r="605" spans="1:40">
      <c r="A605">
        <v>41</v>
      </c>
      <c r="B605" t="s">
        <v>43</v>
      </c>
      <c r="C605" t="s">
        <v>55</v>
      </c>
      <c r="D605">
        <v>267</v>
      </c>
      <c r="E605" t="s">
        <v>37</v>
      </c>
      <c r="F605">
        <v>10</v>
      </c>
      <c r="G605">
        <v>2</v>
      </c>
      <c r="H605" t="s">
        <v>38</v>
      </c>
      <c r="I605">
        <v>599</v>
      </c>
      <c r="J605">
        <v>4</v>
      </c>
      <c r="K605" t="s">
        <v>46</v>
      </c>
      <c r="L605">
        <v>56</v>
      </c>
      <c r="M605">
        <v>3</v>
      </c>
      <c r="N605">
        <v>2</v>
      </c>
      <c r="O605" t="s">
        <v>40</v>
      </c>
      <c r="P605">
        <v>4</v>
      </c>
      <c r="Q605" t="s">
        <v>41</v>
      </c>
      <c r="R605">
        <v>6230</v>
      </c>
      <c r="S605">
        <v>13430</v>
      </c>
      <c r="T605">
        <v>7</v>
      </c>
      <c r="U605" t="s">
        <v>43</v>
      </c>
      <c r="V605">
        <v>14</v>
      </c>
      <c r="W605">
        <v>3</v>
      </c>
      <c r="X605">
        <v>4</v>
      </c>
      <c r="Y605">
        <v>0</v>
      </c>
      <c r="Z605">
        <v>16</v>
      </c>
      <c r="AA605">
        <v>3</v>
      </c>
      <c r="AB605">
        <v>3</v>
      </c>
      <c r="AC605">
        <v>14</v>
      </c>
      <c r="AD605">
        <v>3</v>
      </c>
      <c r="AE605">
        <v>1</v>
      </c>
      <c r="AF605">
        <v>10</v>
      </c>
      <c r="AG605">
        <v>0</v>
      </c>
      <c r="AH605" t="s">
        <v>69</v>
      </c>
      <c r="AI605" t="s">
        <v>73</v>
      </c>
      <c r="AJ605" t="str" cm="1">
        <f t="array" ref="AJ605">_xlfn.IFS(
  Cleaned_Data[[#This Row],[MonthlyIncome]] &lt;= Q1_Val, "Low (Q1)",
  Cleaned_Data[[#This Row],[MonthlyIncome]] &lt;= Q2_Val, "Lower-Mid (Q2)",
  Cleaned_Data[[#This Row],[MonthlyIncome]] &lt;= Q3_Val, "Upper-Mid (Q3)",
  TRUE, "High (Q4)"
)</f>
        <v>Upper-Mid (Q3)</v>
      </c>
      <c r="AK605" t="str">
        <f>_xlfn.XLOOKUP(Cleaned_Data[[#This Row],[JobSatisfaction]], SatisfactionLookup[Code], SatisfactionLookup[Label], "Unknown")</f>
        <v>Very High</v>
      </c>
      <c r="AL605" t="str">
        <f>_xlfn.XLOOKUP(Cleaned_Data[[#This Row],[WorkLifeBalance]], SatisfactionLookup[Code], SatisfactionLookup[Label], "Unknown")</f>
        <v>High</v>
      </c>
      <c r="AM60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05" t="str" cm="1">
        <f t="array" ref="AN605">_xlfn.IFS(Cleaned_Data[[#This Row],[Risk Score]]&gt;=5, "3 - High Risk", Cleaned_Data[[#This Row],[Risk Score]]&gt;=3, "2 - Medium Risk", TRUE, "1 - Low Risk")</f>
        <v>1 - Low Risk</v>
      </c>
    </row>
    <row r="606" spans="1:40">
      <c r="A606">
        <v>26</v>
      </c>
      <c r="B606" t="s">
        <v>35</v>
      </c>
      <c r="C606" t="s">
        <v>44</v>
      </c>
      <c r="D606">
        <v>426</v>
      </c>
      <c r="E606" t="s">
        <v>61</v>
      </c>
      <c r="F606">
        <v>17</v>
      </c>
      <c r="G606">
        <v>4</v>
      </c>
      <c r="H606" t="s">
        <v>38</v>
      </c>
      <c r="I606">
        <v>608</v>
      </c>
      <c r="J606">
        <v>2</v>
      </c>
      <c r="K606" t="s">
        <v>39</v>
      </c>
      <c r="L606">
        <v>58</v>
      </c>
      <c r="M606">
        <v>3</v>
      </c>
      <c r="N606">
        <v>1</v>
      </c>
      <c r="O606" t="s">
        <v>61</v>
      </c>
      <c r="P606">
        <v>3</v>
      </c>
      <c r="Q606" t="s">
        <v>52</v>
      </c>
      <c r="R606">
        <v>2741</v>
      </c>
      <c r="S606">
        <v>22808</v>
      </c>
      <c r="T606">
        <v>0</v>
      </c>
      <c r="U606" t="s">
        <v>35</v>
      </c>
      <c r="V606">
        <v>11</v>
      </c>
      <c r="W606">
        <v>3</v>
      </c>
      <c r="X606">
        <v>2</v>
      </c>
      <c r="Y606">
        <v>1</v>
      </c>
      <c r="Z606">
        <v>8</v>
      </c>
      <c r="AA606">
        <v>2</v>
      </c>
      <c r="AB606">
        <v>2</v>
      </c>
      <c r="AC606">
        <v>7</v>
      </c>
      <c r="AD606">
        <v>7</v>
      </c>
      <c r="AE606">
        <v>1</v>
      </c>
      <c r="AF606">
        <v>0</v>
      </c>
      <c r="AG606">
        <v>1</v>
      </c>
      <c r="AH606" t="s">
        <v>67</v>
      </c>
      <c r="AI606" t="s">
        <v>72</v>
      </c>
      <c r="AJ606" t="str" cm="1">
        <f t="array" ref="AJ606">_xlfn.IFS(
  Cleaned_Data[[#This Row],[MonthlyIncome]] &lt;= Q1_Val, "Low (Q1)",
  Cleaned_Data[[#This Row],[MonthlyIncome]] &lt;= Q2_Val, "Lower-Mid (Q2)",
  Cleaned_Data[[#This Row],[MonthlyIncome]] &lt;= Q3_Val, "Upper-Mid (Q3)",
  TRUE, "High (Q4)"
)</f>
        <v>Low (Q1)</v>
      </c>
      <c r="AK606" t="str">
        <f>_xlfn.XLOOKUP(Cleaned_Data[[#This Row],[JobSatisfaction]], SatisfactionLookup[Code], SatisfactionLookup[Label], "Unknown")</f>
        <v>High</v>
      </c>
      <c r="AL606" t="str">
        <f>_xlfn.XLOOKUP(Cleaned_Data[[#This Row],[WorkLifeBalance]], SatisfactionLookup[Code], SatisfactionLookup[Label], "Unknown")</f>
        <v>Medium</v>
      </c>
      <c r="AM60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606" t="str" cm="1">
        <f t="array" ref="AN606">_xlfn.IFS(Cleaned_Data[[#This Row],[Risk Score]]&gt;=5, "3 - High Risk", Cleaned_Data[[#This Row],[Risk Score]]&gt;=3, "2 - Medium Risk", TRUE, "1 - Low Risk")</f>
        <v>3 - High Risk</v>
      </c>
    </row>
    <row r="607" spans="1:40">
      <c r="A607">
        <v>50</v>
      </c>
      <c r="B607" t="s">
        <v>35</v>
      </c>
      <c r="C607" t="s">
        <v>44</v>
      </c>
      <c r="D607">
        <v>562</v>
      </c>
      <c r="E607" t="s">
        <v>37</v>
      </c>
      <c r="F607">
        <v>8</v>
      </c>
      <c r="G607">
        <v>2</v>
      </c>
      <c r="H607" t="s">
        <v>60</v>
      </c>
      <c r="I607">
        <v>723</v>
      </c>
      <c r="J607">
        <v>2</v>
      </c>
      <c r="K607" t="s">
        <v>46</v>
      </c>
      <c r="L607">
        <v>50</v>
      </c>
      <c r="M607">
        <v>3</v>
      </c>
      <c r="N607">
        <v>2</v>
      </c>
      <c r="O607" t="s">
        <v>40</v>
      </c>
      <c r="P607">
        <v>3</v>
      </c>
      <c r="Q607" t="s">
        <v>48</v>
      </c>
      <c r="R607">
        <v>6796</v>
      </c>
      <c r="S607">
        <v>23452</v>
      </c>
      <c r="T607">
        <v>3</v>
      </c>
      <c r="U607" t="s">
        <v>35</v>
      </c>
      <c r="V607">
        <v>14</v>
      </c>
      <c r="W607">
        <v>3</v>
      </c>
      <c r="X607">
        <v>1</v>
      </c>
      <c r="Y607">
        <v>1</v>
      </c>
      <c r="Z607">
        <v>18</v>
      </c>
      <c r="AA607">
        <v>4</v>
      </c>
      <c r="AB607">
        <v>3</v>
      </c>
      <c r="AC607">
        <v>4</v>
      </c>
      <c r="AD607">
        <v>3</v>
      </c>
      <c r="AE607">
        <v>1</v>
      </c>
      <c r="AF607">
        <v>3</v>
      </c>
      <c r="AG607">
        <v>1</v>
      </c>
      <c r="AH607" t="s">
        <v>70</v>
      </c>
      <c r="AI607" t="s">
        <v>71</v>
      </c>
      <c r="AJ607" t="str" cm="1">
        <f t="array" ref="AJ607">_xlfn.IFS(
  Cleaned_Data[[#This Row],[MonthlyIncome]] &lt;= Q1_Val, "Low (Q1)",
  Cleaned_Data[[#This Row],[MonthlyIncome]] &lt;= Q2_Val, "Lower-Mid (Q2)",
  Cleaned_Data[[#This Row],[MonthlyIncome]] &lt;= Q3_Val, "Upper-Mid (Q3)",
  TRUE, "High (Q4)"
)</f>
        <v>Upper-Mid (Q3)</v>
      </c>
      <c r="AK607" t="str">
        <f>_xlfn.XLOOKUP(Cleaned_Data[[#This Row],[JobSatisfaction]], SatisfactionLookup[Code], SatisfactionLookup[Label], "Unknown")</f>
        <v>High</v>
      </c>
      <c r="AL607" t="str">
        <f>_xlfn.XLOOKUP(Cleaned_Data[[#This Row],[WorkLifeBalance]], SatisfactionLookup[Code], SatisfactionLookup[Label], "Unknown")</f>
        <v>High</v>
      </c>
      <c r="AM60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607" t="str" cm="1">
        <f t="array" ref="AN607">_xlfn.IFS(Cleaned_Data[[#This Row],[Risk Score]]&gt;=5, "3 - High Risk", Cleaned_Data[[#This Row],[Risk Score]]&gt;=3, "2 - Medium Risk", TRUE, "1 - Low Risk")</f>
        <v>2 - Medium Risk</v>
      </c>
    </row>
    <row r="608" spans="1:40">
      <c r="A608">
        <v>40</v>
      </c>
      <c r="B608" t="s">
        <v>43</v>
      </c>
      <c r="C608" t="s">
        <v>44</v>
      </c>
      <c r="D608">
        <v>580</v>
      </c>
      <c r="E608" t="s">
        <v>37</v>
      </c>
      <c r="F608">
        <v>5</v>
      </c>
      <c r="G608">
        <v>4</v>
      </c>
      <c r="H608" t="s">
        <v>38</v>
      </c>
      <c r="I608">
        <v>729</v>
      </c>
      <c r="J608">
        <v>4</v>
      </c>
      <c r="K608" t="s">
        <v>46</v>
      </c>
      <c r="L608">
        <v>48</v>
      </c>
      <c r="M608">
        <v>2</v>
      </c>
      <c r="N608">
        <v>3</v>
      </c>
      <c r="O608" t="s">
        <v>40</v>
      </c>
      <c r="P608">
        <v>1</v>
      </c>
      <c r="Q608" t="s">
        <v>48</v>
      </c>
      <c r="R608">
        <v>10475</v>
      </c>
      <c r="S608">
        <v>23772</v>
      </c>
      <c r="T608">
        <v>5</v>
      </c>
      <c r="U608" t="s">
        <v>35</v>
      </c>
      <c r="V608">
        <v>21</v>
      </c>
      <c r="W608">
        <v>4</v>
      </c>
      <c r="X608">
        <v>3</v>
      </c>
      <c r="Y608">
        <v>1</v>
      </c>
      <c r="Z608">
        <v>20</v>
      </c>
      <c r="AA608">
        <v>2</v>
      </c>
      <c r="AB608">
        <v>3</v>
      </c>
      <c r="AC608">
        <v>18</v>
      </c>
      <c r="AD608">
        <v>13</v>
      </c>
      <c r="AE608">
        <v>1</v>
      </c>
      <c r="AF608">
        <v>12</v>
      </c>
      <c r="AG608">
        <v>0</v>
      </c>
      <c r="AH608" t="s">
        <v>69</v>
      </c>
      <c r="AI608" t="s">
        <v>73</v>
      </c>
      <c r="AJ608" t="str" cm="1">
        <f t="array" ref="AJ608">_xlfn.IFS(
  Cleaned_Data[[#This Row],[MonthlyIncome]] &lt;= Q1_Val, "Low (Q1)",
  Cleaned_Data[[#This Row],[MonthlyIncome]] &lt;= Q2_Val, "Lower-Mid (Q2)",
  Cleaned_Data[[#This Row],[MonthlyIncome]] &lt;= Q3_Val, "Upper-Mid (Q3)",
  TRUE, "High (Q4)"
)</f>
        <v>High (Q4)</v>
      </c>
      <c r="AK608" t="str">
        <f>_xlfn.XLOOKUP(Cleaned_Data[[#This Row],[JobSatisfaction]], SatisfactionLookup[Code], SatisfactionLookup[Label], "Unknown")</f>
        <v>Low</v>
      </c>
      <c r="AL608" t="str">
        <f>_xlfn.XLOOKUP(Cleaned_Data[[#This Row],[WorkLifeBalance]], SatisfactionLookup[Code], SatisfactionLookup[Label], "Unknown")</f>
        <v>High</v>
      </c>
      <c r="AM60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608" t="str" cm="1">
        <f t="array" ref="AN608">_xlfn.IFS(Cleaned_Data[[#This Row],[Risk Score]]&gt;=5, "3 - High Risk", Cleaned_Data[[#This Row],[Risk Score]]&gt;=3, "2 - Medium Risk", TRUE, "1 - Low Risk")</f>
        <v>3 - High Risk</v>
      </c>
    </row>
    <row r="609" spans="1:40">
      <c r="A609">
        <v>27</v>
      </c>
      <c r="B609" t="s">
        <v>43</v>
      </c>
      <c r="C609" t="s">
        <v>44</v>
      </c>
      <c r="D609">
        <v>294</v>
      </c>
      <c r="E609" t="s">
        <v>45</v>
      </c>
      <c r="F609">
        <v>10</v>
      </c>
      <c r="G609">
        <v>2</v>
      </c>
      <c r="H609" t="s">
        <v>38</v>
      </c>
      <c r="I609">
        <v>733</v>
      </c>
      <c r="J609">
        <v>4</v>
      </c>
      <c r="K609" t="s">
        <v>46</v>
      </c>
      <c r="L609">
        <v>32</v>
      </c>
      <c r="M609">
        <v>3</v>
      </c>
      <c r="N609">
        <v>3</v>
      </c>
      <c r="O609" t="s">
        <v>53</v>
      </c>
      <c r="P609">
        <v>1</v>
      </c>
      <c r="Q609" t="s">
        <v>52</v>
      </c>
      <c r="R609">
        <v>8793</v>
      </c>
      <c r="S609">
        <v>4809</v>
      </c>
      <c r="T609">
        <v>1</v>
      </c>
      <c r="U609" t="s">
        <v>43</v>
      </c>
      <c r="V609">
        <v>21</v>
      </c>
      <c r="W609">
        <v>4</v>
      </c>
      <c r="X609">
        <v>3</v>
      </c>
      <c r="Y609">
        <v>2</v>
      </c>
      <c r="Z609">
        <v>9</v>
      </c>
      <c r="AA609">
        <v>4</v>
      </c>
      <c r="AB609">
        <v>2</v>
      </c>
      <c r="AC609">
        <v>9</v>
      </c>
      <c r="AD609">
        <v>7</v>
      </c>
      <c r="AE609">
        <v>1</v>
      </c>
      <c r="AF609">
        <v>7</v>
      </c>
      <c r="AG609">
        <v>0</v>
      </c>
      <c r="AH609" t="s">
        <v>67</v>
      </c>
      <c r="AI609" t="s">
        <v>72</v>
      </c>
      <c r="AJ609" t="str" cm="1">
        <f t="array" ref="AJ609">_xlfn.IFS(
  Cleaned_Data[[#This Row],[MonthlyIncome]] &lt;= Q1_Val, "Low (Q1)",
  Cleaned_Data[[#This Row],[MonthlyIncome]] &lt;= Q2_Val, "Lower-Mid (Q2)",
  Cleaned_Data[[#This Row],[MonthlyIncome]] &lt;= Q3_Val, "Upper-Mid (Q3)",
  TRUE, "High (Q4)"
)</f>
        <v>High (Q4)</v>
      </c>
      <c r="AK609" t="str">
        <f>_xlfn.XLOOKUP(Cleaned_Data[[#This Row],[JobSatisfaction]], SatisfactionLookup[Code], SatisfactionLookup[Label], "Unknown")</f>
        <v>Low</v>
      </c>
      <c r="AL609" t="str">
        <f>_xlfn.XLOOKUP(Cleaned_Data[[#This Row],[WorkLifeBalance]], SatisfactionLookup[Code], SatisfactionLookup[Label], "Unknown")</f>
        <v>Medium</v>
      </c>
      <c r="AM60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09" t="str" cm="1">
        <f t="array" ref="AN609">_xlfn.IFS(Cleaned_Data[[#This Row],[Risk Score]]&gt;=5, "3 - High Risk", Cleaned_Data[[#This Row],[Risk Score]]&gt;=3, "2 - Medium Risk", TRUE, "1 - Low Risk")</f>
        <v>1 - Low Risk</v>
      </c>
    </row>
    <row r="610" spans="1:40">
      <c r="A610">
        <v>44</v>
      </c>
      <c r="B610" t="s">
        <v>43</v>
      </c>
      <c r="C610" t="s">
        <v>55</v>
      </c>
      <c r="D610">
        <v>381</v>
      </c>
      <c r="E610" t="s">
        <v>45</v>
      </c>
      <c r="F610">
        <v>24</v>
      </c>
      <c r="G610">
        <v>3</v>
      </c>
      <c r="H610" t="s">
        <v>51</v>
      </c>
      <c r="I610">
        <v>744</v>
      </c>
      <c r="J610">
        <v>1</v>
      </c>
      <c r="K610" t="s">
        <v>46</v>
      </c>
      <c r="L610">
        <v>49</v>
      </c>
      <c r="M610">
        <v>1</v>
      </c>
      <c r="N610">
        <v>1</v>
      </c>
      <c r="O610" t="s">
        <v>50</v>
      </c>
      <c r="P610">
        <v>3</v>
      </c>
      <c r="Q610" t="s">
        <v>41</v>
      </c>
      <c r="R610">
        <v>3708</v>
      </c>
      <c r="S610">
        <v>2104</v>
      </c>
      <c r="T610">
        <v>2</v>
      </c>
      <c r="U610" t="s">
        <v>43</v>
      </c>
      <c r="V610">
        <v>14</v>
      </c>
      <c r="W610">
        <v>3</v>
      </c>
      <c r="X610">
        <v>3</v>
      </c>
      <c r="Y610">
        <v>0</v>
      </c>
      <c r="Z610">
        <v>9</v>
      </c>
      <c r="AA610">
        <v>5</v>
      </c>
      <c r="AB610">
        <v>3</v>
      </c>
      <c r="AC610">
        <v>5</v>
      </c>
      <c r="AD610">
        <v>2</v>
      </c>
      <c r="AE610">
        <v>1</v>
      </c>
      <c r="AF610">
        <v>4</v>
      </c>
      <c r="AG610">
        <v>0</v>
      </c>
      <c r="AH610" t="s">
        <v>69</v>
      </c>
      <c r="AI610" t="s">
        <v>71</v>
      </c>
      <c r="AJ610" t="str" cm="1">
        <f t="array" ref="AJ610">_xlfn.IFS(
  Cleaned_Data[[#This Row],[MonthlyIncome]] &lt;= Q1_Val, "Low (Q1)",
  Cleaned_Data[[#This Row],[MonthlyIncome]] &lt;= Q2_Val, "Lower-Mid (Q2)",
  Cleaned_Data[[#This Row],[MonthlyIncome]] &lt;= Q3_Val, "Upper-Mid (Q3)",
  TRUE, "High (Q4)"
)</f>
        <v>Lower-Mid (Q2)</v>
      </c>
      <c r="AK610" t="str">
        <f>_xlfn.XLOOKUP(Cleaned_Data[[#This Row],[JobSatisfaction]], SatisfactionLookup[Code], SatisfactionLookup[Label], "Unknown")</f>
        <v>High</v>
      </c>
      <c r="AL610" t="str">
        <f>_xlfn.XLOOKUP(Cleaned_Data[[#This Row],[WorkLifeBalance]], SatisfactionLookup[Code], SatisfactionLookup[Label], "Unknown")</f>
        <v>High</v>
      </c>
      <c r="AM61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610" t="str" cm="1">
        <f t="array" ref="AN610">_xlfn.IFS(Cleaned_Data[[#This Row],[Risk Score]]&gt;=5, "3 - High Risk", Cleaned_Data[[#This Row],[Risk Score]]&gt;=3, "2 - Medium Risk", TRUE, "1 - Low Risk")</f>
        <v>1 - Low Risk</v>
      </c>
    </row>
    <row r="611" spans="1:40">
      <c r="A611">
        <v>47</v>
      </c>
      <c r="B611" t="s">
        <v>35</v>
      </c>
      <c r="C611" t="s">
        <v>44</v>
      </c>
      <c r="D611">
        <v>719</v>
      </c>
      <c r="E611" t="s">
        <v>37</v>
      </c>
      <c r="F611">
        <v>27</v>
      </c>
      <c r="G611">
        <v>2</v>
      </c>
      <c r="H611" t="s">
        <v>38</v>
      </c>
      <c r="I611">
        <v>785</v>
      </c>
      <c r="J611">
        <v>2</v>
      </c>
      <c r="K611" t="s">
        <v>39</v>
      </c>
      <c r="L611">
        <v>77</v>
      </c>
      <c r="M611">
        <v>4</v>
      </c>
      <c r="N611">
        <v>2</v>
      </c>
      <c r="O611" t="s">
        <v>40</v>
      </c>
      <c r="P611">
        <v>3</v>
      </c>
      <c r="Q611" t="s">
        <v>41</v>
      </c>
      <c r="R611">
        <v>6397</v>
      </c>
      <c r="S611">
        <v>10339</v>
      </c>
      <c r="T611">
        <v>4</v>
      </c>
      <c r="U611" t="s">
        <v>35</v>
      </c>
      <c r="V611">
        <v>12</v>
      </c>
      <c r="W611">
        <v>3</v>
      </c>
      <c r="X611">
        <v>4</v>
      </c>
      <c r="Y611">
        <v>0</v>
      </c>
      <c r="Z611">
        <v>8</v>
      </c>
      <c r="AA611">
        <v>2</v>
      </c>
      <c r="AB611">
        <v>3</v>
      </c>
      <c r="AC611">
        <v>5</v>
      </c>
      <c r="AD611">
        <v>4</v>
      </c>
      <c r="AE611">
        <v>1</v>
      </c>
      <c r="AF611">
        <v>3</v>
      </c>
      <c r="AG611">
        <v>1</v>
      </c>
      <c r="AH611" t="s">
        <v>70</v>
      </c>
      <c r="AI611" t="s">
        <v>71</v>
      </c>
      <c r="AJ611" t="str" cm="1">
        <f t="array" ref="AJ611">_xlfn.IFS(
  Cleaned_Data[[#This Row],[MonthlyIncome]] &lt;= Q1_Val, "Low (Q1)",
  Cleaned_Data[[#This Row],[MonthlyIncome]] &lt;= Q2_Val, "Lower-Mid (Q2)",
  Cleaned_Data[[#This Row],[MonthlyIncome]] &lt;= Q3_Val, "Upper-Mid (Q3)",
  TRUE, "High (Q4)"
)</f>
        <v>Upper-Mid (Q3)</v>
      </c>
      <c r="AK611" t="str">
        <f>_xlfn.XLOOKUP(Cleaned_Data[[#This Row],[JobSatisfaction]], SatisfactionLookup[Code], SatisfactionLookup[Label], "Unknown")</f>
        <v>High</v>
      </c>
      <c r="AL611" t="str">
        <f>_xlfn.XLOOKUP(Cleaned_Data[[#This Row],[WorkLifeBalance]], SatisfactionLookup[Code], SatisfactionLookup[Label], "Unknown")</f>
        <v>High</v>
      </c>
      <c r="AM61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611" t="str" cm="1">
        <f t="array" ref="AN611">_xlfn.IFS(Cleaned_Data[[#This Row],[Risk Score]]&gt;=5, "3 - High Risk", Cleaned_Data[[#This Row],[Risk Score]]&gt;=3, "2 - Medium Risk", TRUE, "1 - Low Risk")</f>
        <v>2 - Medium Risk</v>
      </c>
    </row>
    <row r="612" spans="1:40">
      <c r="A612">
        <v>27</v>
      </c>
      <c r="B612" t="s">
        <v>43</v>
      </c>
      <c r="C612" t="s">
        <v>44</v>
      </c>
      <c r="D612">
        <v>829</v>
      </c>
      <c r="E612" t="s">
        <v>37</v>
      </c>
      <c r="F612">
        <v>8</v>
      </c>
      <c r="G612">
        <v>1</v>
      </c>
      <c r="H612" t="s">
        <v>59</v>
      </c>
      <c r="I612">
        <v>800</v>
      </c>
      <c r="J612">
        <v>3</v>
      </c>
      <c r="K612" t="s">
        <v>46</v>
      </c>
      <c r="L612">
        <v>84</v>
      </c>
      <c r="M612">
        <v>3</v>
      </c>
      <c r="N612">
        <v>2</v>
      </c>
      <c r="O612" t="s">
        <v>40</v>
      </c>
      <c r="P612">
        <v>4</v>
      </c>
      <c r="Q612" t="s">
        <v>48</v>
      </c>
      <c r="R612">
        <v>4342</v>
      </c>
      <c r="S612">
        <v>24008</v>
      </c>
      <c r="T612">
        <v>0</v>
      </c>
      <c r="U612" t="s">
        <v>43</v>
      </c>
      <c r="V612">
        <v>19</v>
      </c>
      <c r="W612">
        <v>3</v>
      </c>
      <c r="X612">
        <v>2</v>
      </c>
      <c r="Y612">
        <v>1</v>
      </c>
      <c r="Z612">
        <v>5</v>
      </c>
      <c r="AA612">
        <v>3</v>
      </c>
      <c r="AB612">
        <v>3</v>
      </c>
      <c r="AC612">
        <v>4</v>
      </c>
      <c r="AD612">
        <v>2</v>
      </c>
      <c r="AE612">
        <v>1</v>
      </c>
      <c r="AF612">
        <v>1</v>
      </c>
      <c r="AG612">
        <v>0</v>
      </c>
      <c r="AH612" t="s">
        <v>67</v>
      </c>
      <c r="AI612" t="s">
        <v>71</v>
      </c>
      <c r="AJ612" t="str" cm="1">
        <f t="array" ref="AJ612">_xlfn.IFS(
  Cleaned_Data[[#This Row],[MonthlyIncome]] &lt;= Q1_Val, "Low (Q1)",
  Cleaned_Data[[#This Row],[MonthlyIncome]] &lt;= Q2_Val, "Lower-Mid (Q2)",
  Cleaned_Data[[#This Row],[MonthlyIncome]] &lt;= Q3_Val, "Upper-Mid (Q3)",
  TRUE, "High (Q4)"
)</f>
        <v>Lower-Mid (Q2)</v>
      </c>
      <c r="AK612" t="str">
        <f>_xlfn.XLOOKUP(Cleaned_Data[[#This Row],[JobSatisfaction]], SatisfactionLookup[Code], SatisfactionLookup[Label], "Unknown")</f>
        <v>Very High</v>
      </c>
      <c r="AL612" t="str">
        <f>_xlfn.XLOOKUP(Cleaned_Data[[#This Row],[WorkLifeBalance]], SatisfactionLookup[Code], SatisfactionLookup[Label], "Unknown")</f>
        <v>High</v>
      </c>
      <c r="AM61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12" t="str" cm="1">
        <f t="array" ref="AN612">_xlfn.IFS(Cleaned_Data[[#This Row],[Risk Score]]&gt;=5, "3 - High Risk", Cleaned_Data[[#This Row],[Risk Score]]&gt;=3, "2 - Medium Risk", TRUE, "1 - Low Risk")</f>
        <v>1 - Low Risk</v>
      </c>
    </row>
    <row r="613" spans="1:40">
      <c r="A613">
        <v>34</v>
      </c>
      <c r="B613" t="s">
        <v>43</v>
      </c>
      <c r="C613" t="s">
        <v>44</v>
      </c>
      <c r="D613">
        <v>702</v>
      </c>
      <c r="E613" t="s">
        <v>45</v>
      </c>
      <c r="F613">
        <v>16</v>
      </c>
      <c r="G613">
        <v>4</v>
      </c>
      <c r="H613" t="s">
        <v>38</v>
      </c>
      <c r="I613">
        <v>838</v>
      </c>
      <c r="J613">
        <v>3</v>
      </c>
      <c r="K613" t="s">
        <v>39</v>
      </c>
      <c r="L613">
        <v>100</v>
      </c>
      <c r="M613">
        <v>2</v>
      </c>
      <c r="N613">
        <v>1</v>
      </c>
      <c r="O613" t="s">
        <v>47</v>
      </c>
      <c r="P613">
        <v>4</v>
      </c>
      <c r="Q613" t="s">
        <v>41</v>
      </c>
      <c r="R613">
        <v>2553</v>
      </c>
      <c r="S613">
        <v>8306</v>
      </c>
      <c r="T613">
        <v>1</v>
      </c>
      <c r="U613" t="s">
        <v>43</v>
      </c>
      <c r="V613">
        <v>16</v>
      </c>
      <c r="W613">
        <v>3</v>
      </c>
      <c r="X613">
        <v>3</v>
      </c>
      <c r="Y613">
        <v>0</v>
      </c>
      <c r="Z613">
        <v>6</v>
      </c>
      <c r="AA613">
        <v>3</v>
      </c>
      <c r="AB613">
        <v>3</v>
      </c>
      <c r="AC613">
        <v>5</v>
      </c>
      <c r="AD613">
        <v>2</v>
      </c>
      <c r="AE613">
        <v>1</v>
      </c>
      <c r="AF613">
        <v>3</v>
      </c>
      <c r="AG613">
        <v>0</v>
      </c>
      <c r="AH613" t="s">
        <v>67</v>
      </c>
      <c r="AI613" t="s">
        <v>71</v>
      </c>
      <c r="AJ613" t="str" cm="1">
        <f t="array" ref="AJ613">_xlfn.IFS(
  Cleaned_Data[[#This Row],[MonthlyIncome]] &lt;= Q1_Val, "Low (Q1)",
  Cleaned_Data[[#This Row],[MonthlyIncome]] &lt;= Q2_Val, "Lower-Mid (Q2)",
  Cleaned_Data[[#This Row],[MonthlyIncome]] &lt;= Q3_Val, "Upper-Mid (Q3)",
  TRUE, "High (Q4)"
)</f>
        <v>Low (Q1)</v>
      </c>
      <c r="AK613" t="str">
        <f>_xlfn.XLOOKUP(Cleaned_Data[[#This Row],[JobSatisfaction]], SatisfactionLookup[Code], SatisfactionLookup[Label], "Unknown")</f>
        <v>Very High</v>
      </c>
      <c r="AL613" t="str">
        <f>_xlfn.XLOOKUP(Cleaned_Data[[#This Row],[WorkLifeBalance]], SatisfactionLookup[Code], SatisfactionLookup[Label], "Unknown")</f>
        <v>High</v>
      </c>
      <c r="AM61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613" t="str" cm="1">
        <f t="array" ref="AN613">_xlfn.IFS(Cleaned_Data[[#This Row],[Risk Score]]&gt;=5, "3 - High Risk", Cleaned_Data[[#This Row],[Risk Score]]&gt;=3, "2 - Medium Risk", TRUE, "1 - Low Risk")</f>
        <v>2 - Medium Risk</v>
      </c>
    </row>
    <row r="614" spans="1:40">
      <c r="A614">
        <v>26</v>
      </c>
      <c r="B614" t="s">
        <v>35</v>
      </c>
      <c r="C614" t="s">
        <v>44</v>
      </c>
      <c r="D614">
        <v>887</v>
      </c>
      <c r="E614" t="s">
        <v>45</v>
      </c>
      <c r="F614">
        <v>5</v>
      </c>
      <c r="G614">
        <v>2</v>
      </c>
      <c r="H614" t="s">
        <v>51</v>
      </c>
      <c r="I614">
        <v>848</v>
      </c>
      <c r="J614">
        <v>3</v>
      </c>
      <c r="K614" t="s">
        <v>39</v>
      </c>
      <c r="L614">
        <v>88</v>
      </c>
      <c r="M614">
        <v>2</v>
      </c>
      <c r="N614">
        <v>1</v>
      </c>
      <c r="O614" t="s">
        <v>47</v>
      </c>
      <c r="P614">
        <v>3</v>
      </c>
      <c r="Q614" t="s">
        <v>48</v>
      </c>
      <c r="R614">
        <v>2366</v>
      </c>
      <c r="S614">
        <v>20898</v>
      </c>
      <c r="T614">
        <v>1</v>
      </c>
      <c r="U614" t="s">
        <v>35</v>
      </c>
      <c r="V614">
        <v>14</v>
      </c>
      <c r="W614">
        <v>3</v>
      </c>
      <c r="X614">
        <v>1</v>
      </c>
      <c r="Y614">
        <v>1</v>
      </c>
      <c r="Z614">
        <v>8</v>
      </c>
      <c r="AA614">
        <v>2</v>
      </c>
      <c r="AB614">
        <v>3</v>
      </c>
      <c r="AC614">
        <v>8</v>
      </c>
      <c r="AD614">
        <v>7</v>
      </c>
      <c r="AE614">
        <v>1</v>
      </c>
      <c r="AF614">
        <v>7</v>
      </c>
      <c r="AG614">
        <v>1</v>
      </c>
      <c r="AH614" t="s">
        <v>67</v>
      </c>
      <c r="AI614" t="s">
        <v>72</v>
      </c>
      <c r="AJ614" t="str" cm="1">
        <f t="array" ref="AJ614">_xlfn.IFS(
  Cleaned_Data[[#This Row],[MonthlyIncome]] &lt;= Q1_Val, "Low (Q1)",
  Cleaned_Data[[#This Row],[MonthlyIncome]] &lt;= Q2_Val, "Lower-Mid (Q2)",
  Cleaned_Data[[#This Row],[MonthlyIncome]] &lt;= Q3_Val, "Upper-Mid (Q3)",
  TRUE, "High (Q4)"
)</f>
        <v>Low (Q1)</v>
      </c>
      <c r="AK614" t="str">
        <f>_xlfn.XLOOKUP(Cleaned_Data[[#This Row],[JobSatisfaction]], SatisfactionLookup[Code], SatisfactionLookup[Label], "Unknown")</f>
        <v>High</v>
      </c>
      <c r="AL614" t="str">
        <f>_xlfn.XLOOKUP(Cleaned_Data[[#This Row],[WorkLifeBalance]], SatisfactionLookup[Code], SatisfactionLookup[Label], "Unknown")</f>
        <v>High</v>
      </c>
      <c r="AM61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614" t="str" cm="1">
        <f t="array" ref="AN614">_xlfn.IFS(Cleaned_Data[[#This Row],[Risk Score]]&gt;=5, "3 - High Risk", Cleaned_Data[[#This Row],[Risk Score]]&gt;=3, "2 - Medium Risk", TRUE, "1 - Low Risk")</f>
        <v>3 - High Risk</v>
      </c>
    </row>
    <row r="615" spans="1:40">
      <c r="A615">
        <v>38</v>
      </c>
      <c r="B615" t="s">
        <v>43</v>
      </c>
      <c r="C615" t="s">
        <v>55</v>
      </c>
      <c r="D615">
        <v>152</v>
      </c>
      <c r="E615" t="s">
        <v>37</v>
      </c>
      <c r="F615">
        <v>10</v>
      </c>
      <c r="G615">
        <v>3</v>
      </c>
      <c r="H615" t="s">
        <v>60</v>
      </c>
      <c r="I615">
        <v>983</v>
      </c>
      <c r="J615">
        <v>3</v>
      </c>
      <c r="K615" t="s">
        <v>39</v>
      </c>
      <c r="L615">
        <v>85</v>
      </c>
      <c r="M615">
        <v>3</v>
      </c>
      <c r="N615">
        <v>2</v>
      </c>
      <c r="O615" t="s">
        <v>40</v>
      </c>
      <c r="P615">
        <v>4</v>
      </c>
      <c r="Q615" t="s">
        <v>41</v>
      </c>
      <c r="R615">
        <v>5666</v>
      </c>
      <c r="S615">
        <v>19899</v>
      </c>
      <c r="T615">
        <v>1</v>
      </c>
      <c r="U615" t="s">
        <v>35</v>
      </c>
      <c r="V615">
        <v>13</v>
      </c>
      <c r="W615">
        <v>3</v>
      </c>
      <c r="X615">
        <v>2</v>
      </c>
      <c r="Y615">
        <v>0</v>
      </c>
      <c r="Z615">
        <v>6</v>
      </c>
      <c r="AA615">
        <v>1</v>
      </c>
      <c r="AB615">
        <v>3</v>
      </c>
      <c r="AC615">
        <v>5</v>
      </c>
      <c r="AD615">
        <v>3</v>
      </c>
      <c r="AE615">
        <v>1</v>
      </c>
      <c r="AF615">
        <v>3</v>
      </c>
      <c r="AG615">
        <v>0</v>
      </c>
      <c r="AH615" t="s">
        <v>69</v>
      </c>
      <c r="AI615" t="s">
        <v>71</v>
      </c>
      <c r="AJ615" t="str" cm="1">
        <f t="array" ref="AJ615">_xlfn.IFS(
  Cleaned_Data[[#This Row],[MonthlyIncome]] &lt;= Q1_Val, "Low (Q1)",
  Cleaned_Data[[#This Row],[MonthlyIncome]] &lt;= Q2_Val, "Lower-Mid (Q2)",
  Cleaned_Data[[#This Row],[MonthlyIncome]] &lt;= Q3_Val, "Upper-Mid (Q3)",
  TRUE, "High (Q4)"
)</f>
        <v>Upper-Mid (Q3)</v>
      </c>
      <c r="AK615" t="str">
        <f>_xlfn.XLOOKUP(Cleaned_Data[[#This Row],[JobSatisfaction]], SatisfactionLookup[Code], SatisfactionLookup[Label], "Unknown")</f>
        <v>Very High</v>
      </c>
      <c r="AL615" t="str">
        <f>_xlfn.XLOOKUP(Cleaned_Data[[#This Row],[WorkLifeBalance]], SatisfactionLookup[Code], SatisfactionLookup[Label], "Unknown")</f>
        <v>High</v>
      </c>
      <c r="AM61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615" t="str" cm="1">
        <f t="array" ref="AN615">_xlfn.IFS(Cleaned_Data[[#This Row],[Risk Score]]&gt;=5, "3 - High Risk", Cleaned_Data[[#This Row],[Risk Score]]&gt;=3, "2 - Medium Risk", TRUE, "1 - Low Risk")</f>
        <v>2 - Medium Risk</v>
      </c>
    </row>
    <row r="616" spans="1:40">
      <c r="A616">
        <v>26</v>
      </c>
      <c r="B616" t="s">
        <v>43</v>
      </c>
      <c r="C616" t="s">
        <v>44</v>
      </c>
      <c r="D616">
        <v>921</v>
      </c>
      <c r="E616" t="s">
        <v>45</v>
      </c>
      <c r="F616">
        <v>1</v>
      </c>
      <c r="G616">
        <v>1</v>
      </c>
      <c r="H616" t="s">
        <v>51</v>
      </c>
      <c r="I616">
        <v>1068</v>
      </c>
      <c r="J616">
        <v>1</v>
      </c>
      <c r="K616" t="s">
        <v>39</v>
      </c>
      <c r="L616">
        <v>66</v>
      </c>
      <c r="M616">
        <v>2</v>
      </c>
      <c r="N616">
        <v>1</v>
      </c>
      <c r="O616" t="s">
        <v>47</v>
      </c>
      <c r="P616">
        <v>3</v>
      </c>
      <c r="Q616" t="s">
        <v>52</v>
      </c>
      <c r="R616">
        <v>2007</v>
      </c>
      <c r="S616">
        <v>25265</v>
      </c>
      <c r="T616">
        <v>1</v>
      </c>
      <c r="U616" t="s">
        <v>43</v>
      </c>
      <c r="V616">
        <v>13</v>
      </c>
      <c r="W616">
        <v>3</v>
      </c>
      <c r="X616">
        <v>3</v>
      </c>
      <c r="Y616">
        <v>2</v>
      </c>
      <c r="Z616">
        <v>5</v>
      </c>
      <c r="AA616">
        <v>5</v>
      </c>
      <c r="AB616">
        <v>3</v>
      </c>
      <c r="AC616">
        <v>5</v>
      </c>
      <c r="AD616">
        <v>3</v>
      </c>
      <c r="AE616">
        <v>1</v>
      </c>
      <c r="AF616">
        <v>3</v>
      </c>
      <c r="AG616">
        <v>0</v>
      </c>
      <c r="AH616" t="s">
        <v>67</v>
      </c>
      <c r="AI616" t="s">
        <v>71</v>
      </c>
      <c r="AJ616" t="str" cm="1">
        <f t="array" ref="AJ616">_xlfn.IFS(
  Cleaned_Data[[#This Row],[MonthlyIncome]] &lt;= Q1_Val, "Low (Q1)",
  Cleaned_Data[[#This Row],[MonthlyIncome]] &lt;= Q2_Val, "Lower-Mid (Q2)",
  Cleaned_Data[[#This Row],[MonthlyIncome]] &lt;= Q3_Val, "Upper-Mid (Q3)",
  TRUE, "High (Q4)"
)</f>
        <v>Low (Q1)</v>
      </c>
      <c r="AK616" t="str">
        <f>_xlfn.XLOOKUP(Cleaned_Data[[#This Row],[JobSatisfaction]], SatisfactionLookup[Code], SatisfactionLookup[Label], "Unknown")</f>
        <v>High</v>
      </c>
      <c r="AL616" t="str">
        <f>_xlfn.XLOOKUP(Cleaned_Data[[#This Row],[WorkLifeBalance]], SatisfactionLookup[Code], SatisfactionLookup[Label], "Unknown")</f>
        <v>High</v>
      </c>
      <c r="AM61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16" t="str" cm="1">
        <f t="array" ref="AN616">_xlfn.IFS(Cleaned_Data[[#This Row],[Risk Score]]&gt;=5, "3 - High Risk", Cleaned_Data[[#This Row],[Risk Score]]&gt;=3, "2 - Medium Risk", TRUE, "1 - Low Risk")</f>
        <v>1 - Low Risk</v>
      </c>
    </row>
    <row r="617" spans="1:40">
      <c r="A617">
        <v>28</v>
      </c>
      <c r="B617" t="s">
        <v>35</v>
      </c>
      <c r="C617" t="s">
        <v>55</v>
      </c>
      <c r="D617">
        <v>1366</v>
      </c>
      <c r="E617" t="s">
        <v>45</v>
      </c>
      <c r="F617">
        <v>24</v>
      </c>
      <c r="G617">
        <v>2</v>
      </c>
      <c r="H617" t="s">
        <v>60</v>
      </c>
      <c r="I617">
        <v>1082</v>
      </c>
      <c r="J617">
        <v>2</v>
      </c>
      <c r="K617" t="s">
        <v>46</v>
      </c>
      <c r="L617">
        <v>72</v>
      </c>
      <c r="M617">
        <v>2</v>
      </c>
      <c r="N617">
        <v>3</v>
      </c>
      <c r="O617" t="s">
        <v>54</v>
      </c>
      <c r="P617">
        <v>1</v>
      </c>
      <c r="Q617" t="s">
        <v>41</v>
      </c>
      <c r="R617">
        <v>8722</v>
      </c>
      <c r="S617">
        <v>12355</v>
      </c>
      <c r="T617">
        <v>1</v>
      </c>
      <c r="U617" t="s">
        <v>43</v>
      </c>
      <c r="V617">
        <v>12</v>
      </c>
      <c r="W617">
        <v>3</v>
      </c>
      <c r="X617">
        <v>1</v>
      </c>
      <c r="Y617">
        <v>0</v>
      </c>
      <c r="Z617">
        <v>10</v>
      </c>
      <c r="AA617">
        <v>2</v>
      </c>
      <c r="AB617">
        <v>2</v>
      </c>
      <c r="AC617">
        <v>10</v>
      </c>
      <c r="AD617">
        <v>7</v>
      </c>
      <c r="AE617">
        <v>1</v>
      </c>
      <c r="AF617">
        <v>9</v>
      </c>
      <c r="AG617">
        <v>1</v>
      </c>
      <c r="AH617" t="s">
        <v>67</v>
      </c>
      <c r="AI617" t="s">
        <v>72</v>
      </c>
      <c r="AJ617" t="str" cm="1">
        <f t="array" ref="AJ617">_xlfn.IFS(
  Cleaned_Data[[#This Row],[MonthlyIncome]] &lt;= Q1_Val, "Low (Q1)",
  Cleaned_Data[[#This Row],[MonthlyIncome]] &lt;= Q2_Val, "Lower-Mid (Q2)",
  Cleaned_Data[[#This Row],[MonthlyIncome]] &lt;= Q3_Val, "Upper-Mid (Q3)",
  TRUE, "High (Q4)"
)</f>
        <v>High (Q4)</v>
      </c>
      <c r="AK617" t="str">
        <f>_xlfn.XLOOKUP(Cleaned_Data[[#This Row],[JobSatisfaction]], SatisfactionLookup[Code], SatisfactionLookup[Label], "Unknown")</f>
        <v>Low</v>
      </c>
      <c r="AL617" t="str">
        <f>_xlfn.XLOOKUP(Cleaned_Data[[#This Row],[WorkLifeBalance]], SatisfactionLookup[Code], SatisfactionLookup[Label], "Unknown")</f>
        <v>Medium</v>
      </c>
      <c r="AM61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617" t="str" cm="1">
        <f t="array" ref="AN617">_xlfn.IFS(Cleaned_Data[[#This Row],[Risk Score]]&gt;=5, "3 - High Risk", Cleaned_Data[[#This Row],[Risk Score]]&gt;=3, "2 - Medium Risk", TRUE, "1 - Low Risk")</f>
        <v>2 - Medium Risk</v>
      </c>
    </row>
    <row r="618" spans="1:40">
      <c r="A618">
        <v>29</v>
      </c>
      <c r="B618" t="s">
        <v>43</v>
      </c>
      <c r="C618" t="s">
        <v>44</v>
      </c>
      <c r="D618">
        <v>490</v>
      </c>
      <c r="E618" t="s">
        <v>45</v>
      </c>
      <c r="F618">
        <v>10</v>
      </c>
      <c r="G618">
        <v>3</v>
      </c>
      <c r="H618" t="s">
        <v>38</v>
      </c>
      <c r="I618">
        <v>1143</v>
      </c>
      <c r="J618">
        <v>4</v>
      </c>
      <c r="K618" t="s">
        <v>39</v>
      </c>
      <c r="L618">
        <v>61</v>
      </c>
      <c r="M618">
        <v>3</v>
      </c>
      <c r="N618">
        <v>1</v>
      </c>
      <c r="O618" t="s">
        <v>47</v>
      </c>
      <c r="P618">
        <v>2</v>
      </c>
      <c r="Q618" t="s">
        <v>52</v>
      </c>
      <c r="R618">
        <v>3291</v>
      </c>
      <c r="S618">
        <v>17940</v>
      </c>
      <c r="T618">
        <v>0</v>
      </c>
      <c r="U618" t="s">
        <v>43</v>
      </c>
      <c r="V618">
        <v>14</v>
      </c>
      <c r="W618">
        <v>3</v>
      </c>
      <c r="X618">
        <v>4</v>
      </c>
      <c r="Y618">
        <v>2</v>
      </c>
      <c r="Z618">
        <v>8</v>
      </c>
      <c r="AA618">
        <v>2</v>
      </c>
      <c r="AB618">
        <v>2</v>
      </c>
      <c r="AC618">
        <v>7</v>
      </c>
      <c r="AD618">
        <v>5</v>
      </c>
      <c r="AE618">
        <v>1</v>
      </c>
      <c r="AF618">
        <v>1</v>
      </c>
      <c r="AG618">
        <v>0</v>
      </c>
      <c r="AH618" t="s">
        <v>67</v>
      </c>
      <c r="AI618" t="s">
        <v>72</v>
      </c>
      <c r="AJ618" t="str" cm="1">
        <f t="array" ref="AJ618">_xlfn.IFS(
  Cleaned_Data[[#This Row],[MonthlyIncome]] &lt;= Q1_Val, "Low (Q1)",
  Cleaned_Data[[#This Row],[MonthlyIncome]] &lt;= Q2_Val, "Lower-Mid (Q2)",
  Cleaned_Data[[#This Row],[MonthlyIncome]] &lt;= Q3_Val, "Upper-Mid (Q3)",
  TRUE, "High (Q4)"
)</f>
        <v>Lower-Mid (Q2)</v>
      </c>
      <c r="AK618" t="str">
        <f>_xlfn.XLOOKUP(Cleaned_Data[[#This Row],[JobSatisfaction]], SatisfactionLookup[Code], SatisfactionLookup[Label], "Unknown")</f>
        <v>Medium</v>
      </c>
      <c r="AL618" t="str">
        <f>_xlfn.XLOOKUP(Cleaned_Data[[#This Row],[WorkLifeBalance]], SatisfactionLookup[Code], SatisfactionLookup[Label], "Unknown")</f>
        <v>Medium</v>
      </c>
      <c r="AM61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618" t="str" cm="1">
        <f t="array" ref="AN618">_xlfn.IFS(Cleaned_Data[[#This Row],[Risk Score]]&gt;=5, "3 - High Risk", Cleaned_Data[[#This Row],[Risk Score]]&gt;=3, "2 - Medium Risk", TRUE, "1 - Low Risk")</f>
        <v>2 - Medium Risk</v>
      </c>
    </row>
    <row r="619" spans="1:40">
      <c r="A619">
        <v>54</v>
      </c>
      <c r="B619" t="s">
        <v>43</v>
      </c>
      <c r="C619" t="s">
        <v>44</v>
      </c>
      <c r="D619">
        <v>966</v>
      </c>
      <c r="E619" t="s">
        <v>45</v>
      </c>
      <c r="F619">
        <v>1</v>
      </c>
      <c r="G619">
        <v>4</v>
      </c>
      <c r="H619" t="s">
        <v>38</v>
      </c>
      <c r="I619">
        <v>1245</v>
      </c>
      <c r="J619">
        <v>4</v>
      </c>
      <c r="K619" t="s">
        <v>39</v>
      </c>
      <c r="L619">
        <v>53</v>
      </c>
      <c r="M619">
        <v>3</v>
      </c>
      <c r="N619">
        <v>3</v>
      </c>
      <c r="O619" t="s">
        <v>53</v>
      </c>
      <c r="P619">
        <v>3</v>
      </c>
      <c r="Q619" t="s">
        <v>52</v>
      </c>
      <c r="R619">
        <v>10502</v>
      </c>
      <c r="S619">
        <v>9659</v>
      </c>
      <c r="T619">
        <v>7</v>
      </c>
      <c r="U619" t="s">
        <v>43</v>
      </c>
      <c r="V619">
        <v>17</v>
      </c>
      <c r="W619">
        <v>3</v>
      </c>
      <c r="X619">
        <v>1</v>
      </c>
      <c r="Y619">
        <v>1</v>
      </c>
      <c r="Z619">
        <v>33</v>
      </c>
      <c r="AA619">
        <v>2</v>
      </c>
      <c r="AB619">
        <v>1</v>
      </c>
      <c r="AC619">
        <v>5</v>
      </c>
      <c r="AD619">
        <v>4</v>
      </c>
      <c r="AE619">
        <v>1</v>
      </c>
      <c r="AF619">
        <v>4</v>
      </c>
      <c r="AG619">
        <v>0</v>
      </c>
      <c r="AH619" t="s">
        <v>70</v>
      </c>
      <c r="AI619" t="s">
        <v>71</v>
      </c>
      <c r="AJ619" t="str" cm="1">
        <f t="array" ref="AJ619">_xlfn.IFS(
  Cleaned_Data[[#This Row],[MonthlyIncome]] &lt;= Q1_Val, "Low (Q1)",
  Cleaned_Data[[#This Row],[MonthlyIncome]] &lt;= Q2_Val, "Lower-Mid (Q2)",
  Cleaned_Data[[#This Row],[MonthlyIncome]] &lt;= Q3_Val, "Upper-Mid (Q3)",
  TRUE, "High (Q4)"
)</f>
        <v>High (Q4)</v>
      </c>
      <c r="AK619" t="str">
        <f>_xlfn.XLOOKUP(Cleaned_Data[[#This Row],[JobSatisfaction]], SatisfactionLookup[Code], SatisfactionLookup[Label], "Unknown")</f>
        <v>High</v>
      </c>
      <c r="AL619" t="str">
        <f>_xlfn.XLOOKUP(Cleaned_Data[[#This Row],[WorkLifeBalance]], SatisfactionLookup[Code], SatisfactionLookup[Label], "Unknown")</f>
        <v>Low</v>
      </c>
      <c r="AM61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619" t="str" cm="1">
        <f t="array" ref="AN619">_xlfn.IFS(Cleaned_Data[[#This Row],[Risk Score]]&gt;=5, "3 - High Risk", Cleaned_Data[[#This Row],[Risk Score]]&gt;=3, "2 - Medium Risk", TRUE, "1 - Low Risk")</f>
        <v>1 - Low Risk</v>
      </c>
    </row>
    <row r="620" spans="1:40">
      <c r="A620">
        <v>25</v>
      </c>
      <c r="B620" t="s">
        <v>35</v>
      </c>
      <c r="C620" t="s">
        <v>44</v>
      </c>
      <c r="D620">
        <v>599</v>
      </c>
      <c r="E620" t="s">
        <v>37</v>
      </c>
      <c r="F620">
        <v>24</v>
      </c>
      <c r="G620">
        <v>1</v>
      </c>
      <c r="H620" t="s">
        <v>38</v>
      </c>
      <c r="I620">
        <v>1273</v>
      </c>
      <c r="J620">
        <v>3</v>
      </c>
      <c r="K620" t="s">
        <v>46</v>
      </c>
      <c r="L620">
        <v>73</v>
      </c>
      <c r="M620">
        <v>1</v>
      </c>
      <c r="N620">
        <v>1</v>
      </c>
      <c r="O620" t="s">
        <v>57</v>
      </c>
      <c r="P620">
        <v>4</v>
      </c>
      <c r="Q620" t="s">
        <v>41</v>
      </c>
      <c r="R620">
        <v>1118</v>
      </c>
      <c r="S620">
        <v>8040</v>
      </c>
      <c r="T620">
        <v>1</v>
      </c>
      <c r="U620" t="s">
        <v>35</v>
      </c>
      <c r="V620">
        <v>14</v>
      </c>
      <c r="W620">
        <v>3</v>
      </c>
      <c r="X620">
        <v>4</v>
      </c>
      <c r="Y620">
        <v>0</v>
      </c>
      <c r="Z620">
        <v>1</v>
      </c>
      <c r="AA620">
        <v>4</v>
      </c>
      <c r="AB620">
        <v>3</v>
      </c>
      <c r="AC620">
        <v>1</v>
      </c>
      <c r="AD620">
        <v>0</v>
      </c>
      <c r="AE620">
        <v>1</v>
      </c>
      <c r="AF620">
        <v>0</v>
      </c>
      <c r="AG620">
        <v>1</v>
      </c>
      <c r="AH620" t="s">
        <v>67</v>
      </c>
      <c r="AI620" t="s">
        <v>66</v>
      </c>
      <c r="AJ620" t="str" cm="1">
        <f t="array" ref="AJ620">_xlfn.IFS(
  Cleaned_Data[[#This Row],[MonthlyIncome]] &lt;= Q1_Val, "Low (Q1)",
  Cleaned_Data[[#This Row],[MonthlyIncome]] &lt;= Q2_Val, "Lower-Mid (Q2)",
  Cleaned_Data[[#This Row],[MonthlyIncome]] &lt;= Q3_Val, "Upper-Mid (Q3)",
  TRUE, "High (Q4)"
)</f>
        <v>Low (Q1)</v>
      </c>
      <c r="AK620" t="str">
        <f>_xlfn.XLOOKUP(Cleaned_Data[[#This Row],[JobSatisfaction]], SatisfactionLookup[Code], SatisfactionLookup[Label], "Unknown")</f>
        <v>Very High</v>
      </c>
      <c r="AL620" t="str">
        <f>_xlfn.XLOOKUP(Cleaned_Data[[#This Row],[WorkLifeBalance]], SatisfactionLookup[Code], SatisfactionLookup[Label], "Unknown")</f>
        <v>High</v>
      </c>
      <c r="AM62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620" t="str" cm="1">
        <f t="array" ref="AN620">_xlfn.IFS(Cleaned_Data[[#This Row],[Risk Score]]&gt;=5, "3 - High Risk", Cleaned_Data[[#This Row],[Risk Score]]&gt;=3, "2 - Medium Risk", TRUE, "1 - Low Risk")</f>
        <v>3 - High Risk</v>
      </c>
    </row>
    <row r="621" spans="1:40">
      <c r="A621">
        <v>34</v>
      </c>
      <c r="B621" t="s">
        <v>43</v>
      </c>
      <c r="C621" t="s">
        <v>44</v>
      </c>
      <c r="D621">
        <v>648</v>
      </c>
      <c r="E621" t="s">
        <v>61</v>
      </c>
      <c r="F621">
        <v>11</v>
      </c>
      <c r="G621">
        <v>3</v>
      </c>
      <c r="H621" t="s">
        <v>38</v>
      </c>
      <c r="I621">
        <v>1289</v>
      </c>
      <c r="J621">
        <v>3</v>
      </c>
      <c r="K621" t="s">
        <v>46</v>
      </c>
      <c r="L621">
        <v>56</v>
      </c>
      <c r="M621">
        <v>2</v>
      </c>
      <c r="N621">
        <v>2</v>
      </c>
      <c r="O621" t="s">
        <v>61</v>
      </c>
      <c r="P621">
        <v>2</v>
      </c>
      <c r="Q621" t="s">
        <v>48</v>
      </c>
      <c r="R621">
        <v>4490</v>
      </c>
      <c r="S621">
        <v>21833</v>
      </c>
      <c r="T621">
        <v>4</v>
      </c>
      <c r="U621" t="s">
        <v>43</v>
      </c>
      <c r="V621">
        <v>11</v>
      </c>
      <c r="W621">
        <v>3</v>
      </c>
      <c r="X621">
        <v>4</v>
      </c>
      <c r="Y621">
        <v>2</v>
      </c>
      <c r="Z621">
        <v>14</v>
      </c>
      <c r="AA621">
        <v>5</v>
      </c>
      <c r="AB621">
        <v>4</v>
      </c>
      <c r="AC621">
        <v>10</v>
      </c>
      <c r="AD621">
        <v>9</v>
      </c>
      <c r="AE621">
        <v>1</v>
      </c>
      <c r="AF621">
        <v>8</v>
      </c>
      <c r="AG621">
        <v>0</v>
      </c>
      <c r="AH621" t="s">
        <v>67</v>
      </c>
      <c r="AI621" t="s">
        <v>72</v>
      </c>
      <c r="AJ621" t="str" cm="1">
        <f t="array" ref="AJ621">_xlfn.IFS(
  Cleaned_Data[[#This Row],[MonthlyIncome]] &lt;= Q1_Val, "Low (Q1)",
  Cleaned_Data[[#This Row],[MonthlyIncome]] &lt;= Q2_Val, "Lower-Mid (Q2)",
  Cleaned_Data[[#This Row],[MonthlyIncome]] &lt;= Q3_Val, "Upper-Mid (Q3)",
  TRUE, "High (Q4)"
)</f>
        <v>Lower-Mid (Q2)</v>
      </c>
      <c r="AK621" t="str">
        <f>_xlfn.XLOOKUP(Cleaned_Data[[#This Row],[JobSatisfaction]], SatisfactionLookup[Code], SatisfactionLookup[Label], "Unknown")</f>
        <v>Medium</v>
      </c>
      <c r="AL621" t="str">
        <f>_xlfn.XLOOKUP(Cleaned_Data[[#This Row],[WorkLifeBalance]], SatisfactionLookup[Code], SatisfactionLookup[Label], "Unknown")</f>
        <v>Very High</v>
      </c>
      <c r="AM62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21" t="str" cm="1">
        <f t="array" ref="AN621">_xlfn.IFS(Cleaned_Data[[#This Row],[Risk Score]]&gt;=5, "3 - High Risk", Cleaned_Data[[#This Row],[Risk Score]]&gt;=3, "2 - Medium Risk", TRUE, "1 - Low Risk")</f>
        <v>1 - Low Risk</v>
      </c>
    </row>
    <row r="622" spans="1:40">
      <c r="A622">
        <v>30</v>
      </c>
      <c r="B622" t="s">
        <v>43</v>
      </c>
      <c r="C622" t="s">
        <v>55</v>
      </c>
      <c r="D622">
        <v>879</v>
      </c>
      <c r="E622" t="s">
        <v>45</v>
      </c>
      <c r="F622">
        <v>9</v>
      </c>
      <c r="G622">
        <v>2</v>
      </c>
      <c r="H622" t="s">
        <v>51</v>
      </c>
      <c r="I622">
        <v>1298</v>
      </c>
      <c r="J622">
        <v>3</v>
      </c>
      <c r="K622" t="s">
        <v>39</v>
      </c>
      <c r="L622">
        <v>72</v>
      </c>
      <c r="M622">
        <v>3</v>
      </c>
      <c r="N622">
        <v>2</v>
      </c>
      <c r="O622" t="s">
        <v>53</v>
      </c>
      <c r="P622">
        <v>3</v>
      </c>
      <c r="Q622" t="s">
        <v>41</v>
      </c>
      <c r="R622">
        <v>4695</v>
      </c>
      <c r="S622">
        <v>12858</v>
      </c>
      <c r="T622">
        <v>7</v>
      </c>
      <c r="U622" t="s">
        <v>35</v>
      </c>
      <c r="V622">
        <v>18</v>
      </c>
      <c r="W622">
        <v>3</v>
      </c>
      <c r="X622">
        <v>3</v>
      </c>
      <c r="Y622">
        <v>0</v>
      </c>
      <c r="Z622">
        <v>10</v>
      </c>
      <c r="AA622">
        <v>3</v>
      </c>
      <c r="AB622">
        <v>3</v>
      </c>
      <c r="AC622">
        <v>8</v>
      </c>
      <c r="AD622">
        <v>4</v>
      </c>
      <c r="AE622">
        <v>1</v>
      </c>
      <c r="AF622">
        <v>7</v>
      </c>
      <c r="AG622">
        <v>0</v>
      </c>
      <c r="AH622" t="s">
        <v>67</v>
      </c>
      <c r="AI622" t="s">
        <v>72</v>
      </c>
      <c r="AJ622" t="str" cm="1">
        <f t="array" ref="AJ622">_xlfn.IFS(
  Cleaned_Data[[#This Row],[MonthlyIncome]] &lt;= Q1_Val, "Low (Q1)",
  Cleaned_Data[[#This Row],[MonthlyIncome]] &lt;= Q2_Val, "Lower-Mid (Q2)",
  Cleaned_Data[[#This Row],[MonthlyIncome]] &lt;= Q3_Val, "Upper-Mid (Q3)",
  TRUE, "High (Q4)"
)</f>
        <v>Lower-Mid (Q2)</v>
      </c>
      <c r="AK622" t="str">
        <f>_xlfn.XLOOKUP(Cleaned_Data[[#This Row],[JobSatisfaction]], SatisfactionLookup[Code], SatisfactionLookup[Label], "Unknown")</f>
        <v>High</v>
      </c>
      <c r="AL622" t="str">
        <f>_xlfn.XLOOKUP(Cleaned_Data[[#This Row],[WorkLifeBalance]], SatisfactionLookup[Code], SatisfactionLookup[Label], "Unknown")</f>
        <v>High</v>
      </c>
      <c r="AM62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622" t="str" cm="1">
        <f t="array" ref="AN622">_xlfn.IFS(Cleaned_Data[[#This Row],[Risk Score]]&gt;=5, "3 - High Risk", Cleaned_Data[[#This Row],[Risk Score]]&gt;=3, "2 - Medium Risk", TRUE, "1 - Low Risk")</f>
        <v>2 - Medium Risk</v>
      </c>
    </row>
    <row r="623" spans="1:40">
      <c r="A623">
        <v>41</v>
      </c>
      <c r="B623" t="s">
        <v>43</v>
      </c>
      <c r="C623" t="s">
        <v>44</v>
      </c>
      <c r="D623">
        <v>1018</v>
      </c>
      <c r="E623" t="s">
        <v>37</v>
      </c>
      <c r="F623">
        <v>1</v>
      </c>
      <c r="G623">
        <v>3</v>
      </c>
      <c r="H623" t="s">
        <v>59</v>
      </c>
      <c r="I623">
        <v>1349</v>
      </c>
      <c r="J623">
        <v>3</v>
      </c>
      <c r="K623" t="s">
        <v>39</v>
      </c>
      <c r="L623">
        <v>66</v>
      </c>
      <c r="M623">
        <v>3</v>
      </c>
      <c r="N623">
        <v>2</v>
      </c>
      <c r="O623" t="s">
        <v>40</v>
      </c>
      <c r="P623">
        <v>1</v>
      </c>
      <c r="Q623" t="s">
        <v>52</v>
      </c>
      <c r="R623">
        <v>4103</v>
      </c>
      <c r="S623">
        <v>4297</v>
      </c>
      <c r="T623">
        <v>0</v>
      </c>
      <c r="U623" t="s">
        <v>43</v>
      </c>
      <c r="V623">
        <v>17</v>
      </c>
      <c r="W623">
        <v>3</v>
      </c>
      <c r="X623">
        <v>4</v>
      </c>
      <c r="Y623">
        <v>1</v>
      </c>
      <c r="Z623">
        <v>10</v>
      </c>
      <c r="AA623">
        <v>2</v>
      </c>
      <c r="AB623">
        <v>3</v>
      </c>
      <c r="AC623">
        <v>9</v>
      </c>
      <c r="AD623">
        <v>3</v>
      </c>
      <c r="AE623">
        <v>1</v>
      </c>
      <c r="AF623">
        <v>7</v>
      </c>
      <c r="AG623">
        <v>0</v>
      </c>
      <c r="AH623" t="s">
        <v>69</v>
      </c>
      <c r="AI623" t="s">
        <v>72</v>
      </c>
      <c r="AJ623" t="str" cm="1">
        <f t="array" ref="AJ623">_xlfn.IFS(
  Cleaned_Data[[#This Row],[MonthlyIncome]] &lt;= Q1_Val, "Low (Q1)",
  Cleaned_Data[[#This Row],[MonthlyIncome]] &lt;= Q2_Val, "Lower-Mid (Q2)",
  Cleaned_Data[[#This Row],[MonthlyIncome]] &lt;= Q3_Val, "Upper-Mid (Q3)",
  TRUE, "High (Q4)"
)</f>
        <v>Lower-Mid (Q2)</v>
      </c>
      <c r="AK623" t="str">
        <f>_xlfn.XLOOKUP(Cleaned_Data[[#This Row],[JobSatisfaction]], SatisfactionLookup[Code], SatisfactionLookup[Label], "Unknown")</f>
        <v>Low</v>
      </c>
      <c r="AL623" t="str">
        <f>_xlfn.XLOOKUP(Cleaned_Data[[#This Row],[WorkLifeBalance]], SatisfactionLookup[Code], SatisfactionLookup[Label], "Unknown")</f>
        <v>High</v>
      </c>
      <c r="AM62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23" t="str" cm="1">
        <f t="array" ref="AN623">_xlfn.IFS(Cleaned_Data[[#This Row],[Risk Score]]&gt;=5, "3 - High Risk", Cleaned_Data[[#This Row],[Risk Score]]&gt;=3, "2 - Medium Risk", TRUE, "1 - Low Risk")</f>
        <v>1 - Low Risk</v>
      </c>
    </row>
    <row r="624" spans="1:40">
      <c r="A624">
        <v>35</v>
      </c>
      <c r="B624" t="s">
        <v>43</v>
      </c>
      <c r="C624" t="s">
        <v>44</v>
      </c>
      <c r="D624">
        <v>482</v>
      </c>
      <c r="E624" t="s">
        <v>45</v>
      </c>
      <c r="F624">
        <v>4</v>
      </c>
      <c r="G624">
        <v>4</v>
      </c>
      <c r="H624" t="s">
        <v>38</v>
      </c>
      <c r="I624">
        <v>1350</v>
      </c>
      <c r="J624">
        <v>3</v>
      </c>
      <c r="K624" t="s">
        <v>46</v>
      </c>
      <c r="L624">
        <v>87</v>
      </c>
      <c r="M624">
        <v>3</v>
      </c>
      <c r="N624">
        <v>2</v>
      </c>
      <c r="O624" t="s">
        <v>47</v>
      </c>
      <c r="P624">
        <v>3</v>
      </c>
      <c r="Q624" t="s">
        <v>41</v>
      </c>
      <c r="R624">
        <v>4249</v>
      </c>
      <c r="S624">
        <v>2690</v>
      </c>
      <c r="T624">
        <v>1</v>
      </c>
      <c r="U624" t="s">
        <v>35</v>
      </c>
      <c r="V624">
        <v>11</v>
      </c>
      <c r="W624">
        <v>3</v>
      </c>
      <c r="X624">
        <v>2</v>
      </c>
      <c r="Y624">
        <v>0</v>
      </c>
      <c r="Z624">
        <v>9</v>
      </c>
      <c r="AA624">
        <v>3</v>
      </c>
      <c r="AB624">
        <v>3</v>
      </c>
      <c r="AC624">
        <v>9</v>
      </c>
      <c r="AD624">
        <v>6</v>
      </c>
      <c r="AE624">
        <v>1</v>
      </c>
      <c r="AF624">
        <v>1</v>
      </c>
      <c r="AG624">
        <v>0</v>
      </c>
      <c r="AH624" t="s">
        <v>69</v>
      </c>
      <c r="AI624" t="s">
        <v>72</v>
      </c>
      <c r="AJ624" t="str" cm="1">
        <f t="array" ref="AJ624">_xlfn.IFS(
  Cleaned_Data[[#This Row],[MonthlyIncome]] &lt;= Q1_Val, "Low (Q1)",
  Cleaned_Data[[#This Row],[MonthlyIncome]] &lt;= Q2_Val, "Lower-Mid (Q2)",
  Cleaned_Data[[#This Row],[MonthlyIncome]] &lt;= Q3_Val, "Upper-Mid (Q3)",
  TRUE, "High (Q4)"
)</f>
        <v>Lower-Mid (Q2)</v>
      </c>
      <c r="AK624" t="str">
        <f>_xlfn.XLOOKUP(Cleaned_Data[[#This Row],[JobSatisfaction]], SatisfactionLookup[Code], SatisfactionLookup[Label], "Unknown")</f>
        <v>High</v>
      </c>
      <c r="AL624" t="str">
        <f>_xlfn.XLOOKUP(Cleaned_Data[[#This Row],[WorkLifeBalance]], SatisfactionLookup[Code], SatisfactionLookup[Label], "Unknown")</f>
        <v>High</v>
      </c>
      <c r="AM62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624" t="str" cm="1">
        <f t="array" ref="AN624">_xlfn.IFS(Cleaned_Data[[#This Row],[Risk Score]]&gt;=5, "3 - High Risk", Cleaned_Data[[#This Row],[Risk Score]]&gt;=3, "2 - Medium Risk", TRUE, "1 - Low Risk")</f>
        <v>2 - Medium Risk</v>
      </c>
    </row>
    <row r="625" spans="1:40">
      <c r="A625">
        <v>49</v>
      </c>
      <c r="B625" t="s">
        <v>35</v>
      </c>
      <c r="C625" t="s">
        <v>44</v>
      </c>
      <c r="D625">
        <v>1475</v>
      </c>
      <c r="E625" t="s">
        <v>45</v>
      </c>
      <c r="F625">
        <v>28</v>
      </c>
      <c r="G625">
        <v>2</v>
      </c>
      <c r="H625" t="s">
        <v>38</v>
      </c>
      <c r="I625">
        <v>1420</v>
      </c>
      <c r="J625">
        <v>1</v>
      </c>
      <c r="K625" t="s">
        <v>46</v>
      </c>
      <c r="L625">
        <v>97</v>
      </c>
      <c r="M625">
        <v>2</v>
      </c>
      <c r="N625">
        <v>2</v>
      </c>
      <c r="O625" t="s">
        <v>50</v>
      </c>
      <c r="P625">
        <v>1</v>
      </c>
      <c r="Q625" t="s">
        <v>41</v>
      </c>
      <c r="R625">
        <v>4284</v>
      </c>
      <c r="S625">
        <v>22710</v>
      </c>
      <c r="T625">
        <v>3</v>
      </c>
      <c r="U625" t="s">
        <v>43</v>
      </c>
      <c r="V625">
        <v>20</v>
      </c>
      <c r="W625">
        <v>4</v>
      </c>
      <c r="X625">
        <v>1</v>
      </c>
      <c r="Y625">
        <v>0</v>
      </c>
      <c r="Z625">
        <v>20</v>
      </c>
      <c r="AA625">
        <v>2</v>
      </c>
      <c r="AB625">
        <v>3</v>
      </c>
      <c r="AC625">
        <v>4</v>
      </c>
      <c r="AD625">
        <v>3</v>
      </c>
      <c r="AE625">
        <v>1</v>
      </c>
      <c r="AF625">
        <v>3</v>
      </c>
      <c r="AG625">
        <v>1</v>
      </c>
      <c r="AH625" t="s">
        <v>70</v>
      </c>
      <c r="AI625" t="s">
        <v>71</v>
      </c>
      <c r="AJ625" t="str" cm="1">
        <f t="array" ref="AJ625">_xlfn.IFS(
  Cleaned_Data[[#This Row],[MonthlyIncome]] &lt;= Q1_Val, "Low (Q1)",
  Cleaned_Data[[#This Row],[MonthlyIncome]] &lt;= Q2_Val, "Lower-Mid (Q2)",
  Cleaned_Data[[#This Row],[MonthlyIncome]] &lt;= Q3_Val, "Upper-Mid (Q3)",
  TRUE, "High (Q4)"
)</f>
        <v>Lower-Mid (Q2)</v>
      </c>
      <c r="AK625" t="str">
        <f>_xlfn.XLOOKUP(Cleaned_Data[[#This Row],[JobSatisfaction]], SatisfactionLookup[Code], SatisfactionLookup[Label], "Unknown")</f>
        <v>Low</v>
      </c>
      <c r="AL625" t="str">
        <f>_xlfn.XLOOKUP(Cleaned_Data[[#This Row],[WorkLifeBalance]], SatisfactionLookup[Code], SatisfactionLookup[Label], "Unknown")</f>
        <v>High</v>
      </c>
      <c r="AM62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625" t="str" cm="1">
        <f t="array" ref="AN625">_xlfn.IFS(Cleaned_Data[[#This Row],[Risk Score]]&gt;=5, "3 - High Risk", Cleaned_Data[[#This Row],[Risk Score]]&gt;=3, "2 - Medium Risk", TRUE, "1 - Low Risk")</f>
        <v>2 - Medium Risk</v>
      </c>
    </row>
    <row r="626" spans="1:40">
      <c r="A626">
        <v>34</v>
      </c>
      <c r="B626" t="s">
        <v>43</v>
      </c>
      <c r="C626" t="s">
        <v>44</v>
      </c>
      <c r="D626">
        <v>560</v>
      </c>
      <c r="E626" t="s">
        <v>45</v>
      </c>
      <c r="F626">
        <v>1</v>
      </c>
      <c r="G626">
        <v>4</v>
      </c>
      <c r="H626" t="s">
        <v>49</v>
      </c>
      <c r="I626">
        <v>1431</v>
      </c>
      <c r="J626">
        <v>4</v>
      </c>
      <c r="K626" t="s">
        <v>46</v>
      </c>
      <c r="L626">
        <v>91</v>
      </c>
      <c r="M626">
        <v>3</v>
      </c>
      <c r="N626">
        <v>1</v>
      </c>
      <c r="O626" t="s">
        <v>47</v>
      </c>
      <c r="P626">
        <v>1</v>
      </c>
      <c r="Q626" t="s">
        <v>52</v>
      </c>
      <c r="R626">
        <v>2996</v>
      </c>
      <c r="S626">
        <v>20284</v>
      </c>
      <c r="T626">
        <v>5</v>
      </c>
      <c r="U626" t="s">
        <v>43</v>
      </c>
      <c r="V626">
        <v>14</v>
      </c>
      <c r="W626">
        <v>3</v>
      </c>
      <c r="X626">
        <v>3</v>
      </c>
      <c r="Y626">
        <v>2</v>
      </c>
      <c r="Z626">
        <v>10</v>
      </c>
      <c r="AA626">
        <v>2</v>
      </c>
      <c r="AB626">
        <v>3</v>
      </c>
      <c r="AC626">
        <v>4</v>
      </c>
      <c r="AD626">
        <v>3</v>
      </c>
      <c r="AE626">
        <v>1</v>
      </c>
      <c r="AF626">
        <v>3</v>
      </c>
      <c r="AG626">
        <v>0</v>
      </c>
      <c r="AH626" t="s">
        <v>67</v>
      </c>
      <c r="AI626" t="s">
        <v>71</v>
      </c>
      <c r="AJ626" t="str" cm="1">
        <f t="array" ref="AJ626">_xlfn.IFS(
  Cleaned_Data[[#This Row],[MonthlyIncome]] &lt;= Q1_Val, "Low (Q1)",
  Cleaned_Data[[#This Row],[MonthlyIncome]] &lt;= Q2_Val, "Lower-Mid (Q2)",
  Cleaned_Data[[#This Row],[MonthlyIncome]] &lt;= Q3_Val, "Upper-Mid (Q3)",
  TRUE, "High (Q4)"
)</f>
        <v>Lower-Mid (Q2)</v>
      </c>
      <c r="AK626" t="str">
        <f>_xlfn.XLOOKUP(Cleaned_Data[[#This Row],[JobSatisfaction]], SatisfactionLookup[Code], SatisfactionLookup[Label], "Unknown")</f>
        <v>Low</v>
      </c>
      <c r="AL626" t="str">
        <f>_xlfn.XLOOKUP(Cleaned_Data[[#This Row],[WorkLifeBalance]], SatisfactionLookup[Code], SatisfactionLookup[Label], "Unknown")</f>
        <v>High</v>
      </c>
      <c r="AM62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626" t="str" cm="1">
        <f t="array" ref="AN626">_xlfn.IFS(Cleaned_Data[[#This Row],[Risk Score]]&gt;=5, "3 - High Risk", Cleaned_Data[[#This Row],[Risk Score]]&gt;=3, "2 - Medium Risk", TRUE, "1 - Low Risk")</f>
        <v>2 - Medium Risk</v>
      </c>
    </row>
    <row r="627" spans="1:40">
      <c r="A627">
        <v>37</v>
      </c>
      <c r="B627" t="s">
        <v>43</v>
      </c>
      <c r="C627" t="s">
        <v>55</v>
      </c>
      <c r="D627">
        <v>1413</v>
      </c>
      <c r="E627" t="s">
        <v>45</v>
      </c>
      <c r="F627">
        <v>5</v>
      </c>
      <c r="G627">
        <v>2</v>
      </c>
      <c r="H627" t="s">
        <v>60</v>
      </c>
      <c r="I627">
        <v>1440</v>
      </c>
      <c r="J627">
        <v>3</v>
      </c>
      <c r="K627" t="s">
        <v>46</v>
      </c>
      <c r="L627">
        <v>84</v>
      </c>
      <c r="M627">
        <v>4</v>
      </c>
      <c r="N627">
        <v>1</v>
      </c>
      <c r="O627" t="s">
        <v>50</v>
      </c>
      <c r="P627">
        <v>3</v>
      </c>
      <c r="Q627" t="s">
        <v>41</v>
      </c>
      <c r="R627">
        <v>3500</v>
      </c>
      <c r="S627">
        <v>25470</v>
      </c>
      <c r="T627">
        <v>0</v>
      </c>
      <c r="U627" t="s">
        <v>43</v>
      </c>
      <c r="V627">
        <v>14</v>
      </c>
      <c r="W627">
        <v>3</v>
      </c>
      <c r="X627">
        <v>1</v>
      </c>
      <c r="Y627">
        <v>0</v>
      </c>
      <c r="Z627">
        <v>7</v>
      </c>
      <c r="AA627">
        <v>2</v>
      </c>
      <c r="AB627">
        <v>1</v>
      </c>
      <c r="AC627">
        <v>6</v>
      </c>
      <c r="AD627">
        <v>5</v>
      </c>
      <c r="AE627">
        <v>1</v>
      </c>
      <c r="AF627">
        <v>3</v>
      </c>
      <c r="AG627">
        <v>0</v>
      </c>
      <c r="AH627" t="s">
        <v>69</v>
      </c>
      <c r="AI627" t="s">
        <v>72</v>
      </c>
      <c r="AJ627" t="str" cm="1">
        <f t="array" ref="AJ627">_xlfn.IFS(
  Cleaned_Data[[#This Row],[MonthlyIncome]] &lt;= Q1_Val, "Low (Q1)",
  Cleaned_Data[[#This Row],[MonthlyIncome]] &lt;= Q2_Val, "Lower-Mid (Q2)",
  Cleaned_Data[[#This Row],[MonthlyIncome]] &lt;= Q3_Val, "Upper-Mid (Q3)",
  TRUE, "High (Q4)"
)</f>
        <v>Lower-Mid (Q2)</v>
      </c>
      <c r="AK627" t="str">
        <f>_xlfn.XLOOKUP(Cleaned_Data[[#This Row],[JobSatisfaction]], SatisfactionLookup[Code], SatisfactionLookup[Label], "Unknown")</f>
        <v>High</v>
      </c>
      <c r="AL627" t="str">
        <f>_xlfn.XLOOKUP(Cleaned_Data[[#This Row],[WorkLifeBalance]], SatisfactionLookup[Code], SatisfactionLookup[Label], "Unknown")</f>
        <v>Low</v>
      </c>
      <c r="AM62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627" t="str" cm="1">
        <f t="array" ref="AN627">_xlfn.IFS(Cleaned_Data[[#This Row],[Risk Score]]&gt;=5, "3 - High Risk", Cleaned_Data[[#This Row],[Risk Score]]&gt;=3, "2 - Medium Risk", TRUE, "1 - Low Risk")</f>
        <v>1 - Low Risk</v>
      </c>
    </row>
    <row r="628" spans="1:40">
      <c r="A628">
        <v>28</v>
      </c>
      <c r="B628" t="s">
        <v>43</v>
      </c>
      <c r="C628" t="s">
        <v>44</v>
      </c>
      <c r="D628">
        <v>467</v>
      </c>
      <c r="E628" t="s">
        <v>37</v>
      </c>
      <c r="F628">
        <v>7</v>
      </c>
      <c r="G628">
        <v>3</v>
      </c>
      <c r="H628" t="s">
        <v>38</v>
      </c>
      <c r="I628">
        <v>1507</v>
      </c>
      <c r="J628">
        <v>3</v>
      </c>
      <c r="K628" t="s">
        <v>46</v>
      </c>
      <c r="L628">
        <v>55</v>
      </c>
      <c r="M628">
        <v>3</v>
      </c>
      <c r="N628">
        <v>2</v>
      </c>
      <c r="O628" t="s">
        <v>40</v>
      </c>
      <c r="P628">
        <v>1</v>
      </c>
      <c r="Q628" t="s">
        <v>41</v>
      </c>
      <c r="R628">
        <v>4898</v>
      </c>
      <c r="S628">
        <v>11827</v>
      </c>
      <c r="T628">
        <v>0</v>
      </c>
      <c r="U628" t="s">
        <v>43</v>
      </c>
      <c r="V628">
        <v>14</v>
      </c>
      <c r="W628">
        <v>3</v>
      </c>
      <c r="X628">
        <v>4</v>
      </c>
      <c r="Y628">
        <v>0</v>
      </c>
      <c r="Z628">
        <v>5</v>
      </c>
      <c r="AA628">
        <v>5</v>
      </c>
      <c r="AB628">
        <v>3</v>
      </c>
      <c r="AC628">
        <v>4</v>
      </c>
      <c r="AD628">
        <v>2</v>
      </c>
      <c r="AE628">
        <v>1</v>
      </c>
      <c r="AF628">
        <v>3</v>
      </c>
      <c r="AG628">
        <v>0</v>
      </c>
      <c r="AH628" t="s">
        <v>67</v>
      </c>
      <c r="AI628" t="s">
        <v>71</v>
      </c>
      <c r="AJ628" t="str" cm="1">
        <f t="array" ref="AJ628">_xlfn.IFS(
  Cleaned_Data[[#This Row],[MonthlyIncome]] &lt;= Q1_Val, "Low (Q1)",
  Cleaned_Data[[#This Row],[MonthlyIncome]] &lt;= Q2_Val, "Lower-Mid (Q2)",
  Cleaned_Data[[#This Row],[MonthlyIncome]] &lt;= Q3_Val, "Upper-Mid (Q3)",
  TRUE, "High (Q4)"
)</f>
        <v>Lower-Mid (Q2)</v>
      </c>
      <c r="AK628" t="str">
        <f>_xlfn.XLOOKUP(Cleaned_Data[[#This Row],[JobSatisfaction]], SatisfactionLookup[Code], SatisfactionLookup[Label], "Unknown")</f>
        <v>Low</v>
      </c>
      <c r="AL628" t="str">
        <f>_xlfn.XLOOKUP(Cleaned_Data[[#This Row],[WorkLifeBalance]], SatisfactionLookup[Code], SatisfactionLookup[Label], "Unknown")</f>
        <v>High</v>
      </c>
      <c r="AM62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28" t="str" cm="1">
        <f t="array" ref="AN628">_xlfn.IFS(Cleaned_Data[[#This Row],[Risk Score]]&gt;=5, "3 - High Risk", Cleaned_Data[[#This Row],[Risk Score]]&gt;=3, "2 - Medium Risk", TRUE, "1 - Low Risk")</f>
        <v>1 - Low Risk</v>
      </c>
    </row>
    <row r="629" spans="1:40">
      <c r="A629">
        <v>54</v>
      </c>
      <c r="B629" t="s">
        <v>43</v>
      </c>
      <c r="C629" t="s">
        <v>44</v>
      </c>
      <c r="D629">
        <v>1050</v>
      </c>
      <c r="E629" t="s">
        <v>45</v>
      </c>
      <c r="F629">
        <v>11</v>
      </c>
      <c r="G629">
        <v>4</v>
      </c>
      <c r="H629" t="s">
        <v>51</v>
      </c>
      <c r="I629">
        <v>1520</v>
      </c>
      <c r="J629">
        <v>2</v>
      </c>
      <c r="K629" t="s">
        <v>39</v>
      </c>
      <c r="L629">
        <v>87</v>
      </c>
      <c r="M629">
        <v>3</v>
      </c>
      <c r="N629">
        <v>4</v>
      </c>
      <c r="O629" t="s">
        <v>56</v>
      </c>
      <c r="P629">
        <v>4</v>
      </c>
      <c r="Q629" t="s">
        <v>52</v>
      </c>
      <c r="R629">
        <v>16032</v>
      </c>
      <c r="S629">
        <v>24456</v>
      </c>
      <c r="T629">
        <v>3</v>
      </c>
      <c r="U629" t="s">
        <v>43</v>
      </c>
      <c r="V629">
        <v>20</v>
      </c>
      <c r="W629">
        <v>4</v>
      </c>
      <c r="X629">
        <v>1</v>
      </c>
      <c r="Y629">
        <v>1</v>
      </c>
      <c r="Z629">
        <v>26</v>
      </c>
      <c r="AA629">
        <v>2</v>
      </c>
      <c r="AB629">
        <v>3</v>
      </c>
      <c r="AC629">
        <v>14</v>
      </c>
      <c r="AD629">
        <v>9</v>
      </c>
      <c r="AE629">
        <v>1</v>
      </c>
      <c r="AF629">
        <v>12</v>
      </c>
      <c r="AG629">
        <v>0</v>
      </c>
      <c r="AH629" t="s">
        <v>70</v>
      </c>
      <c r="AI629" t="s">
        <v>73</v>
      </c>
      <c r="AJ629" t="str" cm="1">
        <f t="array" ref="AJ629">_xlfn.IFS(
  Cleaned_Data[[#This Row],[MonthlyIncome]] &lt;= Q1_Val, "Low (Q1)",
  Cleaned_Data[[#This Row],[MonthlyIncome]] &lt;= Q2_Val, "Lower-Mid (Q2)",
  Cleaned_Data[[#This Row],[MonthlyIncome]] &lt;= Q3_Val, "Upper-Mid (Q3)",
  TRUE, "High (Q4)"
)</f>
        <v>High (Q4)</v>
      </c>
      <c r="AK629" t="str">
        <f>_xlfn.XLOOKUP(Cleaned_Data[[#This Row],[JobSatisfaction]], SatisfactionLookup[Code], SatisfactionLookup[Label], "Unknown")</f>
        <v>Very High</v>
      </c>
      <c r="AL629" t="str">
        <f>_xlfn.XLOOKUP(Cleaned_Data[[#This Row],[WorkLifeBalance]], SatisfactionLookup[Code], SatisfactionLookup[Label], "Unknown")</f>
        <v>High</v>
      </c>
      <c r="AM62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29" t="str" cm="1">
        <f t="array" ref="AN629">_xlfn.IFS(Cleaned_Data[[#This Row],[Risk Score]]&gt;=5, "3 - High Risk", Cleaned_Data[[#This Row],[Risk Score]]&gt;=3, "2 - Medium Risk", TRUE, "1 - Low Risk")</f>
        <v>1 - Low Risk</v>
      </c>
    </row>
    <row r="630" spans="1:40">
      <c r="A630">
        <v>29</v>
      </c>
      <c r="B630" t="s">
        <v>43</v>
      </c>
      <c r="C630" t="s">
        <v>44</v>
      </c>
      <c r="D630">
        <v>995</v>
      </c>
      <c r="E630" t="s">
        <v>45</v>
      </c>
      <c r="F630">
        <v>2</v>
      </c>
      <c r="G630">
        <v>1</v>
      </c>
      <c r="H630" t="s">
        <v>38</v>
      </c>
      <c r="I630">
        <v>1590</v>
      </c>
      <c r="J630">
        <v>1</v>
      </c>
      <c r="K630" t="s">
        <v>46</v>
      </c>
      <c r="L630">
        <v>87</v>
      </c>
      <c r="M630">
        <v>3</v>
      </c>
      <c r="N630">
        <v>2</v>
      </c>
      <c r="O630" t="s">
        <v>54</v>
      </c>
      <c r="P630">
        <v>4</v>
      </c>
      <c r="Q630" t="s">
        <v>52</v>
      </c>
      <c r="R630">
        <v>8853</v>
      </c>
      <c r="S630">
        <v>24483</v>
      </c>
      <c r="T630">
        <v>1</v>
      </c>
      <c r="U630" t="s">
        <v>43</v>
      </c>
      <c r="V630">
        <v>19</v>
      </c>
      <c r="W630">
        <v>3</v>
      </c>
      <c r="X630">
        <v>4</v>
      </c>
      <c r="Y630">
        <v>1</v>
      </c>
      <c r="Z630">
        <v>6</v>
      </c>
      <c r="AA630">
        <v>0</v>
      </c>
      <c r="AB630">
        <v>4</v>
      </c>
      <c r="AC630">
        <v>6</v>
      </c>
      <c r="AD630">
        <v>4</v>
      </c>
      <c r="AE630">
        <v>1</v>
      </c>
      <c r="AF630">
        <v>3</v>
      </c>
      <c r="AG630">
        <v>0</v>
      </c>
      <c r="AH630" t="s">
        <v>67</v>
      </c>
      <c r="AI630" t="s">
        <v>72</v>
      </c>
      <c r="AJ630" t="str" cm="1">
        <f t="array" ref="AJ630">_xlfn.IFS(
  Cleaned_Data[[#This Row],[MonthlyIncome]] &lt;= Q1_Val, "Low (Q1)",
  Cleaned_Data[[#This Row],[MonthlyIncome]] &lt;= Q2_Val, "Lower-Mid (Q2)",
  Cleaned_Data[[#This Row],[MonthlyIncome]] &lt;= Q3_Val, "Upper-Mid (Q3)",
  TRUE, "High (Q4)"
)</f>
        <v>High (Q4)</v>
      </c>
      <c r="AK630" t="str">
        <f>_xlfn.XLOOKUP(Cleaned_Data[[#This Row],[JobSatisfaction]], SatisfactionLookup[Code], SatisfactionLookup[Label], "Unknown")</f>
        <v>Very High</v>
      </c>
      <c r="AL630" t="str">
        <f>_xlfn.XLOOKUP(Cleaned_Data[[#This Row],[WorkLifeBalance]], SatisfactionLookup[Code], SatisfactionLookup[Label], "Unknown")</f>
        <v>Very High</v>
      </c>
      <c r="AM63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30" t="str" cm="1">
        <f t="array" ref="AN630">_xlfn.IFS(Cleaned_Data[[#This Row],[Risk Score]]&gt;=5, "3 - High Risk", Cleaned_Data[[#This Row],[Risk Score]]&gt;=3, "2 - Medium Risk", TRUE, "1 - Low Risk")</f>
        <v>1 - Low Risk</v>
      </c>
    </row>
    <row r="631" spans="1:40">
      <c r="A631">
        <v>22</v>
      </c>
      <c r="B631" t="s">
        <v>43</v>
      </c>
      <c r="C631" t="s">
        <v>55</v>
      </c>
      <c r="D631">
        <v>457</v>
      </c>
      <c r="E631" t="s">
        <v>45</v>
      </c>
      <c r="F631">
        <v>26</v>
      </c>
      <c r="G631">
        <v>2</v>
      </c>
      <c r="H631" t="s">
        <v>49</v>
      </c>
      <c r="I631">
        <v>1605</v>
      </c>
      <c r="J631">
        <v>2</v>
      </c>
      <c r="K631" t="s">
        <v>39</v>
      </c>
      <c r="L631">
        <v>85</v>
      </c>
      <c r="M631">
        <v>2</v>
      </c>
      <c r="N631">
        <v>1</v>
      </c>
      <c r="O631" t="s">
        <v>47</v>
      </c>
      <c r="P631">
        <v>3</v>
      </c>
      <c r="Q631" t="s">
        <v>48</v>
      </c>
      <c r="R631">
        <v>2814</v>
      </c>
      <c r="S631">
        <v>10293</v>
      </c>
      <c r="T631">
        <v>1</v>
      </c>
      <c r="U631" t="s">
        <v>35</v>
      </c>
      <c r="V631">
        <v>14</v>
      </c>
      <c r="W631">
        <v>3</v>
      </c>
      <c r="X631">
        <v>2</v>
      </c>
      <c r="Y631">
        <v>0</v>
      </c>
      <c r="Z631">
        <v>4</v>
      </c>
      <c r="AA631">
        <v>2</v>
      </c>
      <c r="AB631">
        <v>2</v>
      </c>
      <c r="AC631">
        <v>4</v>
      </c>
      <c r="AD631">
        <v>2</v>
      </c>
      <c r="AE631">
        <v>1</v>
      </c>
      <c r="AF631">
        <v>3</v>
      </c>
      <c r="AG631">
        <v>0</v>
      </c>
      <c r="AH631" t="s">
        <v>68</v>
      </c>
      <c r="AI631" t="s">
        <v>71</v>
      </c>
      <c r="AJ631" t="str" cm="1">
        <f t="array" ref="AJ631">_xlfn.IFS(
  Cleaned_Data[[#This Row],[MonthlyIncome]] &lt;= Q1_Val, "Low (Q1)",
  Cleaned_Data[[#This Row],[MonthlyIncome]] &lt;= Q2_Val, "Lower-Mid (Q2)",
  Cleaned_Data[[#This Row],[MonthlyIncome]] &lt;= Q3_Val, "Upper-Mid (Q3)",
  TRUE, "High (Q4)"
)</f>
        <v>Low (Q1)</v>
      </c>
      <c r="AK631" t="str">
        <f>_xlfn.XLOOKUP(Cleaned_Data[[#This Row],[JobSatisfaction]], SatisfactionLookup[Code], SatisfactionLookup[Label], "Unknown")</f>
        <v>High</v>
      </c>
      <c r="AL631" t="str">
        <f>_xlfn.XLOOKUP(Cleaned_Data[[#This Row],[WorkLifeBalance]], SatisfactionLookup[Code], SatisfactionLookup[Label], "Unknown")</f>
        <v>Medium</v>
      </c>
      <c r="AM63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631" t="str" cm="1">
        <f t="array" ref="AN631">_xlfn.IFS(Cleaned_Data[[#This Row],[Risk Score]]&gt;=5, "3 - High Risk", Cleaned_Data[[#This Row],[Risk Score]]&gt;=3, "2 - Medium Risk", TRUE, "1 - Low Risk")</f>
        <v>3 - High Risk</v>
      </c>
    </row>
    <row r="632" spans="1:40">
      <c r="A632">
        <v>24</v>
      </c>
      <c r="B632" t="s">
        <v>43</v>
      </c>
      <c r="C632" t="s">
        <v>44</v>
      </c>
      <c r="D632">
        <v>567</v>
      </c>
      <c r="E632" t="s">
        <v>45</v>
      </c>
      <c r="F632">
        <v>2</v>
      </c>
      <c r="G632">
        <v>1</v>
      </c>
      <c r="H632" t="s">
        <v>60</v>
      </c>
      <c r="I632">
        <v>1646</v>
      </c>
      <c r="J632">
        <v>1</v>
      </c>
      <c r="K632" t="s">
        <v>39</v>
      </c>
      <c r="L632">
        <v>32</v>
      </c>
      <c r="M632">
        <v>3</v>
      </c>
      <c r="N632">
        <v>1</v>
      </c>
      <c r="O632" t="s">
        <v>47</v>
      </c>
      <c r="P632">
        <v>4</v>
      </c>
      <c r="Q632" t="s">
        <v>41</v>
      </c>
      <c r="R632">
        <v>3760</v>
      </c>
      <c r="S632">
        <v>17218</v>
      </c>
      <c r="T632">
        <v>1</v>
      </c>
      <c r="U632" t="s">
        <v>35</v>
      </c>
      <c r="V632">
        <v>13</v>
      </c>
      <c r="W632">
        <v>3</v>
      </c>
      <c r="X632">
        <v>3</v>
      </c>
      <c r="Y632">
        <v>0</v>
      </c>
      <c r="Z632">
        <v>6</v>
      </c>
      <c r="AA632">
        <v>2</v>
      </c>
      <c r="AB632">
        <v>3</v>
      </c>
      <c r="AC632">
        <v>6</v>
      </c>
      <c r="AD632">
        <v>3</v>
      </c>
      <c r="AE632">
        <v>1</v>
      </c>
      <c r="AF632">
        <v>3</v>
      </c>
      <c r="AG632">
        <v>0</v>
      </c>
      <c r="AH632" t="s">
        <v>68</v>
      </c>
      <c r="AI632" t="s">
        <v>72</v>
      </c>
      <c r="AJ632" t="str" cm="1">
        <f t="array" ref="AJ632">_xlfn.IFS(
  Cleaned_Data[[#This Row],[MonthlyIncome]] &lt;= Q1_Val, "Low (Q1)",
  Cleaned_Data[[#This Row],[MonthlyIncome]] &lt;= Q2_Val, "Lower-Mid (Q2)",
  Cleaned_Data[[#This Row],[MonthlyIncome]] &lt;= Q3_Val, "Upper-Mid (Q3)",
  TRUE, "High (Q4)"
)</f>
        <v>Lower-Mid (Q2)</v>
      </c>
      <c r="AK632" t="str">
        <f>_xlfn.XLOOKUP(Cleaned_Data[[#This Row],[JobSatisfaction]], SatisfactionLookup[Code], SatisfactionLookup[Label], "Unknown")</f>
        <v>Very High</v>
      </c>
      <c r="AL632" t="str">
        <f>_xlfn.XLOOKUP(Cleaned_Data[[#This Row],[WorkLifeBalance]], SatisfactionLookup[Code], SatisfactionLookup[Label], "Unknown")</f>
        <v>High</v>
      </c>
      <c r="AM63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632" t="str" cm="1">
        <f t="array" ref="AN632">_xlfn.IFS(Cleaned_Data[[#This Row],[Risk Score]]&gt;=5, "3 - High Risk", Cleaned_Data[[#This Row],[Risk Score]]&gt;=3, "2 - Medium Risk", TRUE, "1 - Low Risk")</f>
        <v>2 - Medium Risk</v>
      </c>
    </row>
    <row r="633" spans="1:40">
      <c r="A633">
        <v>37</v>
      </c>
      <c r="B633" t="s">
        <v>43</v>
      </c>
      <c r="C633" t="s">
        <v>44</v>
      </c>
      <c r="D633">
        <v>1278</v>
      </c>
      <c r="E633" t="s">
        <v>37</v>
      </c>
      <c r="F633">
        <v>1</v>
      </c>
      <c r="G633">
        <v>4</v>
      </c>
      <c r="H633" t="s">
        <v>51</v>
      </c>
      <c r="I633">
        <v>1700</v>
      </c>
      <c r="J633">
        <v>3</v>
      </c>
      <c r="K633" t="s">
        <v>46</v>
      </c>
      <c r="L633">
        <v>31</v>
      </c>
      <c r="M633">
        <v>1</v>
      </c>
      <c r="N633">
        <v>2</v>
      </c>
      <c r="O633" t="s">
        <v>40</v>
      </c>
      <c r="P633">
        <v>4</v>
      </c>
      <c r="Q633" t="s">
        <v>52</v>
      </c>
      <c r="R633">
        <v>9525</v>
      </c>
      <c r="S633">
        <v>7677</v>
      </c>
      <c r="T633">
        <v>1</v>
      </c>
      <c r="U633" t="s">
        <v>43</v>
      </c>
      <c r="V633">
        <v>14</v>
      </c>
      <c r="W633">
        <v>3</v>
      </c>
      <c r="X633">
        <v>3</v>
      </c>
      <c r="Y633">
        <v>2</v>
      </c>
      <c r="Z633">
        <v>6</v>
      </c>
      <c r="AA633">
        <v>2</v>
      </c>
      <c r="AB633">
        <v>2</v>
      </c>
      <c r="AC633">
        <v>6</v>
      </c>
      <c r="AD633">
        <v>3</v>
      </c>
      <c r="AE633">
        <v>1</v>
      </c>
      <c r="AF633">
        <v>3</v>
      </c>
      <c r="AG633">
        <v>0</v>
      </c>
      <c r="AH633" t="s">
        <v>69</v>
      </c>
      <c r="AI633" t="s">
        <v>72</v>
      </c>
      <c r="AJ633" t="str" cm="1">
        <f t="array" ref="AJ633">_xlfn.IFS(
  Cleaned_Data[[#This Row],[MonthlyIncome]] &lt;= Q1_Val, "Low (Q1)",
  Cleaned_Data[[#This Row],[MonthlyIncome]] &lt;= Q2_Val, "Lower-Mid (Q2)",
  Cleaned_Data[[#This Row],[MonthlyIncome]] &lt;= Q3_Val, "Upper-Mid (Q3)",
  TRUE, "High (Q4)"
)</f>
        <v>High (Q4)</v>
      </c>
      <c r="AK633" t="str">
        <f>_xlfn.XLOOKUP(Cleaned_Data[[#This Row],[JobSatisfaction]], SatisfactionLookup[Code], SatisfactionLookup[Label], "Unknown")</f>
        <v>Very High</v>
      </c>
      <c r="AL633" t="str">
        <f>_xlfn.XLOOKUP(Cleaned_Data[[#This Row],[WorkLifeBalance]], SatisfactionLookup[Code], SatisfactionLookup[Label], "Unknown")</f>
        <v>Medium</v>
      </c>
      <c r="AM63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33" t="str" cm="1">
        <f t="array" ref="AN633">_xlfn.IFS(Cleaned_Data[[#This Row],[Risk Score]]&gt;=5, "3 - High Risk", Cleaned_Data[[#This Row],[Risk Score]]&gt;=3, "2 - Medium Risk", TRUE, "1 - Low Risk")</f>
        <v>1 - Low Risk</v>
      </c>
    </row>
    <row r="634" spans="1:40">
      <c r="A634">
        <v>35</v>
      </c>
      <c r="B634" t="s">
        <v>43</v>
      </c>
      <c r="C634" t="s">
        <v>44</v>
      </c>
      <c r="D634">
        <v>146</v>
      </c>
      <c r="E634" t="s">
        <v>45</v>
      </c>
      <c r="F634">
        <v>2</v>
      </c>
      <c r="G634">
        <v>4</v>
      </c>
      <c r="H634" t="s">
        <v>51</v>
      </c>
      <c r="I634">
        <v>1704</v>
      </c>
      <c r="J634">
        <v>1</v>
      </c>
      <c r="K634" t="s">
        <v>46</v>
      </c>
      <c r="L634">
        <v>79</v>
      </c>
      <c r="M634">
        <v>2</v>
      </c>
      <c r="N634">
        <v>1</v>
      </c>
      <c r="O634" t="s">
        <v>47</v>
      </c>
      <c r="P634">
        <v>4</v>
      </c>
      <c r="Q634" t="s">
        <v>41</v>
      </c>
      <c r="R634">
        <v>4930</v>
      </c>
      <c r="S634">
        <v>13970</v>
      </c>
      <c r="T634">
        <v>0</v>
      </c>
      <c r="U634" t="s">
        <v>35</v>
      </c>
      <c r="V634">
        <v>14</v>
      </c>
      <c r="W634">
        <v>3</v>
      </c>
      <c r="X634">
        <v>3</v>
      </c>
      <c r="Y634">
        <v>0</v>
      </c>
      <c r="Z634">
        <v>6</v>
      </c>
      <c r="AA634">
        <v>2</v>
      </c>
      <c r="AB634">
        <v>4</v>
      </c>
      <c r="AC634">
        <v>5</v>
      </c>
      <c r="AD634">
        <v>4</v>
      </c>
      <c r="AE634">
        <v>1</v>
      </c>
      <c r="AF634">
        <v>4</v>
      </c>
      <c r="AG634">
        <v>0</v>
      </c>
      <c r="AH634" t="s">
        <v>69</v>
      </c>
      <c r="AI634" t="s">
        <v>71</v>
      </c>
      <c r="AJ634" t="str" cm="1">
        <f t="array" ref="AJ634">_xlfn.IFS(
  Cleaned_Data[[#This Row],[MonthlyIncome]] &lt;= Q1_Val, "Low (Q1)",
  Cleaned_Data[[#This Row],[MonthlyIncome]] &lt;= Q2_Val, "Lower-Mid (Q2)",
  Cleaned_Data[[#This Row],[MonthlyIncome]] &lt;= Q3_Val, "Upper-Mid (Q3)",
  TRUE, "High (Q4)"
)</f>
        <v>Upper-Mid (Q3)</v>
      </c>
      <c r="AK634" t="str">
        <f>_xlfn.XLOOKUP(Cleaned_Data[[#This Row],[JobSatisfaction]], SatisfactionLookup[Code], SatisfactionLookup[Label], "Unknown")</f>
        <v>Very High</v>
      </c>
      <c r="AL634" t="str">
        <f>_xlfn.XLOOKUP(Cleaned_Data[[#This Row],[WorkLifeBalance]], SatisfactionLookup[Code], SatisfactionLookup[Label], "Unknown")</f>
        <v>Very High</v>
      </c>
      <c r="AM63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634" t="str" cm="1">
        <f t="array" ref="AN634">_xlfn.IFS(Cleaned_Data[[#This Row],[Risk Score]]&gt;=5, "3 - High Risk", Cleaned_Data[[#This Row],[Risk Score]]&gt;=3, "2 - Medium Risk", TRUE, "1 - Low Risk")</f>
        <v>2 - Medium Risk</v>
      </c>
    </row>
    <row r="635" spans="1:40">
      <c r="A635">
        <v>32</v>
      </c>
      <c r="B635" t="s">
        <v>43</v>
      </c>
      <c r="C635" t="s">
        <v>44</v>
      </c>
      <c r="D635">
        <v>585</v>
      </c>
      <c r="E635" t="s">
        <v>45</v>
      </c>
      <c r="F635">
        <v>10</v>
      </c>
      <c r="G635">
        <v>3</v>
      </c>
      <c r="H635" t="s">
        <v>38</v>
      </c>
      <c r="I635">
        <v>1720</v>
      </c>
      <c r="J635">
        <v>1</v>
      </c>
      <c r="K635" t="s">
        <v>46</v>
      </c>
      <c r="L635">
        <v>56</v>
      </c>
      <c r="M635">
        <v>3</v>
      </c>
      <c r="N635">
        <v>1</v>
      </c>
      <c r="O635" t="s">
        <v>47</v>
      </c>
      <c r="P635">
        <v>3</v>
      </c>
      <c r="Q635" t="s">
        <v>48</v>
      </c>
      <c r="R635">
        <v>3433</v>
      </c>
      <c r="S635">
        <v>17360</v>
      </c>
      <c r="T635">
        <v>6</v>
      </c>
      <c r="U635" t="s">
        <v>43</v>
      </c>
      <c r="V635">
        <v>13</v>
      </c>
      <c r="W635">
        <v>3</v>
      </c>
      <c r="X635">
        <v>1</v>
      </c>
      <c r="Y635">
        <v>1</v>
      </c>
      <c r="Z635">
        <v>10</v>
      </c>
      <c r="AA635">
        <v>3</v>
      </c>
      <c r="AB635">
        <v>2</v>
      </c>
      <c r="AC635">
        <v>5</v>
      </c>
      <c r="AD635">
        <v>2</v>
      </c>
      <c r="AE635">
        <v>1</v>
      </c>
      <c r="AF635">
        <v>3</v>
      </c>
      <c r="AG635">
        <v>0</v>
      </c>
      <c r="AH635" t="s">
        <v>67</v>
      </c>
      <c r="AI635" t="s">
        <v>71</v>
      </c>
      <c r="AJ635" t="str" cm="1">
        <f t="array" ref="AJ635">_xlfn.IFS(
  Cleaned_Data[[#This Row],[MonthlyIncome]] &lt;= Q1_Val, "Low (Q1)",
  Cleaned_Data[[#This Row],[MonthlyIncome]] &lt;= Q2_Val, "Lower-Mid (Q2)",
  Cleaned_Data[[#This Row],[MonthlyIncome]] &lt;= Q3_Val, "Upper-Mid (Q3)",
  TRUE, "High (Q4)"
)</f>
        <v>Lower-Mid (Q2)</v>
      </c>
      <c r="AK635" t="str">
        <f>_xlfn.XLOOKUP(Cleaned_Data[[#This Row],[JobSatisfaction]], SatisfactionLookup[Code], SatisfactionLookup[Label], "Unknown")</f>
        <v>High</v>
      </c>
      <c r="AL635" t="str">
        <f>_xlfn.XLOOKUP(Cleaned_Data[[#This Row],[WorkLifeBalance]], SatisfactionLookup[Code], SatisfactionLookup[Label], "Unknown")</f>
        <v>Medium</v>
      </c>
      <c r="AM63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35" t="str" cm="1">
        <f t="array" ref="AN635">_xlfn.IFS(Cleaned_Data[[#This Row],[Risk Score]]&gt;=5, "3 - High Risk", Cleaned_Data[[#This Row],[Risk Score]]&gt;=3, "2 - Medium Risk", TRUE, "1 - Low Risk")</f>
        <v>1 - Low Risk</v>
      </c>
    </row>
    <row r="636" spans="1:40">
      <c r="A636">
        <v>31</v>
      </c>
      <c r="B636" t="s">
        <v>43</v>
      </c>
      <c r="C636" t="s">
        <v>44</v>
      </c>
      <c r="D636">
        <v>163</v>
      </c>
      <c r="E636" t="s">
        <v>45</v>
      </c>
      <c r="F636">
        <v>24</v>
      </c>
      <c r="G636">
        <v>1</v>
      </c>
      <c r="H636" t="s">
        <v>60</v>
      </c>
      <c r="I636">
        <v>1736</v>
      </c>
      <c r="J636">
        <v>4</v>
      </c>
      <c r="K636" t="s">
        <v>39</v>
      </c>
      <c r="L636">
        <v>30</v>
      </c>
      <c r="M636">
        <v>3</v>
      </c>
      <c r="N636">
        <v>2</v>
      </c>
      <c r="O636" t="s">
        <v>53</v>
      </c>
      <c r="P636">
        <v>4</v>
      </c>
      <c r="Q636" t="s">
        <v>41</v>
      </c>
      <c r="R636">
        <v>5238</v>
      </c>
      <c r="S636">
        <v>6670</v>
      </c>
      <c r="T636">
        <v>2</v>
      </c>
      <c r="U636" t="s">
        <v>43</v>
      </c>
      <c r="V636">
        <v>20</v>
      </c>
      <c r="W636">
        <v>4</v>
      </c>
      <c r="X636">
        <v>4</v>
      </c>
      <c r="Y636">
        <v>0</v>
      </c>
      <c r="Z636">
        <v>9</v>
      </c>
      <c r="AA636">
        <v>3</v>
      </c>
      <c r="AB636">
        <v>2</v>
      </c>
      <c r="AC636">
        <v>5</v>
      </c>
      <c r="AD636">
        <v>4</v>
      </c>
      <c r="AE636">
        <v>1</v>
      </c>
      <c r="AF636">
        <v>4</v>
      </c>
      <c r="AG636">
        <v>0</v>
      </c>
      <c r="AH636" t="s">
        <v>67</v>
      </c>
      <c r="AI636" t="s">
        <v>71</v>
      </c>
      <c r="AJ636" t="str" cm="1">
        <f t="array" ref="AJ636">_xlfn.IFS(
  Cleaned_Data[[#This Row],[MonthlyIncome]] &lt;= Q1_Val, "Low (Q1)",
  Cleaned_Data[[#This Row],[MonthlyIncome]] &lt;= Q2_Val, "Lower-Mid (Q2)",
  Cleaned_Data[[#This Row],[MonthlyIncome]] &lt;= Q3_Val, "Upper-Mid (Q3)",
  TRUE, "High (Q4)"
)</f>
        <v>Upper-Mid (Q3)</v>
      </c>
      <c r="AK636" t="str">
        <f>_xlfn.XLOOKUP(Cleaned_Data[[#This Row],[JobSatisfaction]], SatisfactionLookup[Code], SatisfactionLookup[Label], "Unknown")</f>
        <v>Very High</v>
      </c>
      <c r="AL636" t="str">
        <f>_xlfn.XLOOKUP(Cleaned_Data[[#This Row],[WorkLifeBalance]], SatisfactionLookup[Code], SatisfactionLookup[Label], "Unknown")</f>
        <v>Medium</v>
      </c>
      <c r="AM63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636" t="str" cm="1">
        <f t="array" ref="AN636">_xlfn.IFS(Cleaned_Data[[#This Row],[Risk Score]]&gt;=5, "3 - High Risk", Cleaned_Data[[#This Row],[Risk Score]]&gt;=3, "2 - Medium Risk", TRUE, "1 - Low Risk")</f>
        <v>1 - Low Risk</v>
      </c>
    </row>
    <row r="637" spans="1:40">
      <c r="A637">
        <v>33</v>
      </c>
      <c r="B637" t="s">
        <v>43</v>
      </c>
      <c r="C637" t="s">
        <v>55</v>
      </c>
      <c r="D637">
        <v>1283</v>
      </c>
      <c r="E637" t="s">
        <v>37</v>
      </c>
      <c r="F637">
        <v>2</v>
      </c>
      <c r="G637">
        <v>3</v>
      </c>
      <c r="H637" t="s">
        <v>59</v>
      </c>
      <c r="I637">
        <v>1756</v>
      </c>
      <c r="J637">
        <v>4</v>
      </c>
      <c r="K637" t="s">
        <v>39</v>
      </c>
      <c r="L637">
        <v>62</v>
      </c>
      <c r="M637">
        <v>3</v>
      </c>
      <c r="N637">
        <v>2</v>
      </c>
      <c r="O637" t="s">
        <v>40</v>
      </c>
      <c r="P637">
        <v>2</v>
      </c>
      <c r="Q637" t="s">
        <v>41</v>
      </c>
      <c r="R637">
        <v>5147</v>
      </c>
      <c r="S637">
        <v>10697</v>
      </c>
      <c r="T637">
        <v>8</v>
      </c>
      <c r="U637" t="s">
        <v>43</v>
      </c>
      <c r="V637">
        <v>15</v>
      </c>
      <c r="W637">
        <v>3</v>
      </c>
      <c r="X637">
        <v>4</v>
      </c>
      <c r="Y637">
        <v>0</v>
      </c>
      <c r="Z637">
        <v>13</v>
      </c>
      <c r="AA637">
        <v>2</v>
      </c>
      <c r="AB637">
        <v>2</v>
      </c>
      <c r="AC637">
        <v>11</v>
      </c>
      <c r="AD637">
        <v>7</v>
      </c>
      <c r="AE637">
        <v>1</v>
      </c>
      <c r="AF637">
        <v>7</v>
      </c>
      <c r="AG637">
        <v>0</v>
      </c>
      <c r="AH637" t="s">
        <v>67</v>
      </c>
      <c r="AI637" t="s">
        <v>73</v>
      </c>
      <c r="AJ637" t="str" cm="1">
        <f t="array" ref="AJ637">_xlfn.IFS(
  Cleaned_Data[[#This Row],[MonthlyIncome]] &lt;= Q1_Val, "Low (Q1)",
  Cleaned_Data[[#This Row],[MonthlyIncome]] &lt;= Q2_Val, "Lower-Mid (Q2)",
  Cleaned_Data[[#This Row],[MonthlyIncome]] &lt;= Q3_Val, "Upper-Mid (Q3)",
  TRUE, "High (Q4)"
)</f>
        <v>Upper-Mid (Q3)</v>
      </c>
      <c r="AK637" t="str">
        <f>_xlfn.XLOOKUP(Cleaned_Data[[#This Row],[JobSatisfaction]], SatisfactionLookup[Code], SatisfactionLookup[Label], "Unknown")</f>
        <v>Medium</v>
      </c>
      <c r="AL637" t="str">
        <f>_xlfn.XLOOKUP(Cleaned_Data[[#This Row],[WorkLifeBalance]], SatisfactionLookup[Code], SatisfactionLookup[Label], "Unknown")</f>
        <v>Medium</v>
      </c>
      <c r="AM63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37" t="str" cm="1">
        <f t="array" ref="AN637">_xlfn.IFS(Cleaned_Data[[#This Row],[Risk Score]]&gt;=5, "3 - High Risk", Cleaned_Data[[#This Row],[Risk Score]]&gt;=3, "2 - Medium Risk", TRUE, "1 - Low Risk")</f>
        <v>1 - Low Risk</v>
      </c>
    </row>
    <row r="638" spans="1:40">
      <c r="A638">
        <v>33</v>
      </c>
      <c r="B638" t="s">
        <v>43</v>
      </c>
      <c r="C638" t="s">
        <v>55</v>
      </c>
      <c r="D638">
        <v>775</v>
      </c>
      <c r="E638" t="s">
        <v>45</v>
      </c>
      <c r="F638">
        <v>4</v>
      </c>
      <c r="G638">
        <v>3</v>
      </c>
      <c r="H638" t="s">
        <v>60</v>
      </c>
      <c r="I638">
        <v>1771</v>
      </c>
      <c r="J638">
        <v>4</v>
      </c>
      <c r="K638" t="s">
        <v>46</v>
      </c>
      <c r="L638">
        <v>90</v>
      </c>
      <c r="M638">
        <v>3</v>
      </c>
      <c r="N638">
        <v>2</v>
      </c>
      <c r="O638" t="s">
        <v>47</v>
      </c>
      <c r="P638">
        <v>2</v>
      </c>
      <c r="Q638" t="s">
        <v>52</v>
      </c>
      <c r="R638">
        <v>3055</v>
      </c>
      <c r="S638">
        <v>6194</v>
      </c>
      <c r="T638">
        <v>5</v>
      </c>
      <c r="U638" t="s">
        <v>43</v>
      </c>
      <c r="V638">
        <v>15</v>
      </c>
      <c r="W638">
        <v>3</v>
      </c>
      <c r="X638">
        <v>4</v>
      </c>
      <c r="Y638">
        <v>2</v>
      </c>
      <c r="Z638">
        <v>11</v>
      </c>
      <c r="AA638">
        <v>2</v>
      </c>
      <c r="AB638">
        <v>2</v>
      </c>
      <c r="AC638">
        <v>9</v>
      </c>
      <c r="AD638">
        <v>8</v>
      </c>
      <c r="AE638">
        <v>1</v>
      </c>
      <c r="AF638">
        <v>7</v>
      </c>
      <c r="AG638">
        <v>0</v>
      </c>
      <c r="AH638" t="s">
        <v>67</v>
      </c>
      <c r="AI638" t="s">
        <v>72</v>
      </c>
      <c r="AJ638" t="str" cm="1">
        <f t="array" ref="AJ638">_xlfn.IFS(
  Cleaned_Data[[#This Row],[MonthlyIncome]] &lt;= Q1_Val, "Low (Q1)",
  Cleaned_Data[[#This Row],[MonthlyIncome]] &lt;= Q2_Val, "Lower-Mid (Q2)",
  Cleaned_Data[[#This Row],[MonthlyIncome]] &lt;= Q3_Val, "Upper-Mid (Q3)",
  TRUE, "High (Q4)"
)</f>
        <v>Lower-Mid (Q2)</v>
      </c>
      <c r="AK638" t="str">
        <f>_xlfn.XLOOKUP(Cleaned_Data[[#This Row],[JobSatisfaction]], SatisfactionLookup[Code], SatisfactionLookup[Label], "Unknown")</f>
        <v>Medium</v>
      </c>
      <c r="AL638" t="str">
        <f>_xlfn.XLOOKUP(Cleaned_Data[[#This Row],[WorkLifeBalance]], SatisfactionLookup[Code], SatisfactionLookup[Label], "Unknown")</f>
        <v>Medium</v>
      </c>
      <c r="AM63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38" t="str" cm="1">
        <f t="array" ref="AN638">_xlfn.IFS(Cleaned_Data[[#This Row],[Risk Score]]&gt;=5, "3 - High Risk", Cleaned_Data[[#This Row],[Risk Score]]&gt;=3, "2 - Medium Risk", TRUE, "1 - Low Risk")</f>
        <v>1 - Low Risk</v>
      </c>
    </row>
    <row r="639" spans="1:40">
      <c r="A639">
        <v>35</v>
      </c>
      <c r="B639" t="s">
        <v>43</v>
      </c>
      <c r="C639" t="s">
        <v>55</v>
      </c>
      <c r="D639">
        <v>1180</v>
      </c>
      <c r="E639" t="s">
        <v>45</v>
      </c>
      <c r="F639">
        <v>2</v>
      </c>
      <c r="G639">
        <v>2</v>
      </c>
      <c r="H639" t="s">
        <v>51</v>
      </c>
      <c r="I639">
        <v>1804</v>
      </c>
      <c r="J639">
        <v>2</v>
      </c>
      <c r="K639" t="s">
        <v>46</v>
      </c>
      <c r="L639">
        <v>90</v>
      </c>
      <c r="M639">
        <v>3</v>
      </c>
      <c r="N639">
        <v>2</v>
      </c>
      <c r="O639" t="s">
        <v>53</v>
      </c>
      <c r="P639">
        <v>4</v>
      </c>
      <c r="Q639" t="s">
        <v>52</v>
      </c>
      <c r="R639">
        <v>5762</v>
      </c>
      <c r="S639">
        <v>24442</v>
      </c>
      <c r="T639">
        <v>2</v>
      </c>
      <c r="U639" t="s">
        <v>43</v>
      </c>
      <c r="V639">
        <v>14</v>
      </c>
      <c r="W639">
        <v>3</v>
      </c>
      <c r="X639">
        <v>3</v>
      </c>
      <c r="Y639">
        <v>1</v>
      </c>
      <c r="Z639">
        <v>15</v>
      </c>
      <c r="AA639">
        <v>6</v>
      </c>
      <c r="AB639">
        <v>3</v>
      </c>
      <c r="AC639">
        <v>7</v>
      </c>
      <c r="AD639">
        <v>7</v>
      </c>
      <c r="AE639">
        <v>1</v>
      </c>
      <c r="AF639">
        <v>7</v>
      </c>
      <c r="AG639">
        <v>0</v>
      </c>
      <c r="AH639" t="s">
        <v>69</v>
      </c>
      <c r="AI639" t="s">
        <v>72</v>
      </c>
      <c r="AJ639" t="str" cm="1">
        <f t="array" ref="AJ639">_xlfn.IFS(
  Cleaned_Data[[#This Row],[MonthlyIncome]] &lt;= Q1_Val, "Low (Q1)",
  Cleaned_Data[[#This Row],[MonthlyIncome]] &lt;= Q2_Val, "Lower-Mid (Q2)",
  Cleaned_Data[[#This Row],[MonthlyIncome]] &lt;= Q3_Val, "Upper-Mid (Q3)",
  TRUE, "High (Q4)"
)</f>
        <v>Upper-Mid (Q3)</v>
      </c>
      <c r="AK639" t="str">
        <f>_xlfn.XLOOKUP(Cleaned_Data[[#This Row],[JobSatisfaction]], SatisfactionLookup[Code], SatisfactionLookup[Label], "Unknown")</f>
        <v>Very High</v>
      </c>
      <c r="AL639" t="str">
        <f>_xlfn.XLOOKUP(Cleaned_Data[[#This Row],[WorkLifeBalance]], SatisfactionLookup[Code], SatisfactionLookup[Label], "Unknown")</f>
        <v>High</v>
      </c>
      <c r="AM63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39" t="str" cm="1">
        <f t="array" ref="AN639">_xlfn.IFS(Cleaned_Data[[#This Row],[Risk Score]]&gt;=5, "3 - High Risk", Cleaned_Data[[#This Row],[Risk Score]]&gt;=3, "2 - Medium Risk", TRUE, "1 - Low Risk")</f>
        <v>1 - Low Risk</v>
      </c>
    </row>
    <row r="640" spans="1:40">
      <c r="A640">
        <v>29</v>
      </c>
      <c r="B640" t="s">
        <v>35</v>
      </c>
      <c r="C640" t="s">
        <v>44</v>
      </c>
      <c r="D640">
        <v>459</v>
      </c>
      <c r="E640" t="s">
        <v>45</v>
      </c>
      <c r="F640">
        <v>24</v>
      </c>
      <c r="G640">
        <v>2</v>
      </c>
      <c r="H640" t="s">
        <v>38</v>
      </c>
      <c r="I640">
        <v>1868</v>
      </c>
      <c r="J640">
        <v>4</v>
      </c>
      <c r="K640" t="s">
        <v>46</v>
      </c>
      <c r="L640">
        <v>73</v>
      </c>
      <c r="M640">
        <v>2</v>
      </c>
      <c r="N640">
        <v>1</v>
      </c>
      <c r="O640" t="s">
        <v>47</v>
      </c>
      <c r="P640">
        <v>4</v>
      </c>
      <c r="Q640" t="s">
        <v>41</v>
      </c>
      <c r="R640">
        <v>2439</v>
      </c>
      <c r="S640">
        <v>14753</v>
      </c>
      <c r="T640">
        <v>1</v>
      </c>
      <c r="U640" t="s">
        <v>35</v>
      </c>
      <c r="V640">
        <v>24</v>
      </c>
      <c r="W640">
        <v>4</v>
      </c>
      <c r="X640">
        <v>2</v>
      </c>
      <c r="Y640">
        <v>0</v>
      </c>
      <c r="Z640">
        <v>1</v>
      </c>
      <c r="AA640">
        <v>3</v>
      </c>
      <c r="AB640">
        <v>2</v>
      </c>
      <c r="AC640">
        <v>1</v>
      </c>
      <c r="AD640">
        <v>0</v>
      </c>
      <c r="AE640">
        <v>1</v>
      </c>
      <c r="AF640">
        <v>0</v>
      </c>
      <c r="AG640">
        <v>1</v>
      </c>
      <c r="AH640" t="s">
        <v>67</v>
      </c>
      <c r="AI640" t="s">
        <v>66</v>
      </c>
      <c r="AJ640" t="str" cm="1">
        <f t="array" ref="AJ640">_xlfn.IFS(
  Cleaned_Data[[#This Row],[MonthlyIncome]] &lt;= Q1_Val, "Low (Q1)",
  Cleaned_Data[[#This Row],[MonthlyIncome]] &lt;= Q2_Val, "Lower-Mid (Q2)",
  Cleaned_Data[[#This Row],[MonthlyIncome]] &lt;= Q3_Val, "Upper-Mid (Q3)",
  TRUE, "High (Q4)"
)</f>
        <v>Low (Q1)</v>
      </c>
      <c r="AK640" t="str">
        <f>_xlfn.XLOOKUP(Cleaned_Data[[#This Row],[JobSatisfaction]], SatisfactionLookup[Code], SatisfactionLookup[Label], "Unknown")</f>
        <v>Very High</v>
      </c>
      <c r="AL640" t="str">
        <f>_xlfn.XLOOKUP(Cleaned_Data[[#This Row],[WorkLifeBalance]], SatisfactionLookup[Code], SatisfactionLookup[Label], "Unknown")</f>
        <v>Medium</v>
      </c>
      <c r="AM64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640" t="str" cm="1">
        <f t="array" ref="AN640">_xlfn.IFS(Cleaned_Data[[#This Row],[Risk Score]]&gt;=5, "3 - High Risk", Cleaned_Data[[#This Row],[Risk Score]]&gt;=3, "2 - Medium Risk", TRUE, "1 - Low Risk")</f>
        <v>3 - High Risk</v>
      </c>
    </row>
    <row r="641" spans="1:40">
      <c r="A641">
        <v>47</v>
      </c>
      <c r="B641" t="s">
        <v>43</v>
      </c>
      <c r="C641" t="s">
        <v>55</v>
      </c>
      <c r="D641">
        <v>1169</v>
      </c>
      <c r="E641" t="s">
        <v>45</v>
      </c>
      <c r="F641">
        <v>14</v>
      </c>
      <c r="G641">
        <v>4</v>
      </c>
      <c r="H641" t="s">
        <v>60</v>
      </c>
      <c r="I641">
        <v>1934</v>
      </c>
      <c r="J641">
        <v>3</v>
      </c>
      <c r="K641" t="s">
        <v>46</v>
      </c>
      <c r="L641">
        <v>64</v>
      </c>
      <c r="M641">
        <v>3</v>
      </c>
      <c r="N641">
        <v>2</v>
      </c>
      <c r="O641" t="s">
        <v>47</v>
      </c>
      <c r="P641">
        <v>2</v>
      </c>
      <c r="Q641" t="s">
        <v>48</v>
      </c>
      <c r="R641">
        <v>5467</v>
      </c>
      <c r="S641">
        <v>2125</v>
      </c>
      <c r="T641">
        <v>8</v>
      </c>
      <c r="U641" t="s">
        <v>43</v>
      </c>
      <c r="V641">
        <v>18</v>
      </c>
      <c r="W641">
        <v>3</v>
      </c>
      <c r="X641">
        <v>3</v>
      </c>
      <c r="Y641">
        <v>1</v>
      </c>
      <c r="Z641">
        <v>16</v>
      </c>
      <c r="AA641">
        <v>4</v>
      </c>
      <c r="AB641">
        <v>4</v>
      </c>
      <c r="AC641">
        <v>8</v>
      </c>
      <c r="AD641">
        <v>7</v>
      </c>
      <c r="AE641">
        <v>1</v>
      </c>
      <c r="AF641">
        <v>7</v>
      </c>
      <c r="AG641">
        <v>0</v>
      </c>
      <c r="AH641" t="s">
        <v>70</v>
      </c>
      <c r="AI641" t="s">
        <v>72</v>
      </c>
      <c r="AJ641" t="str" cm="1">
        <f t="array" ref="AJ641">_xlfn.IFS(
  Cleaned_Data[[#This Row],[MonthlyIncome]] &lt;= Q1_Val, "Low (Q1)",
  Cleaned_Data[[#This Row],[MonthlyIncome]] &lt;= Q2_Val, "Lower-Mid (Q2)",
  Cleaned_Data[[#This Row],[MonthlyIncome]] &lt;= Q3_Val, "Upper-Mid (Q3)",
  TRUE, "High (Q4)"
)</f>
        <v>Upper-Mid (Q3)</v>
      </c>
      <c r="AK641" t="str">
        <f>_xlfn.XLOOKUP(Cleaned_Data[[#This Row],[JobSatisfaction]], SatisfactionLookup[Code], SatisfactionLookup[Label], "Unknown")</f>
        <v>Medium</v>
      </c>
      <c r="AL641" t="str">
        <f>_xlfn.XLOOKUP(Cleaned_Data[[#This Row],[WorkLifeBalance]], SatisfactionLookup[Code], SatisfactionLookup[Label], "Unknown")</f>
        <v>Very High</v>
      </c>
      <c r="AM64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41" t="str" cm="1">
        <f t="array" ref="AN641">_xlfn.IFS(Cleaned_Data[[#This Row],[Risk Score]]&gt;=5, "3 - High Risk", Cleaned_Data[[#This Row],[Risk Score]]&gt;=3, "2 - Medium Risk", TRUE, "1 - Low Risk")</f>
        <v>1 - Low Risk</v>
      </c>
    </row>
    <row r="642" spans="1:40">
      <c r="A642">
        <v>28</v>
      </c>
      <c r="B642" t="s">
        <v>43</v>
      </c>
      <c r="C642" t="s">
        <v>55</v>
      </c>
      <c r="D642">
        <v>1103</v>
      </c>
      <c r="E642" t="s">
        <v>45</v>
      </c>
      <c r="F642">
        <v>16</v>
      </c>
      <c r="G642">
        <v>3</v>
      </c>
      <c r="H642" t="s">
        <v>51</v>
      </c>
      <c r="I642">
        <v>1947</v>
      </c>
      <c r="J642">
        <v>3</v>
      </c>
      <c r="K642" t="s">
        <v>46</v>
      </c>
      <c r="L642">
        <v>49</v>
      </c>
      <c r="M642">
        <v>3</v>
      </c>
      <c r="N642">
        <v>1</v>
      </c>
      <c r="O642" t="s">
        <v>47</v>
      </c>
      <c r="P642">
        <v>3</v>
      </c>
      <c r="Q642" t="s">
        <v>41</v>
      </c>
      <c r="R642">
        <v>2144</v>
      </c>
      <c r="S642">
        <v>2122</v>
      </c>
      <c r="T642">
        <v>1</v>
      </c>
      <c r="U642" t="s">
        <v>43</v>
      </c>
      <c r="V642">
        <v>14</v>
      </c>
      <c r="W642">
        <v>3</v>
      </c>
      <c r="X642">
        <v>3</v>
      </c>
      <c r="Y642">
        <v>0</v>
      </c>
      <c r="Z642">
        <v>5</v>
      </c>
      <c r="AA642">
        <v>3</v>
      </c>
      <c r="AB642">
        <v>2</v>
      </c>
      <c r="AC642">
        <v>5</v>
      </c>
      <c r="AD642">
        <v>3</v>
      </c>
      <c r="AE642">
        <v>1</v>
      </c>
      <c r="AF642">
        <v>4</v>
      </c>
      <c r="AG642">
        <v>0</v>
      </c>
      <c r="AH642" t="s">
        <v>67</v>
      </c>
      <c r="AI642" t="s">
        <v>71</v>
      </c>
      <c r="AJ642" t="str" cm="1">
        <f t="array" ref="AJ642">_xlfn.IFS(
  Cleaned_Data[[#This Row],[MonthlyIncome]] &lt;= Q1_Val, "Low (Q1)",
  Cleaned_Data[[#This Row],[MonthlyIncome]] &lt;= Q2_Val, "Lower-Mid (Q2)",
  Cleaned_Data[[#This Row],[MonthlyIncome]] &lt;= Q3_Val, "Upper-Mid (Q3)",
  TRUE, "High (Q4)"
)</f>
        <v>Low (Q1)</v>
      </c>
      <c r="AK642" t="str">
        <f>_xlfn.XLOOKUP(Cleaned_Data[[#This Row],[JobSatisfaction]], SatisfactionLookup[Code], SatisfactionLookup[Label], "Unknown")</f>
        <v>High</v>
      </c>
      <c r="AL642" t="str">
        <f>_xlfn.XLOOKUP(Cleaned_Data[[#This Row],[WorkLifeBalance]], SatisfactionLookup[Code], SatisfactionLookup[Label], "Unknown")</f>
        <v>Medium</v>
      </c>
      <c r="AM64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642" t="str" cm="1">
        <f t="array" ref="AN642">_xlfn.IFS(Cleaned_Data[[#This Row],[Risk Score]]&gt;=5, "3 - High Risk", Cleaned_Data[[#This Row],[Risk Score]]&gt;=3, "2 - Medium Risk", TRUE, "1 - Low Risk")</f>
        <v>2 - Medium Risk</v>
      </c>
    </row>
    <row r="643" spans="1:40">
      <c r="A643">
        <v>39</v>
      </c>
      <c r="B643" t="s">
        <v>43</v>
      </c>
      <c r="C643" t="s">
        <v>55</v>
      </c>
      <c r="D643">
        <v>105</v>
      </c>
      <c r="E643" t="s">
        <v>45</v>
      </c>
      <c r="F643">
        <v>9</v>
      </c>
      <c r="G643">
        <v>3</v>
      </c>
      <c r="H643" t="s">
        <v>38</v>
      </c>
      <c r="I643">
        <v>2022</v>
      </c>
      <c r="J643">
        <v>4</v>
      </c>
      <c r="K643" t="s">
        <v>46</v>
      </c>
      <c r="L643">
        <v>87</v>
      </c>
      <c r="M643">
        <v>3</v>
      </c>
      <c r="N643">
        <v>5</v>
      </c>
      <c r="O643" t="s">
        <v>56</v>
      </c>
      <c r="P643">
        <v>4</v>
      </c>
      <c r="Q643" t="s">
        <v>41</v>
      </c>
      <c r="R643">
        <v>19431</v>
      </c>
      <c r="S643">
        <v>15302</v>
      </c>
      <c r="T643">
        <v>2</v>
      </c>
      <c r="U643" t="s">
        <v>43</v>
      </c>
      <c r="V643">
        <v>13</v>
      </c>
      <c r="W643">
        <v>3</v>
      </c>
      <c r="X643">
        <v>3</v>
      </c>
      <c r="Y643">
        <v>0</v>
      </c>
      <c r="Z643">
        <v>21</v>
      </c>
      <c r="AA643">
        <v>3</v>
      </c>
      <c r="AB643">
        <v>2</v>
      </c>
      <c r="AC643">
        <v>6</v>
      </c>
      <c r="AD643">
        <v>0</v>
      </c>
      <c r="AE643">
        <v>1</v>
      </c>
      <c r="AF643">
        <v>3</v>
      </c>
      <c r="AG643">
        <v>0</v>
      </c>
      <c r="AH643" t="s">
        <v>69</v>
      </c>
      <c r="AI643" t="s">
        <v>72</v>
      </c>
      <c r="AJ643" t="str" cm="1">
        <f t="array" ref="AJ643">_xlfn.IFS(
  Cleaned_Data[[#This Row],[MonthlyIncome]] &lt;= Q1_Val, "Low (Q1)",
  Cleaned_Data[[#This Row],[MonthlyIncome]] &lt;= Q2_Val, "Lower-Mid (Q2)",
  Cleaned_Data[[#This Row],[MonthlyIncome]] &lt;= Q3_Val, "Upper-Mid (Q3)",
  TRUE, "High (Q4)"
)</f>
        <v>High (Q4)</v>
      </c>
      <c r="AK643" t="str">
        <f>_xlfn.XLOOKUP(Cleaned_Data[[#This Row],[JobSatisfaction]], SatisfactionLookup[Code], SatisfactionLookup[Label], "Unknown")</f>
        <v>Very High</v>
      </c>
      <c r="AL643" t="str">
        <f>_xlfn.XLOOKUP(Cleaned_Data[[#This Row],[WorkLifeBalance]], SatisfactionLookup[Code], SatisfactionLookup[Label], "Unknown")</f>
        <v>Medium</v>
      </c>
      <c r="AM64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43" t="str" cm="1">
        <f t="array" ref="AN643">_xlfn.IFS(Cleaned_Data[[#This Row],[Risk Score]]&gt;=5, "3 - High Risk", Cleaned_Data[[#This Row],[Risk Score]]&gt;=3, "2 - Medium Risk", TRUE, "1 - Low Risk")</f>
        <v>1 - Low Risk</v>
      </c>
    </row>
    <row r="644" spans="1:40">
      <c r="A644">
        <v>23</v>
      </c>
      <c r="B644" t="s">
        <v>35</v>
      </c>
      <c r="C644" t="s">
        <v>44</v>
      </c>
      <c r="D644">
        <v>638</v>
      </c>
      <c r="E644" t="s">
        <v>37</v>
      </c>
      <c r="F644">
        <v>9</v>
      </c>
      <c r="G644">
        <v>3</v>
      </c>
      <c r="H644" t="s">
        <v>59</v>
      </c>
      <c r="I644">
        <v>2023</v>
      </c>
      <c r="J644">
        <v>4</v>
      </c>
      <c r="K644" t="s">
        <v>46</v>
      </c>
      <c r="L644">
        <v>33</v>
      </c>
      <c r="M644">
        <v>3</v>
      </c>
      <c r="N644">
        <v>1</v>
      </c>
      <c r="O644" t="s">
        <v>57</v>
      </c>
      <c r="P644">
        <v>1</v>
      </c>
      <c r="Q644" t="s">
        <v>48</v>
      </c>
      <c r="R644">
        <v>1790</v>
      </c>
      <c r="S644">
        <v>26956</v>
      </c>
      <c r="T644">
        <v>1</v>
      </c>
      <c r="U644" t="s">
        <v>43</v>
      </c>
      <c r="V644">
        <v>19</v>
      </c>
      <c r="W644">
        <v>3</v>
      </c>
      <c r="X644">
        <v>1</v>
      </c>
      <c r="Y644">
        <v>1</v>
      </c>
      <c r="Z644">
        <v>1</v>
      </c>
      <c r="AA644">
        <v>3</v>
      </c>
      <c r="AB644">
        <v>2</v>
      </c>
      <c r="AC644">
        <v>1</v>
      </c>
      <c r="AD644">
        <v>0</v>
      </c>
      <c r="AE644">
        <v>1</v>
      </c>
      <c r="AF644">
        <v>0</v>
      </c>
      <c r="AG644">
        <v>1</v>
      </c>
      <c r="AH644" t="s">
        <v>68</v>
      </c>
      <c r="AI644" t="s">
        <v>66</v>
      </c>
      <c r="AJ644" t="str" cm="1">
        <f t="array" ref="AJ644">_xlfn.IFS(
  Cleaned_Data[[#This Row],[MonthlyIncome]] &lt;= Q1_Val, "Low (Q1)",
  Cleaned_Data[[#This Row],[MonthlyIncome]] &lt;= Q2_Val, "Lower-Mid (Q2)",
  Cleaned_Data[[#This Row],[MonthlyIncome]] &lt;= Q3_Val, "Upper-Mid (Q3)",
  TRUE, "High (Q4)"
)</f>
        <v>Low (Q1)</v>
      </c>
      <c r="AK644" t="str">
        <f>_xlfn.XLOOKUP(Cleaned_Data[[#This Row],[JobSatisfaction]], SatisfactionLookup[Code], SatisfactionLookup[Label], "Unknown")</f>
        <v>Low</v>
      </c>
      <c r="AL644" t="str">
        <f>_xlfn.XLOOKUP(Cleaned_Data[[#This Row],[WorkLifeBalance]], SatisfactionLookup[Code], SatisfactionLookup[Label], "Unknown")</f>
        <v>Medium</v>
      </c>
      <c r="AM64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644" t="str" cm="1">
        <f t="array" ref="AN644">_xlfn.IFS(Cleaned_Data[[#This Row],[Risk Score]]&gt;=5, "3 - High Risk", Cleaned_Data[[#This Row],[Risk Score]]&gt;=3, "2 - Medium Risk", TRUE, "1 - Low Risk")</f>
        <v>2 - Medium Risk</v>
      </c>
    </row>
    <row r="645" spans="1:40">
      <c r="A645">
        <v>56</v>
      </c>
      <c r="B645" t="s">
        <v>43</v>
      </c>
      <c r="C645" t="s">
        <v>55</v>
      </c>
      <c r="D645">
        <v>667</v>
      </c>
      <c r="E645" t="s">
        <v>45</v>
      </c>
      <c r="F645">
        <v>1</v>
      </c>
      <c r="G645">
        <v>4</v>
      </c>
      <c r="H645" t="s">
        <v>38</v>
      </c>
      <c r="I645">
        <v>2026</v>
      </c>
      <c r="J645">
        <v>3</v>
      </c>
      <c r="K645" t="s">
        <v>46</v>
      </c>
      <c r="L645">
        <v>57</v>
      </c>
      <c r="M645">
        <v>3</v>
      </c>
      <c r="N645">
        <v>2</v>
      </c>
      <c r="O645" t="s">
        <v>54</v>
      </c>
      <c r="P645">
        <v>3</v>
      </c>
      <c r="Q645" t="s">
        <v>52</v>
      </c>
      <c r="R645">
        <v>6306</v>
      </c>
      <c r="S645">
        <v>26236</v>
      </c>
      <c r="T645">
        <v>1</v>
      </c>
      <c r="U645" t="s">
        <v>43</v>
      </c>
      <c r="V645">
        <v>21</v>
      </c>
      <c r="W645">
        <v>4</v>
      </c>
      <c r="X645">
        <v>1</v>
      </c>
      <c r="Y645">
        <v>1</v>
      </c>
      <c r="Z645">
        <v>13</v>
      </c>
      <c r="AA645">
        <v>2</v>
      </c>
      <c r="AB645">
        <v>2</v>
      </c>
      <c r="AC645">
        <v>13</v>
      </c>
      <c r="AD645">
        <v>12</v>
      </c>
      <c r="AE645">
        <v>1</v>
      </c>
      <c r="AF645">
        <v>9</v>
      </c>
      <c r="AG645">
        <v>0</v>
      </c>
      <c r="AH645" t="s">
        <v>65</v>
      </c>
      <c r="AI645" t="s">
        <v>73</v>
      </c>
      <c r="AJ645" t="str" cm="1">
        <f t="array" ref="AJ645">_xlfn.IFS(
  Cleaned_Data[[#This Row],[MonthlyIncome]] &lt;= Q1_Val, "Low (Q1)",
  Cleaned_Data[[#This Row],[MonthlyIncome]] &lt;= Q2_Val, "Lower-Mid (Q2)",
  Cleaned_Data[[#This Row],[MonthlyIncome]] &lt;= Q3_Val, "Upper-Mid (Q3)",
  TRUE, "High (Q4)"
)</f>
        <v>Upper-Mid (Q3)</v>
      </c>
      <c r="AK645" t="str">
        <f>_xlfn.XLOOKUP(Cleaned_Data[[#This Row],[JobSatisfaction]], SatisfactionLookup[Code], SatisfactionLookup[Label], "Unknown")</f>
        <v>High</v>
      </c>
      <c r="AL645" t="str">
        <f>_xlfn.XLOOKUP(Cleaned_Data[[#This Row],[WorkLifeBalance]], SatisfactionLookup[Code], SatisfactionLookup[Label], "Unknown")</f>
        <v>Medium</v>
      </c>
      <c r="AM64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45" t="str" cm="1">
        <f t="array" ref="AN645">_xlfn.IFS(Cleaned_Data[[#This Row],[Risk Score]]&gt;=5, "3 - High Risk", Cleaned_Data[[#This Row],[Risk Score]]&gt;=3, "2 - Medium Risk", TRUE, "1 - Low Risk")</f>
        <v>1 - Low Risk</v>
      </c>
    </row>
    <row r="646" spans="1:40">
      <c r="A646">
        <v>31</v>
      </c>
      <c r="B646" t="s">
        <v>43</v>
      </c>
      <c r="C646" t="s">
        <v>55</v>
      </c>
      <c r="D646">
        <v>325</v>
      </c>
      <c r="E646" t="s">
        <v>45</v>
      </c>
      <c r="F646">
        <v>5</v>
      </c>
      <c r="G646">
        <v>3</v>
      </c>
      <c r="H646" t="s">
        <v>51</v>
      </c>
      <c r="I646">
        <v>2057</v>
      </c>
      <c r="J646">
        <v>2</v>
      </c>
      <c r="K646" t="s">
        <v>46</v>
      </c>
      <c r="L646">
        <v>74</v>
      </c>
      <c r="M646">
        <v>3</v>
      </c>
      <c r="N646">
        <v>2</v>
      </c>
      <c r="O646" t="s">
        <v>53</v>
      </c>
      <c r="P646">
        <v>1</v>
      </c>
      <c r="Q646" t="s">
        <v>41</v>
      </c>
      <c r="R646">
        <v>9936</v>
      </c>
      <c r="S646">
        <v>3787</v>
      </c>
      <c r="T646">
        <v>0</v>
      </c>
      <c r="U646" t="s">
        <v>43</v>
      </c>
      <c r="V646">
        <v>19</v>
      </c>
      <c r="W646">
        <v>3</v>
      </c>
      <c r="X646">
        <v>2</v>
      </c>
      <c r="Y646">
        <v>0</v>
      </c>
      <c r="Z646">
        <v>10</v>
      </c>
      <c r="AA646">
        <v>2</v>
      </c>
      <c r="AB646">
        <v>3</v>
      </c>
      <c r="AC646">
        <v>9</v>
      </c>
      <c r="AD646">
        <v>4</v>
      </c>
      <c r="AE646">
        <v>1</v>
      </c>
      <c r="AF646">
        <v>7</v>
      </c>
      <c r="AG646">
        <v>0</v>
      </c>
      <c r="AH646" t="s">
        <v>67</v>
      </c>
      <c r="AI646" t="s">
        <v>72</v>
      </c>
      <c r="AJ646" t="str" cm="1">
        <f t="array" ref="AJ646">_xlfn.IFS(
  Cleaned_Data[[#This Row],[MonthlyIncome]] &lt;= Q1_Val, "Low (Q1)",
  Cleaned_Data[[#This Row],[MonthlyIncome]] &lt;= Q2_Val, "Lower-Mid (Q2)",
  Cleaned_Data[[#This Row],[MonthlyIncome]] &lt;= Q3_Val, "Upper-Mid (Q3)",
  TRUE, "High (Q4)"
)</f>
        <v>High (Q4)</v>
      </c>
      <c r="AK646" t="str">
        <f>_xlfn.XLOOKUP(Cleaned_Data[[#This Row],[JobSatisfaction]], SatisfactionLookup[Code], SatisfactionLookup[Label], "Unknown")</f>
        <v>Low</v>
      </c>
      <c r="AL646" t="str">
        <f>_xlfn.XLOOKUP(Cleaned_Data[[#This Row],[WorkLifeBalance]], SatisfactionLookup[Code], SatisfactionLookup[Label], "Unknown")</f>
        <v>High</v>
      </c>
      <c r="AM64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46" t="str" cm="1">
        <f t="array" ref="AN646">_xlfn.IFS(Cleaned_Data[[#This Row],[Risk Score]]&gt;=5, "3 - High Risk", Cleaned_Data[[#This Row],[Risk Score]]&gt;=3, "2 - Medium Risk", TRUE, "1 - Low Risk")</f>
        <v>1 - Low Risk</v>
      </c>
    </row>
    <row r="647" spans="1:40">
      <c r="A647">
        <v>44</v>
      </c>
      <c r="B647" t="s">
        <v>43</v>
      </c>
      <c r="C647" t="s">
        <v>36</v>
      </c>
      <c r="D647">
        <v>1488</v>
      </c>
      <c r="E647" t="s">
        <v>37</v>
      </c>
      <c r="F647">
        <v>1</v>
      </c>
      <c r="G647">
        <v>5</v>
      </c>
      <c r="H647" t="s">
        <v>59</v>
      </c>
      <c r="I647">
        <v>68</v>
      </c>
      <c r="J647">
        <v>2</v>
      </c>
      <c r="K647" t="s">
        <v>39</v>
      </c>
      <c r="L647">
        <v>75</v>
      </c>
      <c r="M647">
        <v>3</v>
      </c>
      <c r="N647">
        <v>2</v>
      </c>
      <c r="O647" t="s">
        <v>40</v>
      </c>
      <c r="P647">
        <v>1</v>
      </c>
      <c r="Q647" t="s">
        <v>52</v>
      </c>
      <c r="R647">
        <v>5454</v>
      </c>
      <c r="S647">
        <v>4009</v>
      </c>
      <c r="T647">
        <v>5</v>
      </c>
      <c r="U647" t="s">
        <v>35</v>
      </c>
      <c r="V647">
        <v>21</v>
      </c>
      <c r="W647">
        <v>4</v>
      </c>
      <c r="X647">
        <v>3</v>
      </c>
      <c r="Y647">
        <v>1</v>
      </c>
      <c r="Z647">
        <v>9</v>
      </c>
      <c r="AA647">
        <v>2</v>
      </c>
      <c r="AB647">
        <v>2</v>
      </c>
      <c r="AC647">
        <v>4</v>
      </c>
      <c r="AD647">
        <v>3</v>
      </c>
      <c r="AE647">
        <v>1</v>
      </c>
      <c r="AF647">
        <v>3</v>
      </c>
      <c r="AG647">
        <v>0</v>
      </c>
      <c r="AH647" t="s">
        <v>69</v>
      </c>
      <c r="AI647" t="s">
        <v>71</v>
      </c>
      <c r="AJ647" t="str" cm="1">
        <f t="array" ref="AJ647">_xlfn.IFS(
  Cleaned_Data[[#This Row],[MonthlyIncome]] &lt;= Q1_Val, "Low (Q1)",
  Cleaned_Data[[#This Row],[MonthlyIncome]] &lt;= Q2_Val, "Lower-Mid (Q2)",
  Cleaned_Data[[#This Row],[MonthlyIncome]] &lt;= Q3_Val, "Upper-Mid (Q3)",
  TRUE, "High (Q4)"
)</f>
        <v>Upper-Mid (Q3)</v>
      </c>
      <c r="AK647" t="str">
        <f>_xlfn.XLOOKUP(Cleaned_Data[[#This Row],[JobSatisfaction]], SatisfactionLookup[Code], SatisfactionLookup[Label], "Unknown")</f>
        <v>Low</v>
      </c>
      <c r="AL647" t="str">
        <f>_xlfn.XLOOKUP(Cleaned_Data[[#This Row],[WorkLifeBalance]], SatisfactionLookup[Code], SatisfactionLookup[Label], "Unknown")</f>
        <v>Medium</v>
      </c>
      <c r="AM64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647" t="str" cm="1">
        <f t="array" ref="AN647">_xlfn.IFS(Cleaned_Data[[#This Row],[Risk Score]]&gt;=5, "3 - High Risk", Cleaned_Data[[#This Row],[Risk Score]]&gt;=3, "2 - Medium Risk", TRUE, "1 - Low Risk")</f>
        <v>3 - High Risk</v>
      </c>
    </row>
    <row r="648" spans="1:40">
      <c r="A648">
        <v>55</v>
      </c>
      <c r="B648" t="s">
        <v>43</v>
      </c>
      <c r="C648" t="s">
        <v>36</v>
      </c>
      <c r="D648">
        <v>111</v>
      </c>
      <c r="E648" t="s">
        <v>37</v>
      </c>
      <c r="F648">
        <v>1</v>
      </c>
      <c r="G648">
        <v>2</v>
      </c>
      <c r="H648" t="s">
        <v>38</v>
      </c>
      <c r="I648">
        <v>106</v>
      </c>
      <c r="J648">
        <v>1</v>
      </c>
      <c r="K648" t="s">
        <v>46</v>
      </c>
      <c r="L648">
        <v>70</v>
      </c>
      <c r="M648">
        <v>3</v>
      </c>
      <c r="N648">
        <v>3</v>
      </c>
      <c r="O648" t="s">
        <v>40</v>
      </c>
      <c r="P648">
        <v>4</v>
      </c>
      <c r="Q648" t="s">
        <v>48</v>
      </c>
      <c r="R648">
        <v>10239</v>
      </c>
      <c r="S648">
        <v>18092</v>
      </c>
      <c r="T648">
        <v>3</v>
      </c>
      <c r="U648" t="s">
        <v>43</v>
      </c>
      <c r="V648">
        <v>14</v>
      </c>
      <c r="W648">
        <v>3</v>
      </c>
      <c r="X648">
        <v>4</v>
      </c>
      <c r="Y648">
        <v>1</v>
      </c>
      <c r="Z648">
        <v>24</v>
      </c>
      <c r="AA648">
        <v>4</v>
      </c>
      <c r="AB648">
        <v>3</v>
      </c>
      <c r="AC648">
        <v>1</v>
      </c>
      <c r="AD648">
        <v>0</v>
      </c>
      <c r="AE648">
        <v>1</v>
      </c>
      <c r="AF648">
        <v>0</v>
      </c>
      <c r="AG648">
        <v>0</v>
      </c>
      <c r="AH648" t="s">
        <v>65</v>
      </c>
      <c r="AI648" t="s">
        <v>66</v>
      </c>
      <c r="AJ648" t="str" cm="1">
        <f t="array" ref="AJ648">_xlfn.IFS(
  Cleaned_Data[[#This Row],[MonthlyIncome]] &lt;= Q1_Val, "Low (Q1)",
  Cleaned_Data[[#This Row],[MonthlyIncome]] &lt;= Q2_Val, "Lower-Mid (Q2)",
  Cleaned_Data[[#This Row],[MonthlyIncome]] &lt;= Q3_Val, "Upper-Mid (Q3)",
  TRUE, "High (Q4)"
)</f>
        <v>High (Q4)</v>
      </c>
      <c r="AK648" t="str">
        <f>_xlfn.XLOOKUP(Cleaned_Data[[#This Row],[JobSatisfaction]], SatisfactionLookup[Code], SatisfactionLookup[Label], "Unknown")</f>
        <v>Very High</v>
      </c>
      <c r="AL648" t="str">
        <f>_xlfn.XLOOKUP(Cleaned_Data[[#This Row],[WorkLifeBalance]], SatisfactionLookup[Code], SatisfactionLookup[Label], "Unknown")</f>
        <v>High</v>
      </c>
      <c r="AM64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48" t="str" cm="1">
        <f t="array" ref="AN648">_xlfn.IFS(Cleaned_Data[[#This Row],[Risk Score]]&gt;=5, "3 - High Risk", Cleaned_Data[[#This Row],[Risk Score]]&gt;=3, "2 - Medium Risk", TRUE, "1 - Low Risk")</f>
        <v>1 - Low Risk</v>
      </c>
    </row>
    <row r="649" spans="1:40">
      <c r="A649">
        <v>51</v>
      </c>
      <c r="B649" t="s">
        <v>43</v>
      </c>
      <c r="C649" t="s">
        <v>36</v>
      </c>
      <c r="D649">
        <v>632</v>
      </c>
      <c r="E649" t="s">
        <v>37</v>
      </c>
      <c r="F649">
        <v>21</v>
      </c>
      <c r="G649">
        <v>4</v>
      </c>
      <c r="H649" t="s">
        <v>59</v>
      </c>
      <c r="I649">
        <v>120</v>
      </c>
      <c r="J649">
        <v>3</v>
      </c>
      <c r="K649" t="s">
        <v>46</v>
      </c>
      <c r="L649">
        <v>71</v>
      </c>
      <c r="M649">
        <v>3</v>
      </c>
      <c r="N649">
        <v>2</v>
      </c>
      <c r="O649" t="s">
        <v>40</v>
      </c>
      <c r="P649">
        <v>4</v>
      </c>
      <c r="Q649" t="s">
        <v>41</v>
      </c>
      <c r="R649">
        <v>5441</v>
      </c>
      <c r="S649">
        <v>8423</v>
      </c>
      <c r="T649">
        <v>0</v>
      </c>
      <c r="U649" t="s">
        <v>35</v>
      </c>
      <c r="V649">
        <v>22</v>
      </c>
      <c r="W649">
        <v>4</v>
      </c>
      <c r="X649">
        <v>4</v>
      </c>
      <c r="Y649">
        <v>0</v>
      </c>
      <c r="Z649">
        <v>11</v>
      </c>
      <c r="AA649">
        <v>2</v>
      </c>
      <c r="AB649">
        <v>1</v>
      </c>
      <c r="AC649">
        <v>10</v>
      </c>
      <c r="AD649">
        <v>7</v>
      </c>
      <c r="AE649">
        <v>1</v>
      </c>
      <c r="AF649">
        <v>0</v>
      </c>
      <c r="AG649">
        <v>0</v>
      </c>
      <c r="AH649" t="s">
        <v>70</v>
      </c>
      <c r="AI649" t="s">
        <v>72</v>
      </c>
      <c r="AJ649" t="str" cm="1">
        <f t="array" ref="AJ649">_xlfn.IFS(
  Cleaned_Data[[#This Row],[MonthlyIncome]] &lt;= Q1_Val, "Low (Q1)",
  Cleaned_Data[[#This Row],[MonthlyIncome]] &lt;= Q2_Val, "Lower-Mid (Q2)",
  Cleaned_Data[[#This Row],[MonthlyIncome]] &lt;= Q3_Val, "Upper-Mid (Q3)",
  TRUE, "High (Q4)"
)</f>
        <v>Upper-Mid (Q3)</v>
      </c>
      <c r="AK649" t="str">
        <f>_xlfn.XLOOKUP(Cleaned_Data[[#This Row],[JobSatisfaction]], SatisfactionLookup[Code], SatisfactionLookup[Label], "Unknown")</f>
        <v>Very High</v>
      </c>
      <c r="AL649" t="str">
        <f>_xlfn.XLOOKUP(Cleaned_Data[[#This Row],[WorkLifeBalance]], SatisfactionLookup[Code], SatisfactionLookup[Label], "Unknown")</f>
        <v>Low</v>
      </c>
      <c r="AM64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649" t="str" cm="1">
        <f t="array" ref="AN649">_xlfn.IFS(Cleaned_Data[[#This Row],[Risk Score]]&gt;=5, "3 - High Risk", Cleaned_Data[[#This Row],[Risk Score]]&gt;=3, "2 - Medium Risk", TRUE, "1 - Low Risk")</f>
        <v>3 - High Risk</v>
      </c>
    </row>
    <row r="650" spans="1:40">
      <c r="A650">
        <v>58</v>
      </c>
      <c r="B650" t="s">
        <v>43</v>
      </c>
      <c r="C650" t="s">
        <v>36</v>
      </c>
      <c r="D650">
        <v>682</v>
      </c>
      <c r="E650" t="s">
        <v>37</v>
      </c>
      <c r="F650">
        <v>10</v>
      </c>
      <c r="G650">
        <v>4</v>
      </c>
      <c r="H650" t="s">
        <v>51</v>
      </c>
      <c r="I650">
        <v>131</v>
      </c>
      <c r="J650">
        <v>4</v>
      </c>
      <c r="K650" t="s">
        <v>46</v>
      </c>
      <c r="L650">
        <v>37</v>
      </c>
      <c r="M650">
        <v>3</v>
      </c>
      <c r="N650">
        <v>4</v>
      </c>
      <c r="O650" t="s">
        <v>40</v>
      </c>
      <c r="P650">
        <v>3</v>
      </c>
      <c r="Q650" t="s">
        <v>41</v>
      </c>
      <c r="R650">
        <v>13872</v>
      </c>
      <c r="S650">
        <v>24409</v>
      </c>
      <c r="T650">
        <v>0</v>
      </c>
      <c r="U650" t="s">
        <v>43</v>
      </c>
      <c r="V650">
        <v>13</v>
      </c>
      <c r="W650">
        <v>3</v>
      </c>
      <c r="X650">
        <v>3</v>
      </c>
      <c r="Y650">
        <v>0</v>
      </c>
      <c r="Z650">
        <v>38</v>
      </c>
      <c r="AA650">
        <v>1</v>
      </c>
      <c r="AB650">
        <v>2</v>
      </c>
      <c r="AC650">
        <v>37</v>
      </c>
      <c r="AD650">
        <v>10</v>
      </c>
      <c r="AE650">
        <v>1</v>
      </c>
      <c r="AF650">
        <v>8</v>
      </c>
      <c r="AG650">
        <v>0</v>
      </c>
      <c r="AH650" t="s">
        <v>65</v>
      </c>
      <c r="AI650" t="s">
        <v>73</v>
      </c>
      <c r="AJ650" t="str" cm="1">
        <f t="array" ref="AJ650">_xlfn.IFS(
  Cleaned_Data[[#This Row],[MonthlyIncome]] &lt;= Q1_Val, "Low (Q1)",
  Cleaned_Data[[#This Row],[MonthlyIncome]] &lt;= Q2_Val, "Lower-Mid (Q2)",
  Cleaned_Data[[#This Row],[MonthlyIncome]] &lt;= Q3_Val, "Upper-Mid (Q3)",
  TRUE, "High (Q4)"
)</f>
        <v>High (Q4)</v>
      </c>
      <c r="AK650" t="str">
        <f>_xlfn.XLOOKUP(Cleaned_Data[[#This Row],[JobSatisfaction]], SatisfactionLookup[Code], SatisfactionLookup[Label], "Unknown")</f>
        <v>High</v>
      </c>
      <c r="AL650" t="str">
        <f>_xlfn.XLOOKUP(Cleaned_Data[[#This Row],[WorkLifeBalance]], SatisfactionLookup[Code], SatisfactionLookup[Label], "Unknown")</f>
        <v>Medium</v>
      </c>
      <c r="AM65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50" t="str" cm="1">
        <f t="array" ref="AN650">_xlfn.IFS(Cleaned_Data[[#This Row],[Risk Score]]&gt;=5, "3 - High Risk", Cleaned_Data[[#This Row],[Risk Score]]&gt;=3, "2 - Medium Risk", TRUE, "1 - Low Risk")</f>
        <v>1 - Low Risk</v>
      </c>
    </row>
    <row r="651" spans="1:40">
      <c r="A651">
        <v>37</v>
      </c>
      <c r="B651" t="s">
        <v>43</v>
      </c>
      <c r="C651" t="s">
        <v>36</v>
      </c>
      <c r="D651">
        <v>1189</v>
      </c>
      <c r="E651" t="s">
        <v>37</v>
      </c>
      <c r="F651">
        <v>3</v>
      </c>
      <c r="G651">
        <v>3</v>
      </c>
      <c r="H651" t="s">
        <v>38</v>
      </c>
      <c r="I651">
        <v>152</v>
      </c>
      <c r="J651">
        <v>3</v>
      </c>
      <c r="K651" t="s">
        <v>46</v>
      </c>
      <c r="L651">
        <v>87</v>
      </c>
      <c r="M651">
        <v>3</v>
      </c>
      <c r="N651">
        <v>3</v>
      </c>
      <c r="O651" t="s">
        <v>40</v>
      </c>
      <c r="P651">
        <v>4</v>
      </c>
      <c r="Q651" t="s">
        <v>41</v>
      </c>
      <c r="R651">
        <v>7428</v>
      </c>
      <c r="S651">
        <v>14506</v>
      </c>
      <c r="T651">
        <v>2</v>
      </c>
      <c r="U651" t="s">
        <v>43</v>
      </c>
      <c r="V651">
        <v>12</v>
      </c>
      <c r="W651">
        <v>3</v>
      </c>
      <c r="X651">
        <v>1</v>
      </c>
      <c r="Y651">
        <v>0</v>
      </c>
      <c r="Z651">
        <v>12</v>
      </c>
      <c r="AA651">
        <v>3</v>
      </c>
      <c r="AB651">
        <v>3</v>
      </c>
      <c r="AC651">
        <v>5</v>
      </c>
      <c r="AD651">
        <v>3</v>
      </c>
      <c r="AE651">
        <v>1</v>
      </c>
      <c r="AF651">
        <v>3</v>
      </c>
      <c r="AG651">
        <v>0</v>
      </c>
      <c r="AH651" t="s">
        <v>69</v>
      </c>
      <c r="AI651" t="s">
        <v>71</v>
      </c>
      <c r="AJ651" t="str" cm="1">
        <f t="array" ref="AJ651">_xlfn.IFS(
  Cleaned_Data[[#This Row],[MonthlyIncome]] &lt;= Q1_Val, "Low (Q1)",
  Cleaned_Data[[#This Row],[MonthlyIncome]] &lt;= Q2_Val, "Lower-Mid (Q2)",
  Cleaned_Data[[#This Row],[MonthlyIncome]] &lt;= Q3_Val, "Upper-Mid (Q3)",
  TRUE, "High (Q4)"
)</f>
        <v>Upper-Mid (Q3)</v>
      </c>
      <c r="AK651" t="str">
        <f>_xlfn.XLOOKUP(Cleaned_Data[[#This Row],[JobSatisfaction]], SatisfactionLookup[Code], SatisfactionLookup[Label], "Unknown")</f>
        <v>Very High</v>
      </c>
      <c r="AL651" t="str">
        <f>_xlfn.XLOOKUP(Cleaned_Data[[#This Row],[WorkLifeBalance]], SatisfactionLookup[Code], SatisfactionLookup[Label], "Unknown")</f>
        <v>High</v>
      </c>
      <c r="AM65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51" t="str" cm="1">
        <f t="array" ref="AN651">_xlfn.IFS(Cleaned_Data[[#This Row],[Risk Score]]&gt;=5, "3 - High Risk", Cleaned_Data[[#This Row],[Risk Score]]&gt;=3, "2 - Medium Risk", TRUE, "1 - Low Risk")</f>
        <v>1 - Low Risk</v>
      </c>
    </row>
    <row r="652" spans="1:40">
      <c r="A652">
        <v>29</v>
      </c>
      <c r="B652" t="s">
        <v>35</v>
      </c>
      <c r="C652" t="s">
        <v>36</v>
      </c>
      <c r="D652">
        <v>121</v>
      </c>
      <c r="E652" t="s">
        <v>37</v>
      </c>
      <c r="F652">
        <v>27</v>
      </c>
      <c r="G652">
        <v>3</v>
      </c>
      <c r="H652" t="s">
        <v>59</v>
      </c>
      <c r="I652">
        <v>283</v>
      </c>
      <c r="J652">
        <v>2</v>
      </c>
      <c r="K652" t="s">
        <v>39</v>
      </c>
      <c r="L652">
        <v>35</v>
      </c>
      <c r="M652">
        <v>3</v>
      </c>
      <c r="N652">
        <v>3</v>
      </c>
      <c r="O652" t="s">
        <v>40</v>
      </c>
      <c r="P652">
        <v>4</v>
      </c>
      <c r="Q652" t="s">
        <v>48</v>
      </c>
      <c r="R652">
        <v>7639</v>
      </c>
      <c r="S652">
        <v>24525</v>
      </c>
      <c r="T652">
        <v>1</v>
      </c>
      <c r="U652" t="s">
        <v>43</v>
      </c>
      <c r="V652">
        <v>22</v>
      </c>
      <c r="W652">
        <v>4</v>
      </c>
      <c r="X652">
        <v>4</v>
      </c>
      <c r="Y652">
        <v>3</v>
      </c>
      <c r="Z652">
        <v>10</v>
      </c>
      <c r="AA652">
        <v>3</v>
      </c>
      <c r="AB652">
        <v>2</v>
      </c>
      <c r="AC652">
        <v>10</v>
      </c>
      <c r="AD652">
        <v>4</v>
      </c>
      <c r="AE652">
        <v>1</v>
      </c>
      <c r="AF652">
        <v>9</v>
      </c>
      <c r="AG652">
        <v>1</v>
      </c>
      <c r="AH652" t="s">
        <v>67</v>
      </c>
      <c r="AI652" t="s">
        <v>72</v>
      </c>
      <c r="AJ652" t="str" cm="1">
        <f t="array" ref="AJ652">_xlfn.IFS(
  Cleaned_Data[[#This Row],[MonthlyIncome]] &lt;= Q1_Val, "Low (Q1)",
  Cleaned_Data[[#This Row],[MonthlyIncome]] &lt;= Q2_Val, "Lower-Mid (Q2)",
  Cleaned_Data[[#This Row],[MonthlyIncome]] &lt;= Q3_Val, "Upper-Mid (Q3)",
  TRUE, "High (Q4)"
)</f>
        <v>Upper-Mid (Q3)</v>
      </c>
      <c r="AK652" t="str">
        <f>_xlfn.XLOOKUP(Cleaned_Data[[#This Row],[JobSatisfaction]], SatisfactionLookup[Code], SatisfactionLookup[Label], "Unknown")</f>
        <v>Very High</v>
      </c>
      <c r="AL652" t="str">
        <f>_xlfn.XLOOKUP(Cleaned_Data[[#This Row],[WorkLifeBalance]], SatisfactionLookup[Code], SatisfactionLookup[Label], "Unknown")</f>
        <v>Medium</v>
      </c>
      <c r="AM65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652" t="str" cm="1">
        <f t="array" ref="AN652">_xlfn.IFS(Cleaned_Data[[#This Row],[Risk Score]]&gt;=5, "3 - High Risk", Cleaned_Data[[#This Row],[Risk Score]]&gt;=3, "2 - Medium Risk", TRUE, "1 - Low Risk")</f>
        <v>1 - Low Risk</v>
      </c>
    </row>
    <row r="653" spans="1:40">
      <c r="A653">
        <v>43</v>
      </c>
      <c r="B653" t="s">
        <v>43</v>
      </c>
      <c r="C653" t="s">
        <v>36</v>
      </c>
      <c r="D653">
        <v>1034</v>
      </c>
      <c r="E653" t="s">
        <v>37</v>
      </c>
      <c r="F653">
        <v>16</v>
      </c>
      <c r="G653">
        <v>3</v>
      </c>
      <c r="H653" t="s">
        <v>59</v>
      </c>
      <c r="I653">
        <v>327</v>
      </c>
      <c r="J653">
        <v>4</v>
      </c>
      <c r="K653" t="s">
        <v>39</v>
      </c>
      <c r="L653">
        <v>80</v>
      </c>
      <c r="M653">
        <v>3</v>
      </c>
      <c r="N653">
        <v>4</v>
      </c>
      <c r="O653" t="s">
        <v>56</v>
      </c>
      <c r="P653">
        <v>4</v>
      </c>
      <c r="Q653" t="s">
        <v>48</v>
      </c>
      <c r="R653">
        <v>16064</v>
      </c>
      <c r="S653">
        <v>7744</v>
      </c>
      <c r="T653">
        <v>5</v>
      </c>
      <c r="U653" t="s">
        <v>35</v>
      </c>
      <c r="V653">
        <v>22</v>
      </c>
      <c r="W653">
        <v>4</v>
      </c>
      <c r="X653">
        <v>3</v>
      </c>
      <c r="Y653">
        <v>1</v>
      </c>
      <c r="Z653">
        <v>22</v>
      </c>
      <c r="AA653">
        <v>3</v>
      </c>
      <c r="AB653">
        <v>3</v>
      </c>
      <c r="AC653">
        <v>17</v>
      </c>
      <c r="AD653">
        <v>13</v>
      </c>
      <c r="AE653">
        <v>1</v>
      </c>
      <c r="AF653">
        <v>9</v>
      </c>
      <c r="AG653">
        <v>0</v>
      </c>
      <c r="AH653" t="s">
        <v>69</v>
      </c>
      <c r="AI653" t="s">
        <v>73</v>
      </c>
      <c r="AJ653" t="str" cm="1">
        <f t="array" ref="AJ653">_xlfn.IFS(
  Cleaned_Data[[#This Row],[MonthlyIncome]] &lt;= Q1_Val, "Low (Q1)",
  Cleaned_Data[[#This Row],[MonthlyIncome]] &lt;= Q2_Val, "Lower-Mid (Q2)",
  Cleaned_Data[[#This Row],[MonthlyIncome]] &lt;= Q3_Val, "Upper-Mid (Q3)",
  TRUE, "High (Q4)"
)</f>
        <v>High (Q4)</v>
      </c>
      <c r="AK653" t="str">
        <f>_xlfn.XLOOKUP(Cleaned_Data[[#This Row],[JobSatisfaction]], SatisfactionLookup[Code], SatisfactionLookup[Label], "Unknown")</f>
        <v>Very High</v>
      </c>
      <c r="AL653" t="str">
        <f>_xlfn.XLOOKUP(Cleaned_Data[[#This Row],[WorkLifeBalance]], SatisfactionLookup[Code], SatisfactionLookup[Label], "Unknown")</f>
        <v>High</v>
      </c>
      <c r="AM65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653" t="str" cm="1">
        <f t="array" ref="AN653">_xlfn.IFS(Cleaned_Data[[#This Row],[Risk Score]]&gt;=5, "3 - High Risk", Cleaned_Data[[#This Row],[Risk Score]]&gt;=3, "2 - Medium Risk", TRUE, "1 - Low Risk")</f>
        <v>2 - Medium Risk</v>
      </c>
    </row>
    <row r="654" spans="1:40">
      <c r="A654">
        <v>31</v>
      </c>
      <c r="B654" t="s">
        <v>43</v>
      </c>
      <c r="C654" t="s">
        <v>36</v>
      </c>
      <c r="D654">
        <v>106</v>
      </c>
      <c r="E654" t="s">
        <v>61</v>
      </c>
      <c r="F654">
        <v>2</v>
      </c>
      <c r="G654">
        <v>3</v>
      </c>
      <c r="H654" t="s">
        <v>61</v>
      </c>
      <c r="I654">
        <v>424</v>
      </c>
      <c r="J654">
        <v>1</v>
      </c>
      <c r="K654" t="s">
        <v>46</v>
      </c>
      <c r="L654">
        <v>62</v>
      </c>
      <c r="M654">
        <v>2</v>
      </c>
      <c r="N654">
        <v>2</v>
      </c>
      <c r="O654" t="s">
        <v>61</v>
      </c>
      <c r="P654">
        <v>1</v>
      </c>
      <c r="Q654" t="s">
        <v>48</v>
      </c>
      <c r="R654">
        <v>6410</v>
      </c>
      <c r="S654">
        <v>17822</v>
      </c>
      <c r="T654">
        <v>3</v>
      </c>
      <c r="U654" t="s">
        <v>43</v>
      </c>
      <c r="V654">
        <v>12</v>
      </c>
      <c r="W654">
        <v>3</v>
      </c>
      <c r="X654">
        <v>4</v>
      </c>
      <c r="Y654">
        <v>0</v>
      </c>
      <c r="Z654">
        <v>9</v>
      </c>
      <c r="AA654">
        <v>1</v>
      </c>
      <c r="AB654">
        <v>3</v>
      </c>
      <c r="AC654">
        <v>2</v>
      </c>
      <c r="AD654">
        <v>2</v>
      </c>
      <c r="AE654">
        <v>1</v>
      </c>
      <c r="AF654">
        <v>0</v>
      </c>
      <c r="AG654">
        <v>0</v>
      </c>
      <c r="AH654" t="s">
        <v>67</v>
      </c>
      <c r="AI654" t="s">
        <v>71</v>
      </c>
      <c r="AJ654" t="str" cm="1">
        <f t="array" ref="AJ654">_xlfn.IFS(
  Cleaned_Data[[#This Row],[MonthlyIncome]] &lt;= Q1_Val, "Low (Q1)",
  Cleaned_Data[[#This Row],[MonthlyIncome]] &lt;= Q2_Val, "Lower-Mid (Q2)",
  Cleaned_Data[[#This Row],[MonthlyIncome]] &lt;= Q3_Val, "Upper-Mid (Q3)",
  TRUE, "High (Q4)"
)</f>
        <v>Upper-Mid (Q3)</v>
      </c>
      <c r="AK654" t="str">
        <f>_xlfn.XLOOKUP(Cleaned_Data[[#This Row],[JobSatisfaction]], SatisfactionLookup[Code], SatisfactionLookup[Label], "Unknown")</f>
        <v>Low</v>
      </c>
      <c r="AL654" t="str">
        <f>_xlfn.XLOOKUP(Cleaned_Data[[#This Row],[WorkLifeBalance]], SatisfactionLookup[Code], SatisfactionLookup[Label], "Unknown")</f>
        <v>High</v>
      </c>
      <c r="AM65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54" t="str" cm="1">
        <f t="array" ref="AN654">_xlfn.IFS(Cleaned_Data[[#This Row],[Risk Score]]&gt;=5, "3 - High Risk", Cleaned_Data[[#This Row],[Risk Score]]&gt;=3, "2 - Medium Risk", TRUE, "1 - Low Risk")</f>
        <v>1 - Low Risk</v>
      </c>
    </row>
    <row r="655" spans="1:40">
      <c r="A655">
        <v>31</v>
      </c>
      <c r="B655" t="s">
        <v>43</v>
      </c>
      <c r="C655" t="s">
        <v>36</v>
      </c>
      <c r="D655">
        <v>691</v>
      </c>
      <c r="E655" t="s">
        <v>37</v>
      </c>
      <c r="F655">
        <v>7</v>
      </c>
      <c r="G655">
        <v>3</v>
      </c>
      <c r="H655" t="s">
        <v>59</v>
      </c>
      <c r="I655">
        <v>438</v>
      </c>
      <c r="J655">
        <v>4</v>
      </c>
      <c r="K655" t="s">
        <v>46</v>
      </c>
      <c r="L655">
        <v>73</v>
      </c>
      <c r="M655">
        <v>3</v>
      </c>
      <c r="N655">
        <v>2</v>
      </c>
      <c r="O655" t="s">
        <v>40</v>
      </c>
      <c r="P655">
        <v>4</v>
      </c>
      <c r="Q655" t="s">
        <v>52</v>
      </c>
      <c r="R655">
        <v>7547</v>
      </c>
      <c r="S655">
        <v>7143</v>
      </c>
      <c r="T655">
        <v>4</v>
      </c>
      <c r="U655" t="s">
        <v>43</v>
      </c>
      <c r="V655">
        <v>12</v>
      </c>
      <c r="W655">
        <v>3</v>
      </c>
      <c r="X655">
        <v>4</v>
      </c>
      <c r="Y655">
        <v>3</v>
      </c>
      <c r="Z655">
        <v>13</v>
      </c>
      <c r="AA655">
        <v>3</v>
      </c>
      <c r="AB655">
        <v>3</v>
      </c>
      <c r="AC655">
        <v>7</v>
      </c>
      <c r="AD655">
        <v>7</v>
      </c>
      <c r="AE655">
        <v>1</v>
      </c>
      <c r="AF655">
        <v>7</v>
      </c>
      <c r="AG655">
        <v>0</v>
      </c>
      <c r="AH655" t="s">
        <v>67</v>
      </c>
      <c r="AI655" t="s">
        <v>72</v>
      </c>
      <c r="AJ655" t="str" cm="1">
        <f t="array" ref="AJ655">_xlfn.IFS(
  Cleaned_Data[[#This Row],[MonthlyIncome]] &lt;= Q1_Val, "Low (Q1)",
  Cleaned_Data[[#This Row],[MonthlyIncome]] &lt;= Q2_Val, "Lower-Mid (Q2)",
  Cleaned_Data[[#This Row],[MonthlyIncome]] &lt;= Q3_Val, "Upper-Mid (Q3)",
  TRUE, "High (Q4)"
)</f>
        <v>Upper-Mid (Q3)</v>
      </c>
      <c r="AK655" t="str">
        <f>_xlfn.XLOOKUP(Cleaned_Data[[#This Row],[JobSatisfaction]], SatisfactionLookup[Code], SatisfactionLookup[Label], "Unknown")</f>
        <v>Very High</v>
      </c>
      <c r="AL655" t="str">
        <f>_xlfn.XLOOKUP(Cleaned_Data[[#This Row],[WorkLifeBalance]], SatisfactionLookup[Code], SatisfactionLookup[Label], "Unknown")</f>
        <v>High</v>
      </c>
      <c r="AM65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55" t="str" cm="1">
        <f t="array" ref="AN655">_xlfn.IFS(Cleaned_Data[[#This Row],[Risk Score]]&gt;=5, "3 - High Risk", Cleaned_Data[[#This Row],[Risk Score]]&gt;=3, "2 - Medium Risk", TRUE, "1 - Low Risk")</f>
        <v>1 - Low Risk</v>
      </c>
    </row>
    <row r="656" spans="1:40">
      <c r="A656">
        <v>29</v>
      </c>
      <c r="B656" t="s">
        <v>43</v>
      </c>
      <c r="C656" t="s">
        <v>36</v>
      </c>
      <c r="D656">
        <v>144</v>
      </c>
      <c r="E656" t="s">
        <v>37</v>
      </c>
      <c r="F656">
        <v>10</v>
      </c>
      <c r="G656">
        <v>1</v>
      </c>
      <c r="H656" t="s">
        <v>59</v>
      </c>
      <c r="I656">
        <v>463</v>
      </c>
      <c r="J656">
        <v>4</v>
      </c>
      <c r="K656" t="s">
        <v>39</v>
      </c>
      <c r="L656">
        <v>39</v>
      </c>
      <c r="M656">
        <v>2</v>
      </c>
      <c r="N656">
        <v>2</v>
      </c>
      <c r="O656" t="s">
        <v>40</v>
      </c>
      <c r="P656">
        <v>2</v>
      </c>
      <c r="Q656" t="s">
        <v>52</v>
      </c>
      <c r="R656">
        <v>8268</v>
      </c>
      <c r="S656">
        <v>11866</v>
      </c>
      <c r="T656">
        <v>1</v>
      </c>
      <c r="U656" t="s">
        <v>35</v>
      </c>
      <c r="V656">
        <v>14</v>
      </c>
      <c r="W656">
        <v>3</v>
      </c>
      <c r="X656">
        <v>1</v>
      </c>
      <c r="Y656">
        <v>2</v>
      </c>
      <c r="Z656">
        <v>7</v>
      </c>
      <c r="AA656">
        <v>2</v>
      </c>
      <c r="AB656">
        <v>3</v>
      </c>
      <c r="AC656">
        <v>7</v>
      </c>
      <c r="AD656">
        <v>7</v>
      </c>
      <c r="AE656">
        <v>1</v>
      </c>
      <c r="AF656">
        <v>7</v>
      </c>
      <c r="AG656">
        <v>0</v>
      </c>
      <c r="AH656" t="s">
        <v>67</v>
      </c>
      <c r="AI656" t="s">
        <v>72</v>
      </c>
      <c r="AJ656" t="str" cm="1">
        <f t="array" ref="AJ656">_xlfn.IFS(
  Cleaned_Data[[#This Row],[MonthlyIncome]] &lt;= Q1_Val, "Low (Q1)",
  Cleaned_Data[[#This Row],[MonthlyIncome]] &lt;= Q2_Val, "Lower-Mid (Q2)",
  Cleaned_Data[[#This Row],[MonthlyIncome]] &lt;= Q3_Val, "Upper-Mid (Q3)",
  TRUE, "High (Q4)"
)</f>
        <v>Upper-Mid (Q3)</v>
      </c>
      <c r="AK656" t="str">
        <f>_xlfn.XLOOKUP(Cleaned_Data[[#This Row],[JobSatisfaction]], SatisfactionLookup[Code], SatisfactionLookup[Label], "Unknown")</f>
        <v>Medium</v>
      </c>
      <c r="AL656" t="str">
        <f>_xlfn.XLOOKUP(Cleaned_Data[[#This Row],[WorkLifeBalance]], SatisfactionLookup[Code], SatisfactionLookup[Label], "Unknown")</f>
        <v>High</v>
      </c>
      <c r="AM65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656" t="str" cm="1">
        <f t="array" ref="AN656">_xlfn.IFS(Cleaned_Data[[#This Row],[Risk Score]]&gt;=5, "3 - High Risk", Cleaned_Data[[#This Row],[Risk Score]]&gt;=3, "2 - Medium Risk", TRUE, "1 - Low Risk")</f>
        <v>3 - High Risk</v>
      </c>
    </row>
    <row r="657" spans="1:40">
      <c r="A657">
        <v>42</v>
      </c>
      <c r="B657" t="s">
        <v>43</v>
      </c>
      <c r="C657" t="s">
        <v>36</v>
      </c>
      <c r="D657">
        <v>544</v>
      </c>
      <c r="E657" t="s">
        <v>61</v>
      </c>
      <c r="F657">
        <v>2</v>
      </c>
      <c r="G657">
        <v>1</v>
      </c>
      <c r="H657" t="s">
        <v>60</v>
      </c>
      <c r="I657">
        <v>470</v>
      </c>
      <c r="J657">
        <v>3</v>
      </c>
      <c r="K657" t="s">
        <v>46</v>
      </c>
      <c r="L657">
        <v>52</v>
      </c>
      <c r="M657">
        <v>3</v>
      </c>
      <c r="N657">
        <v>1</v>
      </c>
      <c r="O657" t="s">
        <v>61</v>
      </c>
      <c r="P657">
        <v>3</v>
      </c>
      <c r="Q657" t="s">
        <v>52</v>
      </c>
      <c r="R657">
        <v>2696</v>
      </c>
      <c r="S657">
        <v>24017</v>
      </c>
      <c r="T657">
        <v>0</v>
      </c>
      <c r="U657" t="s">
        <v>35</v>
      </c>
      <c r="V657">
        <v>11</v>
      </c>
      <c r="W657">
        <v>3</v>
      </c>
      <c r="X657">
        <v>3</v>
      </c>
      <c r="Y657">
        <v>1</v>
      </c>
      <c r="Z657">
        <v>4</v>
      </c>
      <c r="AA657">
        <v>5</v>
      </c>
      <c r="AB657">
        <v>3</v>
      </c>
      <c r="AC657">
        <v>3</v>
      </c>
      <c r="AD657">
        <v>2</v>
      </c>
      <c r="AE657">
        <v>1</v>
      </c>
      <c r="AF657">
        <v>0</v>
      </c>
      <c r="AG657">
        <v>0</v>
      </c>
      <c r="AH657" t="s">
        <v>69</v>
      </c>
      <c r="AI657" t="s">
        <v>71</v>
      </c>
      <c r="AJ657" t="str" cm="1">
        <f t="array" ref="AJ657">_xlfn.IFS(
  Cleaned_Data[[#This Row],[MonthlyIncome]] &lt;= Q1_Val, "Low (Q1)",
  Cleaned_Data[[#This Row],[MonthlyIncome]] &lt;= Q2_Val, "Lower-Mid (Q2)",
  Cleaned_Data[[#This Row],[MonthlyIncome]] &lt;= Q3_Val, "Upper-Mid (Q3)",
  TRUE, "High (Q4)"
)</f>
        <v>Low (Q1)</v>
      </c>
      <c r="AK657" t="str">
        <f>_xlfn.XLOOKUP(Cleaned_Data[[#This Row],[JobSatisfaction]], SatisfactionLookup[Code], SatisfactionLookup[Label], "Unknown")</f>
        <v>High</v>
      </c>
      <c r="AL657" t="str">
        <f>_xlfn.XLOOKUP(Cleaned_Data[[#This Row],[WorkLifeBalance]], SatisfactionLookup[Code], SatisfactionLookup[Label], "Unknown")</f>
        <v>High</v>
      </c>
      <c r="AM65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657" t="str" cm="1">
        <f t="array" ref="AN657">_xlfn.IFS(Cleaned_Data[[#This Row],[Risk Score]]&gt;=5, "3 - High Risk", Cleaned_Data[[#This Row],[Risk Score]]&gt;=3, "2 - Medium Risk", TRUE, "1 - Low Risk")</f>
        <v>3 - High Risk</v>
      </c>
    </row>
    <row r="658" spans="1:40">
      <c r="A658">
        <v>40</v>
      </c>
      <c r="B658" t="s">
        <v>35</v>
      </c>
      <c r="C658" t="s">
        <v>36</v>
      </c>
      <c r="D658">
        <v>575</v>
      </c>
      <c r="E658" t="s">
        <v>37</v>
      </c>
      <c r="F658">
        <v>22</v>
      </c>
      <c r="G658">
        <v>2</v>
      </c>
      <c r="H658" t="s">
        <v>59</v>
      </c>
      <c r="I658">
        <v>492</v>
      </c>
      <c r="J658">
        <v>3</v>
      </c>
      <c r="K658" t="s">
        <v>46</v>
      </c>
      <c r="L658">
        <v>68</v>
      </c>
      <c r="M658">
        <v>2</v>
      </c>
      <c r="N658">
        <v>2</v>
      </c>
      <c r="O658" t="s">
        <v>40</v>
      </c>
      <c r="P658">
        <v>3</v>
      </c>
      <c r="Q658" t="s">
        <v>48</v>
      </c>
      <c r="R658">
        <v>6380</v>
      </c>
      <c r="S658">
        <v>6110</v>
      </c>
      <c r="T658">
        <v>2</v>
      </c>
      <c r="U658" t="s">
        <v>35</v>
      </c>
      <c r="V658">
        <v>12</v>
      </c>
      <c r="W658">
        <v>3</v>
      </c>
      <c r="X658">
        <v>1</v>
      </c>
      <c r="Y658">
        <v>2</v>
      </c>
      <c r="Z658">
        <v>8</v>
      </c>
      <c r="AA658">
        <v>6</v>
      </c>
      <c r="AB658">
        <v>3</v>
      </c>
      <c r="AC658">
        <v>6</v>
      </c>
      <c r="AD658">
        <v>4</v>
      </c>
      <c r="AE658">
        <v>1</v>
      </c>
      <c r="AF658">
        <v>0</v>
      </c>
      <c r="AG658">
        <v>1</v>
      </c>
      <c r="AH658" t="s">
        <v>69</v>
      </c>
      <c r="AI658" t="s">
        <v>72</v>
      </c>
      <c r="AJ658" t="str" cm="1">
        <f t="array" ref="AJ658">_xlfn.IFS(
  Cleaned_Data[[#This Row],[MonthlyIncome]] &lt;= Q1_Val, "Low (Q1)",
  Cleaned_Data[[#This Row],[MonthlyIncome]] &lt;= Q2_Val, "Lower-Mid (Q2)",
  Cleaned_Data[[#This Row],[MonthlyIncome]] &lt;= Q3_Val, "Upper-Mid (Q3)",
  TRUE, "High (Q4)"
)</f>
        <v>Upper-Mid (Q3)</v>
      </c>
      <c r="AK658" t="str">
        <f>_xlfn.XLOOKUP(Cleaned_Data[[#This Row],[JobSatisfaction]], SatisfactionLookup[Code], SatisfactionLookup[Label], "Unknown")</f>
        <v>High</v>
      </c>
      <c r="AL658" t="str">
        <f>_xlfn.XLOOKUP(Cleaned_Data[[#This Row],[WorkLifeBalance]], SatisfactionLookup[Code], SatisfactionLookup[Label], "Unknown")</f>
        <v>High</v>
      </c>
      <c r="AM65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658" t="str" cm="1">
        <f t="array" ref="AN658">_xlfn.IFS(Cleaned_Data[[#This Row],[Risk Score]]&gt;=5, "3 - High Risk", Cleaned_Data[[#This Row],[Risk Score]]&gt;=3, "2 - Medium Risk", TRUE, "1 - Low Risk")</f>
        <v>2 - Medium Risk</v>
      </c>
    </row>
    <row r="659" spans="1:40">
      <c r="A659">
        <v>40</v>
      </c>
      <c r="B659" t="s">
        <v>43</v>
      </c>
      <c r="C659" t="s">
        <v>36</v>
      </c>
      <c r="D659">
        <v>759</v>
      </c>
      <c r="E659" t="s">
        <v>37</v>
      </c>
      <c r="F659">
        <v>2</v>
      </c>
      <c r="G659">
        <v>2</v>
      </c>
      <c r="H659" t="s">
        <v>59</v>
      </c>
      <c r="I659">
        <v>516</v>
      </c>
      <c r="J659">
        <v>4</v>
      </c>
      <c r="K659" t="s">
        <v>39</v>
      </c>
      <c r="L659">
        <v>46</v>
      </c>
      <c r="M659">
        <v>3</v>
      </c>
      <c r="N659">
        <v>2</v>
      </c>
      <c r="O659" t="s">
        <v>40</v>
      </c>
      <c r="P659">
        <v>2</v>
      </c>
      <c r="Q659" t="s">
        <v>52</v>
      </c>
      <c r="R659">
        <v>5715</v>
      </c>
      <c r="S659">
        <v>22553</v>
      </c>
      <c r="T659">
        <v>7</v>
      </c>
      <c r="U659" t="s">
        <v>43</v>
      </c>
      <c r="V659">
        <v>12</v>
      </c>
      <c r="W659">
        <v>3</v>
      </c>
      <c r="X659">
        <v>3</v>
      </c>
      <c r="Y659">
        <v>2</v>
      </c>
      <c r="Z659">
        <v>8</v>
      </c>
      <c r="AA659">
        <v>5</v>
      </c>
      <c r="AB659">
        <v>3</v>
      </c>
      <c r="AC659">
        <v>5</v>
      </c>
      <c r="AD659">
        <v>4</v>
      </c>
      <c r="AE659">
        <v>1</v>
      </c>
      <c r="AF659">
        <v>3</v>
      </c>
      <c r="AG659">
        <v>0</v>
      </c>
      <c r="AH659" t="s">
        <v>69</v>
      </c>
      <c r="AI659" t="s">
        <v>71</v>
      </c>
      <c r="AJ659" t="str" cm="1">
        <f t="array" ref="AJ659">_xlfn.IFS(
  Cleaned_Data[[#This Row],[MonthlyIncome]] &lt;= Q1_Val, "Low (Q1)",
  Cleaned_Data[[#This Row],[MonthlyIncome]] &lt;= Q2_Val, "Lower-Mid (Q2)",
  Cleaned_Data[[#This Row],[MonthlyIncome]] &lt;= Q3_Val, "Upper-Mid (Q3)",
  TRUE, "High (Q4)"
)</f>
        <v>Upper-Mid (Q3)</v>
      </c>
      <c r="AK659" t="str">
        <f>_xlfn.XLOOKUP(Cleaned_Data[[#This Row],[JobSatisfaction]], SatisfactionLookup[Code], SatisfactionLookup[Label], "Unknown")</f>
        <v>Medium</v>
      </c>
      <c r="AL659" t="str">
        <f>_xlfn.XLOOKUP(Cleaned_Data[[#This Row],[WorkLifeBalance]], SatisfactionLookup[Code], SatisfactionLookup[Label], "Unknown")</f>
        <v>High</v>
      </c>
      <c r="AM65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59" t="str" cm="1">
        <f t="array" ref="AN659">_xlfn.IFS(Cleaned_Data[[#This Row],[Risk Score]]&gt;=5, "3 - High Risk", Cleaned_Data[[#This Row],[Risk Score]]&gt;=3, "2 - Medium Risk", TRUE, "1 - Low Risk")</f>
        <v>1 - Low Risk</v>
      </c>
    </row>
    <row r="660" spans="1:40">
      <c r="A660">
        <v>25</v>
      </c>
      <c r="B660" t="s">
        <v>43</v>
      </c>
      <c r="C660" t="s">
        <v>36</v>
      </c>
      <c r="D660">
        <v>891</v>
      </c>
      <c r="E660" t="s">
        <v>37</v>
      </c>
      <c r="F660">
        <v>4</v>
      </c>
      <c r="G660">
        <v>2</v>
      </c>
      <c r="H660" t="s">
        <v>38</v>
      </c>
      <c r="I660">
        <v>527</v>
      </c>
      <c r="J660">
        <v>2</v>
      </c>
      <c r="K660" t="s">
        <v>39</v>
      </c>
      <c r="L660">
        <v>99</v>
      </c>
      <c r="M660">
        <v>2</v>
      </c>
      <c r="N660">
        <v>2</v>
      </c>
      <c r="O660" t="s">
        <v>40</v>
      </c>
      <c r="P660">
        <v>4</v>
      </c>
      <c r="Q660" t="s">
        <v>41</v>
      </c>
      <c r="R660">
        <v>4487</v>
      </c>
      <c r="S660">
        <v>12090</v>
      </c>
      <c r="T660">
        <v>1</v>
      </c>
      <c r="U660" t="s">
        <v>35</v>
      </c>
      <c r="V660">
        <v>11</v>
      </c>
      <c r="W660">
        <v>3</v>
      </c>
      <c r="X660">
        <v>2</v>
      </c>
      <c r="Y660">
        <v>0</v>
      </c>
      <c r="Z660">
        <v>5</v>
      </c>
      <c r="AA660">
        <v>3</v>
      </c>
      <c r="AB660">
        <v>3</v>
      </c>
      <c r="AC660">
        <v>5</v>
      </c>
      <c r="AD660">
        <v>4</v>
      </c>
      <c r="AE660">
        <v>1</v>
      </c>
      <c r="AF660">
        <v>3</v>
      </c>
      <c r="AG660">
        <v>0</v>
      </c>
      <c r="AH660" t="s">
        <v>67</v>
      </c>
      <c r="AI660" t="s">
        <v>71</v>
      </c>
      <c r="AJ660" t="str" cm="1">
        <f t="array" ref="AJ660">_xlfn.IFS(
  Cleaned_Data[[#This Row],[MonthlyIncome]] &lt;= Q1_Val, "Low (Q1)",
  Cleaned_Data[[#This Row],[MonthlyIncome]] &lt;= Q2_Val, "Lower-Mid (Q2)",
  Cleaned_Data[[#This Row],[MonthlyIncome]] &lt;= Q3_Val, "Upper-Mid (Q3)",
  TRUE, "High (Q4)"
)</f>
        <v>Lower-Mid (Q2)</v>
      </c>
      <c r="AK660" t="str">
        <f>_xlfn.XLOOKUP(Cleaned_Data[[#This Row],[JobSatisfaction]], SatisfactionLookup[Code], SatisfactionLookup[Label], "Unknown")</f>
        <v>Very High</v>
      </c>
      <c r="AL660" t="str">
        <f>_xlfn.XLOOKUP(Cleaned_Data[[#This Row],[WorkLifeBalance]], SatisfactionLookup[Code], SatisfactionLookup[Label], "Unknown")</f>
        <v>High</v>
      </c>
      <c r="AM66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660" t="str" cm="1">
        <f t="array" ref="AN660">_xlfn.IFS(Cleaned_Data[[#This Row],[Risk Score]]&gt;=5, "3 - High Risk", Cleaned_Data[[#This Row],[Risk Score]]&gt;=3, "2 - Medium Risk", TRUE, "1 - Low Risk")</f>
        <v>2 - Medium Risk</v>
      </c>
    </row>
    <row r="661" spans="1:40">
      <c r="A661">
        <v>24</v>
      </c>
      <c r="B661" t="s">
        <v>35</v>
      </c>
      <c r="C661" t="s">
        <v>36</v>
      </c>
      <c r="D661">
        <v>1448</v>
      </c>
      <c r="E661" t="s">
        <v>37</v>
      </c>
      <c r="F661">
        <v>1</v>
      </c>
      <c r="G661">
        <v>1</v>
      </c>
      <c r="H661" t="s">
        <v>60</v>
      </c>
      <c r="I661">
        <v>554</v>
      </c>
      <c r="J661">
        <v>1</v>
      </c>
      <c r="K661" t="s">
        <v>39</v>
      </c>
      <c r="L661">
        <v>62</v>
      </c>
      <c r="M661">
        <v>3</v>
      </c>
      <c r="N661">
        <v>1</v>
      </c>
      <c r="O661" t="s">
        <v>57</v>
      </c>
      <c r="P661">
        <v>2</v>
      </c>
      <c r="Q661" t="s">
        <v>41</v>
      </c>
      <c r="R661">
        <v>3202</v>
      </c>
      <c r="S661">
        <v>21972</v>
      </c>
      <c r="T661">
        <v>1</v>
      </c>
      <c r="U661" t="s">
        <v>35</v>
      </c>
      <c r="V661">
        <v>16</v>
      </c>
      <c r="W661">
        <v>3</v>
      </c>
      <c r="X661">
        <v>2</v>
      </c>
      <c r="Y661">
        <v>0</v>
      </c>
      <c r="Z661">
        <v>6</v>
      </c>
      <c r="AA661">
        <v>4</v>
      </c>
      <c r="AB661">
        <v>3</v>
      </c>
      <c r="AC661">
        <v>5</v>
      </c>
      <c r="AD661">
        <v>3</v>
      </c>
      <c r="AE661">
        <v>1</v>
      </c>
      <c r="AF661">
        <v>4</v>
      </c>
      <c r="AG661">
        <v>1</v>
      </c>
      <c r="AH661" t="s">
        <v>68</v>
      </c>
      <c r="AI661" t="s">
        <v>71</v>
      </c>
      <c r="AJ661" t="str" cm="1">
        <f t="array" ref="AJ661">_xlfn.IFS(
  Cleaned_Data[[#This Row],[MonthlyIncome]] &lt;= Q1_Val, "Low (Q1)",
  Cleaned_Data[[#This Row],[MonthlyIncome]] &lt;= Q2_Val, "Lower-Mid (Q2)",
  Cleaned_Data[[#This Row],[MonthlyIncome]] &lt;= Q3_Val, "Upper-Mid (Q3)",
  TRUE, "High (Q4)"
)</f>
        <v>Lower-Mid (Q2)</v>
      </c>
      <c r="AK661" t="str">
        <f>_xlfn.XLOOKUP(Cleaned_Data[[#This Row],[JobSatisfaction]], SatisfactionLookup[Code], SatisfactionLookup[Label], "Unknown")</f>
        <v>Medium</v>
      </c>
      <c r="AL661" t="str">
        <f>_xlfn.XLOOKUP(Cleaned_Data[[#This Row],[WorkLifeBalance]], SatisfactionLookup[Code], SatisfactionLookup[Label], "Unknown")</f>
        <v>High</v>
      </c>
      <c r="AM66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661" t="str" cm="1">
        <f t="array" ref="AN661">_xlfn.IFS(Cleaned_Data[[#This Row],[Risk Score]]&gt;=5, "3 - High Risk", Cleaned_Data[[#This Row],[Risk Score]]&gt;=3, "2 - Medium Risk", TRUE, "1 - Low Risk")</f>
        <v>3 - High Risk</v>
      </c>
    </row>
    <row r="662" spans="1:40">
      <c r="A662">
        <v>40</v>
      </c>
      <c r="B662" t="s">
        <v>43</v>
      </c>
      <c r="C662" t="s">
        <v>36</v>
      </c>
      <c r="D662">
        <v>1398</v>
      </c>
      <c r="E662" t="s">
        <v>37</v>
      </c>
      <c r="F662">
        <v>2</v>
      </c>
      <c r="G662">
        <v>4</v>
      </c>
      <c r="H662" t="s">
        <v>38</v>
      </c>
      <c r="I662">
        <v>558</v>
      </c>
      <c r="J662">
        <v>3</v>
      </c>
      <c r="K662" t="s">
        <v>39</v>
      </c>
      <c r="L662">
        <v>79</v>
      </c>
      <c r="M662">
        <v>3</v>
      </c>
      <c r="N662">
        <v>5</v>
      </c>
      <c r="O662" t="s">
        <v>56</v>
      </c>
      <c r="P662">
        <v>3</v>
      </c>
      <c r="Q662" t="s">
        <v>48</v>
      </c>
      <c r="R662">
        <v>18041</v>
      </c>
      <c r="S662">
        <v>13022</v>
      </c>
      <c r="T662">
        <v>0</v>
      </c>
      <c r="U662" t="s">
        <v>43</v>
      </c>
      <c r="V662">
        <v>14</v>
      </c>
      <c r="W662">
        <v>3</v>
      </c>
      <c r="X662">
        <v>4</v>
      </c>
      <c r="Y662">
        <v>0</v>
      </c>
      <c r="Z662">
        <v>21</v>
      </c>
      <c r="AA662">
        <v>2</v>
      </c>
      <c r="AB662">
        <v>3</v>
      </c>
      <c r="AC662">
        <v>20</v>
      </c>
      <c r="AD662">
        <v>15</v>
      </c>
      <c r="AE662">
        <v>1</v>
      </c>
      <c r="AF662">
        <v>12</v>
      </c>
      <c r="AG662">
        <v>0</v>
      </c>
      <c r="AH662" t="s">
        <v>69</v>
      </c>
      <c r="AI662" t="s">
        <v>73</v>
      </c>
      <c r="AJ662" t="str" cm="1">
        <f t="array" ref="AJ662">_xlfn.IFS(
  Cleaned_Data[[#This Row],[MonthlyIncome]] &lt;= Q1_Val, "Low (Q1)",
  Cleaned_Data[[#This Row],[MonthlyIncome]] &lt;= Q2_Val, "Lower-Mid (Q2)",
  Cleaned_Data[[#This Row],[MonthlyIncome]] &lt;= Q3_Val, "Upper-Mid (Q3)",
  TRUE, "High (Q4)"
)</f>
        <v>High (Q4)</v>
      </c>
      <c r="AK662" t="str">
        <f>_xlfn.XLOOKUP(Cleaned_Data[[#This Row],[JobSatisfaction]], SatisfactionLookup[Code], SatisfactionLookup[Label], "Unknown")</f>
        <v>High</v>
      </c>
      <c r="AL662" t="str">
        <f>_xlfn.XLOOKUP(Cleaned_Data[[#This Row],[WorkLifeBalance]], SatisfactionLookup[Code], SatisfactionLookup[Label], "Unknown")</f>
        <v>High</v>
      </c>
      <c r="AM66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62" t="str" cm="1">
        <f t="array" ref="AN662">_xlfn.IFS(Cleaned_Data[[#This Row],[Risk Score]]&gt;=5, "3 - High Risk", Cleaned_Data[[#This Row],[Risk Score]]&gt;=3, "2 - Medium Risk", TRUE, "1 - Low Risk")</f>
        <v>1 - Low Risk</v>
      </c>
    </row>
    <row r="663" spans="1:40">
      <c r="A663">
        <v>26</v>
      </c>
      <c r="B663" t="s">
        <v>43</v>
      </c>
      <c r="C663" t="s">
        <v>36</v>
      </c>
      <c r="D663">
        <v>703</v>
      </c>
      <c r="E663" t="s">
        <v>37</v>
      </c>
      <c r="F663">
        <v>28</v>
      </c>
      <c r="G663">
        <v>2</v>
      </c>
      <c r="H663" t="s">
        <v>59</v>
      </c>
      <c r="I663">
        <v>641</v>
      </c>
      <c r="J663">
        <v>1</v>
      </c>
      <c r="K663" t="s">
        <v>46</v>
      </c>
      <c r="L663">
        <v>66</v>
      </c>
      <c r="M663">
        <v>3</v>
      </c>
      <c r="N663">
        <v>2</v>
      </c>
      <c r="O663" t="s">
        <v>40</v>
      </c>
      <c r="P663">
        <v>2</v>
      </c>
      <c r="Q663" t="s">
        <v>48</v>
      </c>
      <c r="R663">
        <v>6272</v>
      </c>
      <c r="S663">
        <v>7428</v>
      </c>
      <c r="T663">
        <v>1</v>
      </c>
      <c r="U663" t="s">
        <v>43</v>
      </c>
      <c r="V663">
        <v>20</v>
      </c>
      <c r="W663">
        <v>4</v>
      </c>
      <c r="X663">
        <v>4</v>
      </c>
      <c r="Y663">
        <v>2</v>
      </c>
      <c r="Z663">
        <v>6</v>
      </c>
      <c r="AA663">
        <v>5</v>
      </c>
      <c r="AB663">
        <v>4</v>
      </c>
      <c r="AC663">
        <v>5</v>
      </c>
      <c r="AD663">
        <v>3</v>
      </c>
      <c r="AE663">
        <v>1</v>
      </c>
      <c r="AF663">
        <v>4</v>
      </c>
      <c r="AG663">
        <v>0</v>
      </c>
      <c r="AH663" t="s">
        <v>67</v>
      </c>
      <c r="AI663" t="s">
        <v>71</v>
      </c>
      <c r="AJ663" t="str" cm="1">
        <f t="array" ref="AJ663">_xlfn.IFS(
  Cleaned_Data[[#This Row],[MonthlyIncome]] &lt;= Q1_Val, "Low (Q1)",
  Cleaned_Data[[#This Row],[MonthlyIncome]] &lt;= Q2_Val, "Lower-Mid (Q2)",
  Cleaned_Data[[#This Row],[MonthlyIncome]] &lt;= Q3_Val, "Upper-Mid (Q3)",
  TRUE, "High (Q4)"
)</f>
        <v>Upper-Mid (Q3)</v>
      </c>
      <c r="AK663" t="str">
        <f>_xlfn.XLOOKUP(Cleaned_Data[[#This Row],[JobSatisfaction]], SatisfactionLookup[Code], SatisfactionLookup[Label], "Unknown")</f>
        <v>Medium</v>
      </c>
      <c r="AL663" t="str">
        <f>_xlfn.XLOOKUP(Cleaned_Data[[#This Row],[WorkLifeBalance]], SatisfactionLookup[Code], SatisfactionLookup[Label], "Unknown")</f>
        <v>Very High</v>
      </c>
      <c r="AM66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663" t="str" cm="1">
        <f t="array" ref="AN663">_xlfn.IFS(Cleaned_Data[[#This Row],[Risk Score]]&gt;=5, "3 - High Risk", Cleaned_Data[[#This Row],[Risk Score]]&gt;=3, "2 - Medium Risk", TRUE, "1 - Low Risk")</f>
        <v>2 - Medium Risk</v>
      </c>
    </row>
    <row r="664" spans="1:40">
      <c r="A664">
        <v>37</v>
      </c>
      <c r="B664" t="s">
        <v>43</v>
      </c>
      <c r="C664" t="s">
        <v>36</v>
      </c>
      <c r="D664">
        <v>558</v>
      </c>
      <c r="E664" t="s">
        <v>37</v>
      </c>
      <c r="F664">
        <v>2</v>
      </c>
      <c r="G664">
        <v>3</v>
      </c>
      <c r="H664" t="s">
        <v>59</v>
      </c>
      <c r="I664">
        <v>656</v>
      </c>
      <c r="J664">
        <v>4</v>
      </c>
      <c r="K664" t="s">
        <v>46</v>
      </c>
      <c r="L664">
        <v>75</v>
      </c>
      <c r="M664">
        <v>3</v>
      </c>
      <c r="N664">
        <v>2</v>
      </c>
      <c r="O664" t="s">
        <v>40</v>
      </c>
      <c r="P664">
        <v>3</v>
      </c>
      <c r="Q664" t="s">
        <v>48</v>
      </c>
      <c r="R664">
        <v>9602</v>
      </c>
      <c r="S664">
        <v>3010</v>
      </c>
      <c r="T664">
        <v>4</v>
      </c>
      <c r="U664" t="s">
        <v>35</v>
      </c>
      <c r="V664">
        <v>11</v>
      </c>
      <c r="W664">
        <v>3</v>
      </c>
      <c r="X664">
        <v>3</v>
      </c>
      <c r="Y664">
        <v>1</v>
      </c>
      <c r="Z664">
        <v>17</v>
      </c>
      <c r="AA664">
        <v>3</v>
      </c>
      <c r="AB664">
        <v>2</v>
      </c>
      <c r="AC664">
        <v>3</v>
      </c>
      <c r="AD664">
        <v>0</v>
      </c>
      <c r="AE664">
        <v>1</v>
      </c>
      <c r="AF664">
        <v>0</v>
      </c>
      <c r="AG664">
        <v>0</v>
      </c>
      <c r="AH664" t="s">
        <v>69</v>
      </c>
      <c r="AI664" t="s">
        <v>71</v>
      </c>
      <c r="AJ664" t="str" cm="1">
        <f t="array" ref="AJ664">_xlfn.IFS(
  Cleaned_Data[[#This Row],[MonthlyIncome]] &lt;= Q1_Val, "Low (Q1)",
  Cleaned_Data[[#This Row],[MonthlyIncome]] &lt;= Q2_Val, "Lower-Mid (Q2)",
  Cleaned_Data[[#This Row],[MonthlyIncome]] &lt;= Q3_Val, "Upper-Mid (Q3)",
  TRUE, "High (Q4)"
)</f>
        <v>High (Q4)</v>
      </c>
      <c r="AK664" t="str">
        <f>_xlfn.XLOOKUP(Cleaned_Data[[#This Row],[JobSatisfaction]], SatisfactionLookup[Code], SatisfactionLookup[Label], "Unknown")</f>
        <v>High</v>
      </c>
      <c r="AL664" t="str">
        <f>_xlfn.XLOOKUP(Cleaned_Data[[#This Row],[WorkLifeBalance]], SatisfactionLookup[Code], SatisfactionLookup[Label], "Unknown")</f>
        <v>Medium</v>
      </c>
      <c r="AM66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664" t="str" cm="1">
        <f t="array" ref="AN664">_xlfn.IFS(Cleaned_Data[[#This Row],[Risk Score]]&gt;=5, "3 - High Risk", Cleaned_Data[[#This Row],[Risk Score]]&gt;=3, "2 - Medium Risk", TRUE, "1 - Low Risk")</f>
        <v>2 - Medium Risk</v>
      </c>
    </row>
    <row r="665" spans="1:40">
      <c r="A665">
        <v>47</v>
      </c>
      <c r="B665" t="s">
        <v>43</v>
      </c>
      <c r="C665" t="s">
        <v>36</v>
      </c>
      <c r="D665">
        <v>703</v>
      </c>
      <c r="E665" t="s">
        <v>37</v>
      </c>
      <c r="F665">
        <v>14</v>
      </c>
      <c r="G665">
        <v>4</v>
      </c>
      <c r="H665" t="s">
        <v>59</v>
      </c>
      <c r="I665">
        <v>728</v>
      </c>
      <c r="J665">
        <v>4</v>
      </c>
      <c r="K665" t="s">
        <v>46</v>
      </c>
      <c r="L665">
        <v>42</v>
      </c>
      <c r="M665">
        <v>3</v>
      </c>
      <c r="N665">
        <v>2</v>
      </c>
      <c r="O665" t="s">
        <v>40</v>
      </c>
      <c r="P665">
        <v>1</v>
      </c>
      <c r="Q665" t="s">
        <v>41</v>
      </c>
      <c r="R665">
        <v>4960</v>
      </c>
      <c r="S665">
        <v>11825</v>
      </c>
      <c r="T665">
        <v>2</v>
      </c>
      <c r="U665" t="s">
        <v>43</v>
      </c>
      <c r="V665">
        <v>12</v>
      </c>
      <c r="W665">
        <v>3</v>
      </c>
      <c r="X665">
        <v>4</v>
      </c>
      <c r="Y665">
        <v>0</v>
      </c>
      <c r="Z665">
        <v>20</v>
      </c>
      <c r="AA665">
        <v>2</v>
      </c>
      <c r="AB665">
        <v>3</v>
      </c>
      <c r="AC665">
        <v>7</v>
      </c>
      <c r="AD665">
        <v>7</v>
      </c>
      <c r="AE665">
        <v>1</v>
      </c>
      <c r="AF665">
        <v>7</v>
      </c>
      <c r="AG665">
        <v>0</v>
      </c>
      <c r="AH665" t="s">
        <v>70</v>
      </c>
      <c r="AI665" t="s">
        <v>72</v>
      </c>
      <c r="AJ665" t="str" cm="1">
        <f t="array" ref="AJ665">_xlfn.IFS(
  Cleaned_Data[[#This Row],[MonthlyIncome]] &lt;= Q1_Val, "Low (Q1)",
  Cleaned_Data[[#This Row],[MonthlyIncome]] &lt;= Q2_Val, "Lower-Mid (Q2)",
  Cleaned_Data[[#This Row],[MonthlyIncome]] &lt;= Q3_Val, "Upper-Mid (Q3)",
  TRUE, "High (Q4)"
)</f>
        <v>Upper-Mid (Q3)</v>
      </c>
      <c r="AK665" t="str">
        <f>_xlfn.XLOOKUP(Cleaned_Data[[#This Row],[JobSatisfaction]], SatisfactionLookup[Code], SatisfactionLookup[Label], "Unknown")</f>
        <v>Low</v>
      </c>
      <c r="AL665" t="str">
        <f>_xlfn.XLOOKUP(Cleaned_Data[[#This Row],[WorkLifeBalance]], SatisfactionLookup[Code], SatisfactionLookup[Label], "Unknown")</f>
        <v>High</v>
      </c>
      <c r="AM66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65" t="str" cm="1">
        <f t="array" ref="AN665">_xlfn.IFS(Cleaned_Data[[#This Row],[Risk Score]]&gt;=5, "3 - High Risk", Cleaned_Data[[#This Row],[Risk Score]]&gt;=3, "2 - Medium Risk", TRUE, "1 - Low Risk")</f>
        <v>1 - Low Risk</v>
      </c>
    </row>
    <row r="666" spans="1:40">
      <c r="A666">
        <v>52</v>
      </c>
      <c r="B666" t="s">
        <v>43</v>
      </c>
      <c r="C666" t="s">
        <v>36</v>
      </c>
      <c r="D666">
        <v>621</v>
      </c>
      <c r="E666" t="s">
        <v>37</v>
      </c>
      <c r="F666">
        <v>3</v>
      </c>
      <c r="G666">
        <v>4</v>
      </c>
      <c r="H666" t="s">
        <v>59</v>
      </c>
      <c r="I666">
        <v>776</v>
      </c>
      <c r="J666">
        <v>3</v>
      </c>
      <c r="K666" t="s">
        <v>46</v>
      </c>
      <c r="L666">
        <v>31</v>
      </c>
      <c r="M666">
        <v>2</v>
      </c>
      <c r="N666">
        <v>4</v>
      </c>
      <c r="O666" t="s">
        <v>56</v>
      </c>
      <c r="P666">
        <v>1</v>
      </c>
      <c r="Q666" t="s">
        <v>48</v>
      </c>
      <c r="R666">
        <v>16856</v>
      </c>
      <c r="S666">
        <v>10084</v>
      </c>
      <c r="T666">
        <v>1</v>
      </c>
      <c r="U666" t="s">
        <v>43</v>
      </c>
      <c r="V666">
        <v>11</v>
      </c>
      <c r="W666">
        <v>3</v>
      </c>
      <c r="X666">
        <v>1</v>
      </c>
      <c r="Y666">
        <v>0</v>
      </c>
      <c r="Z666">
        <v>34</v>
      </c>
      <c r="AA666">
        <v>3</v>
      </c>
      <c r="AB666">
        <v>4</v>
      </c>
      <c r="AC666">
        <v>34</v>
      </c>
      <c r="AD666">
        <v>6</v>
      </c>
      <c r="AE666">
        <v>1</v>
      </c>
      <c r="AF666">
        <v>16</v>
      </c>
      <c r="AG666">
        <v>0</v>
      </c>
      <c r="AH666" t="s">
        <v>70</v>
      </c>
      <c r="AI666" t="s">
        <v>73</v>
      </c>
      <c r="AJ666" t="str" cm="1">
        <f t="array" ref="AJ666">_xlfn.IFS(
  Cleaned_Data[[#This Row],[MonthlyIncome]] &lt;= Q1_Val, "Low (Q1)",
  Cleaned_Data[[#This Row],[MonthlyIncome]] &lt;= Q2_Val, "Lower-Mid (Q2)",
  Cleaned_Data[[#This Row],[MonthlyIncome]] &lt;= Q3_Val, "Upper-Mid (Q3)",
  TRUE, "High (Q4)"
)</f>
        <v>High (Q4)</v>
      </c>
      <c r="AK666" t="str">
        <f>_xlfn.XLOOKUP(Cleaned_Data[[#This Row],[JobSatisfaction]], SatisfactionLookup[Code], SatisfactionLookup[Label], "Unknown")</f>
        <v>Low</v>
      </c>
      <c r="AL666" t="str">
        <f>_xlfn.XLOOKUP(Cleaned_Data[[#This Row],[WorkLifeBalance]], SatisfactionLookup[Code], SatisfactionLookup[Label], "Unknown")</f>
        <v>Very High</v>
      </c>
      <c r="AM66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66" t="str" cm="1">
        <f t="array" ref="AN666">_xlfn.IFS(Cleaned_Data[[#This Row],[Risk Score]]&gt;=5, "3 - High Risk", Cleaned_Data[[#This Row],[Risk Score]]&gt;=3, "2 - Medium Risk", TRUE, "1 - Low Risk")</f>
        <v>1 - Low Risk</v>
      </c>
    </row>
    <row r="667" spans="1:40">
      <c r="A667">
        <v>25</v>
      </c>
      <c r="B667" t="s">
        <v>43</v>
      </c>
      <c r="C667" t="s">
        <v>36</v>
      </c>
      <c r="D667">
        <v>883</v>
      </c>
      <c r="E667" t="s">
        <v>37</v>
      </c>
      <c r="F667">
        <v>26</v>
      </c>
      <c r="G667">
        <v>1</v>
      </c>
      <c r="H667" t="s">
        <v>51</v>
      </c>
      <c r="I667">
        <v>781</v>
      </c>
      <c r="J667">
        <v>3</v>
      </c>
      <c r="K667" t="s">
        <v>39</v>
      </c>
      <c r="L667">
        <v>32</v>
      </c>
      <c r="M667">
        <v>3</v>
      </c>
      <c r="N667">
        <v>2</v>
      </c>
      <c r="O667" t="s">
        <v>40</v>
      </c>
      <c r="P667">
        <v>4</v>
      </c>
      <c r="Q667" t="s">
        <v>41</v>
      </c>
      <c r="R667">
        <v>6180</v>
      </c>
      <c r="S667">
        <v>22807</v>
      </c>
      <c r="T667">
        <v>1</v>
      </c>
      <c r="U667" t="s">
        <v>43</v>
      </c>
      <c r="V667">
        <v>23</v>
      </c>
      <c r="W667">
        <v>4</v>
      </c>
      <c r="X667">
        <v>2</v>
      </c>
      <c r="Y667">
        <v>0</v>
      </c>
      <c r="Z667">
        <v>6</v>
      </c>
      <c r="AA667">
        <v>5</v>
      </c>
      <c r="AB667">
        <v>2</v>
      </c>
      <c r="AC667">
        <v>6</v>
      </c>
      <c r="AD667">
        <v>5</v>
      </c>
      <c r="AE667">
        <v>1</v>
      </c>
      <c r="AF667">
        <v>4</v>
      </c>
      <c r="AG667">
        <v>0</v>
      </c>
      <c r="AH667" t="s">
        <v>67</v>
      </c>
      <c r="AI667" t="s">
        <v>72</v>
      </c>
      <c r="AJ667" t="str" cm="1">
        <f t="array" ref="AJ667">_xlfn.IFS(
  Cleaned_Data[[#This Row],[MonthlyIncome]] &lt;= Q1_Val, "Low (Q1)",
  Cleaned_Data[[#This Row],[MonthlyIncome]] &lt;= Q2_Val, "Lower-Mid (Q2)",
  Cleaned_Data[[#This Row],[MonthlyIncome]] &lt;= Q3_Val, "Upper-Mid (Q3)",
  TRUE, "High (Q4)"
)</f>
        <v>Upper-Mid (Q3)</v>
      </c>
      <c r="AK667" t="str">
        <f>_xlfn.XLOOKUP(Cleaned_Data[[#This Row],[JobSatisfaction]], SatisfactionLookup[Code], SatisfactionLookup[Label], "Unknown")</f>
        <v>Very High</v>
      </c>
      <c r="AL667" t="str">
        <f>_xlfn.XLOOKUP(Cleaned_Data[[#This Row],[WorkLifeBalance]], SatisfactionLookup[Code], SatisfactionLookup[Label], "Unknown")</f>
        <v>Medium</v>
      </c>
      <c r="AM66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667" t="str" cm="1">
        <f t="array" ref="AN667">_xlfn.IFS(Cleaned_Data[[#This Row],[Risk Score]]&gt;=5, "3 - High Risk", Cleaned_Data[[#This Row],[Risk Score]]&gt;=3, "2 - Medium Risk", TRUE, "1 - Low Risk")</f>
        <v>1 - Low Risk</v>
      </c>
    </row>
    <row r="668" spans="1:40">
      <c r="A668">
        <v>34</v>
      </c>
      <c r="B668" t="s">
        <v>43</v>
      </c>
      <c r="C668" t="s">
        <v>36</v>
      </c>
      <c r="D668">
        <v>304</v>
      </c>
      <c r="E668" t="s">
        <v>37</v>
      </c>
      <c r="F668">
        <v>2</v>
      </c>
      <c r="G668">
        <v>3</v>
      </c>
      <c r="H668" t="s">
        <v>49</v>
      </c>
      <c r="I668">
        <v>786</v>
      </c>
      <c r="J668">
        <v>4</v>
      </c>
      <c r="K668" t="s">
        <v>46</v>
      </c>
      <c r="L668">
        <v>60</v>
      </c>
      <c r="M668">
        <v>3</v>
      </c>
      <c r="N668">
        <v>2</v>
      </c>
      <c r="O668" t="s">
        <v>40</v>
      </c>
      <c r="P668">
        <v>4</v>
      </c>
      <c r="Q668" t="s">
        <v>41</v>
      </c>
      <c r="R668">
        <v>6274</v>
      </c>
      <c r="S668">
        <v>18686</v>
      </c>
      <c r="T668">
        <v>1</v>
      </c>
      <c r="U668" t="s">
        <v>43</v>
      </c>
      <c r="V668">
        <v>22</v>
      </c>
      <c r="W668">
        <v>4</v>
      </c>
      <c r="X668">
        <v>3</v>
      </c>
      <c r="Y668">
        <v>0</v>
      </c>
      <c r="Z668">
        <v>6</v>
      </c>
      <c r="AA668">
        <v>5</v>
      </c>
      <c r="AB668">
        <v>3</v>
      </c>
      <c r="AC668">
        <v>6</v>
      </c>
      <c r="AD668">
        <v>5</v>
      </c>
      <c r="AE668">
        <v>1</v>
      </c>
      <c r="AF668">
        <v>4</v>
      </c>
      <c r="AG668">
        <v>0</v>
      </c>
      <c r="AH668" t="s">
        <v>67</v>
      </c>
      <c r="AI668" t="s">
        <v>72</v>
      </c>
      <c r="AJ668" t="str" cm="1">
        <f t="array" ref="AJ668">_xlfn.IFS(
  Cleaned_Data[[#This Row],[MonthlyIncome]] &lt;= Q1_Val, "Low (Q1)",
  Cleaned_Data[[#This Row],[MonthlyIncome]] &lt;= Q2_Val, "Lower-Mid (Q2)",
  Cleaned_Data[[#This Row],[MonthlyIncome]] &lt;= Q3_Val, "Upper-Mid (Q3)",
  TRUE, "High (Q4)"
)</f>
        <v>Upper-Mid (Q3)</v>
      </c>
      <c r="AK668" t="str">
        <f>_xlfn.XLOOKUP(Cleaned_Data[[#This Row],[JobSatisfaction]], SatisfactionLookup[Code], SatisfactionLookup[Label], "Unknown")</f>
        <v>Very High</v>
      </c>
      <c r="AL668" t="str">
        <f>_xlfn.XLOOKUP(Cleaned_Data[[#This Row],[WorkLifeBalance]], SatisfactionLookup[Code], SatisfactionLookup[Label], "Unknown")</f>
        <v>High</v>
      </c>
      <c r="AM66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68" t="str" cm="1">
        <f t="array" ref="AN668">_xlfn.IFS(Cleaned_Data[[#This Row],[Risk Score]]&gt;=5, "3 - High Risk", Cleaned_Data[[#This Row],[Risk Score]]&gt;=3, "2 - Medium Risk", TRUE, "1 - Low Risk")</f>
        <v>1 - Low Risk</v>
      </c>
    </row>
    <row r="669" spans="1:40">
      <c r="A669">
        <v>35</v>
      </c>
      <c r="B669" t="s">
        <v>43</v>
      </c>
      <c r="C669" t="s">
        <v>36</v>
      </c>
      <c r="D669">
        <v>1219</v>
      </c>
      <c r="E669" t="s">
        <v>37</v>
      </c>
      <c r="F669">
        <v>18</v>
      </c>
      <c r="G669">
        <v>3</v>
      </c>
      <c r="H669" t="s">
        <v>51</v>
      </c>
      <c r="I669">
        <v>975</v>
      </c>
      <c r="J669">
        <v>3</v>
      </c>
      <c r="K669" t="s">
        <v>39</v>
      </c>
      <c r="L669">
        <v>86</v>
      </c>
      <c r="M669">
        <v>3</v>
      </c>
      <c r="N669">
        <v>2</v>
      </c>
      <c r="O669" t="s">
        <v>40</v>
      </c>
      <c r="P669">
        <v>3</v>
      </c>
      <c r="Q669" t="s">
        <v>48</v>
      </c>
      <c r="R669">
        <v>4601</v>
      </c>
      <c r="S669">
        <v>6179</v>
      </c>
      <c r="T669">
        <v>1</v>
      </c>
      <c r="U669" t="s">
        <v>43</v>
      </c>
      <c r="V669">
        <v>16</v>
      </c>
      <c r="W669">
        <v>3</v>
      </c>
      <c r="X669">
        <v>2</v>
      </c>
      <c r="Y669">
        <v>0</v>
      </c>
      <c r="Z669">
        <v>5</v>
      </c>
      <c r="AA669">
        <v>3</v>
      </c>
      <c r="AB669">
        <v>3</v>
      </c>
      <c r="AC669">
        <v>5</v>
      </c>
      <c r="AD669">
        <v>2</v>
      </c>
      <c r="AE669">
        <v>1</v>
      </c>
      <c r="AF669">
        <v>0</v>
      </c>
      <c r="AG669">
        <v>0</v>
      </c>
      <c r="AH669" t="s">
        <v>69</v>
      </c>
      <c r="AI669" t="s">
        <v>71</v>
      </c>
      <c r="AJ669" t="str" cm="1">
        <f t="array" ref="AJ669">_xlfn.IFS(
  Cleaned_Data[[#This Row],[MonthlyIncome]] &lt;= Q1_Val, "Low (Q1)",
  Cleaned_Data[[#This Row],[MonthlyIncome]] &lt;= Q2_Val, "Lower-Mid (Q2)",
  Cleaned_Data[[#This Row],[MonthlyIncome]] &lt;= Q3_Val, "Upper-Mid (Q3)",
  TRUE, "High (Q4)"
)</f>
        <v>Lower-Mid (Q2)</v>
      </c>
      <c r="AK669" t="str">
        <f>_xlfn.XLOOKUP(Cleaned_Data[[#This Row],[JobSatisfaction]], SatisfactionLookup[Code], SatisfactionLookup[Label], "Unknown")</f>
        <v>High</v>
      </c>
      <c r="AL669" t="str">
        <f>_xlfn.XLOOKUP(Cleaned_Data[[#This Row],[WorkLifeBalance]], SatisfactionLookup[Code], SatisfactionLookup[Label], "Unknown")</f>
        <v>High</v>
      </c>
      <c r="AM66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669" t="str" cm="1">
        <f t="array" ref="AN669">_xlfn.IFS(Cleaned_Data[[#This Row],[Risk Score]]&gt;=5, "3 - High Risk", Cleaned_Data[[#This Row],[Risk Score]]&gt;=3, "2 - Medium Risk", TRUE, "1 - Low Risk")</f>
        <v>1 - Low Risk</v>
      </c>
    </row>
    <row r="670" spans="1:40">
      <c r="A670">
        <v>45</v>
      </c>
      <c r="B670" t="s">
        <v>43</v>
      </c>
      <c r="C670" t="s">
        <v>36</v>
      </c>
      <c r="D670">
        <v>1234</v>
      </c>
      <c r="E670" t="s">
        <v>37</v>
      </c>
      <c r="F670">
        <v>11</v>
      </c>
      <c r="G670">
        <v>2</v>
      </c>
      <c r="H670" t="s">
        <v>38</v>
      </c>
      <c r="I670">
        <v>1045</v>
      </c>
      <c r="J670">
        <v>4</v>
      </c>
      <c r="K670" t="s">
        <v>39</v>
      </c>
      <c r="L670">
        <v>90</v>
      </c>
      <c r="M670">
        <v>3</v>
      </c>
      <c r="N670">
        <v>4</v>
      </c>
      <c r="O670" t="s">
        <v>56</v>
      </c>
      <c r="P670">
        <v>4</v>
      </c>
      <c r="Q670" t="s">
        <v>48</v>
      </c>
      <c r="R670">
        <v>17650</v>
      </c>
      <c r="S670">
        <v>5404</v>
      </c>
      <c r="T670">
        <v>3</v>
      </c>
      <c r="U670" t="s">
        <v>43</v>
      </c>
      <c r="V670">
        <v>13</v>
      </c>
      <c r="W670">
        <v>3</v>
      </c>
      <c r="X670">
        <v>2</v>
      </c>
      <c r="Y670">
        <v>1</v>
      </c>
      <c r="Z670">
        <v>26</v>
      </c>
      <c r="AA670">
        <v>4</v>
      </c>
      <c r="AB670">
        <v>4</v>
      </c>
      <c r="AC670">
        <v>9</v>
      </c>
      <c r="AD670">
        <v>3</v>
      </c>
      <c r="AE670">
        <v>1</v>
      </c>
      <c r="AF670">
        <v>1</v>
      </c>
      <c r="AG670">
        <v>0</v>
      </c>
      <c r="AH670" t="s">
        <v>70</v>
      </c>
      <c r="AI670" t="s">
        <v>72</v>
      </c>
      <c r="AJ670" t="str" cm="1">
        <f t="array" ref="AJ670">_xlfn.IFS(
  Cleaned_Data[[#This Row],[MonthlyIncome]] &lt;= Q1_Val, "Low (Q1)",
  Cleaned_Data[[#This Row],[MonthlyIncome]] &lt;= Q2_Val, "Lower-Mid (Q2)",
  Cleaned_Data[[#This Row],[MonthlyIncome]] &lt;= Q3_Val, "Upper-Mid (Q3)",
  TRUE, "High (Q4)"
)</f>
        <v>High (Q4)</v>
      </c>
      <c r="AK670" t="str">
        <f>_xlfn.XLOOKUP(Cleaned_Data[[#This Row],[JobSatisfaction]], SatisfactionLookup[Code], SatisfactionLookup[Label], "Unknown")</f>
        <v>Very High</v>
      </c>
      <c r="AL670" t="str">
        <f>_xlfn.XLOOKUP(Cleaned_Data[[#This Row],[WorkLifeBalance]], SatisfactionLookup[Code], SatisfactionLookup[Label], "Unknown")</f>
        <v>Very High</v>
      </c>
      <c r="AM67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70" t="str" cm="1">
        <f t="array" ref="AN670">_xlfn.IFS(Cleaned_Data[[#This Row],[Risk Score]]&gt;=5, "3 - High Risk", Cleaned_Data[[#This Row],[Risk Score]]&gt;=3, "2 - Medium Risk", TRUE, "1 - Low Risk")</f>
        <v>1 - Low Risk</v>
      </c>
    </row>
    <row r="671" spans="1:40">
      <c r="A671">
        <v>34</v>
      </c>
      <c r="B671" t="s">
        <v>43</v>
      </c>
      <c r="C671" t="s">
        <v>36</v>
      </c>
      <c r="D671">
        <v>1400</v>
      </c>
      <c r="E671" t="s">
        <v>37</v>
      </c>
      <c r="F671">
        <v>9</v>
      </c>
      <c r="G671">
        <v>1</v>
      </c>
      <c r="H671" t="s">
        <v>38</v>
      </c>
      <c r="I671">
        <v>1163</v>
      </c>
      <c r="J671">
        <v>2</v>
      </c>
      <c r="K671" t="s">
        <v>39</v>
      </c>
      <c r="L671">
        <v>70</v>
      </c>
      <c r="M671">
        <v>3</v>
      </c>
      <c r="N671">
        <v>2</v>
      </c>
      <c r="O671" t="s">
        <v>40</v>
      </c>
      <c r="P671">
        <v>3</v>
      </c>
      <c r="Q671" t="s">
        <v>48</v>
      </c>
      <c r="R671">
        <v>5714</v>
      </c>
      <c r="S671">
        <v>5829</v>
      </c>
      <c r="T671">
        <v>1</v>
      </c>
      <c r="U671" t="s">
        <v>43</v>
      </c>
      <c r="V671">
        <v>20</v>
      </c>
      <c r="W671">
        <v>4</v>
      </c>
      <c r="X671">
        <v>1</v>
      </c>
      <c r="Y671">
        <v>0</v>
      </c>
      <c r="Z671">
        <v>6</v>
      </c>
      <c r="AA671">
        <v>3</v>
      </c>
      <c r="AB671">
        <v>2</v>
      </c>
      <c r="AC671">
        <v>6</v>
      </c>
      <c r="AD671">
        <v>5</v>
      </c>
      <c r="AE671">
        <v>1</v>
      </c>
      <c r="AF671">
        <v>3</v>
      </c>
      <c r="AG671">
        <v>0</v>
      </c>
      <c r="AH671" t="s">
        <v>67</v>
      </c>
      <c r="AI671" t="s">
        <v>72</v>
      </c>
      <c r="AJ671" t="str" cm="1">
        <f t="array" ref="AJ671">_xlfn.IFS(
  Cleaned_Data[[#This Row],[MonthlyIncome]] &lt;= Q1_Val, "Low (Q1)",
  Cleaned_Data[[#This Row],[MonthlyIncome]] &lt;= Q2_Val, "Lower-Mid (Q2)",
  Cleaned_Data[[#This Row],[MonthlyIncome]] &lt;= Q3_Val, "Upper-Mid (Q3)",
  TRUE, "High (Q4)"
)</f>
        <v>Upper-Mid (Q3)</v>
      </c>
      <c r="AK671" t="str">
        <f>_xlfn.XLOOKUP(Cleaned_Data[[#This Row],[JobSatisfaction]], SatisfactionLookup[Code], SatisfactionLookup[Label], "Unknown")</f>
        <v>High</v>
      </c>
      <c r="AL671" t="str">
        <f>_xlfn.XLOOKUP(Cleaned_Data[[#This Row],[WorkLifeBalance]], SatisfactionLookup[Code], SatisfactionLookup[Label], "Unknown")</f>
        <v>Medium</v>
      </c>
      <c r="AM67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71" t="str" cm="1">
        <f t="array" ref="AN671">_xlfn.IFS(Cleaned_Data[[#This Row],[Risk Score]]&gt;=5, "3 - High Risk", Cleaned_Data[[#This Row],[Risk Score]]&gt;=3, "2 - Medium Risk", TRUE, "1 - Low Risk")</f>
        <v>1 - Low Risk</v>
      </c>
    </row>
    <row r="672" spans="1:40">
      <c r="A672">
        <v>35</v>
      </c>
      <c r="B672" t="s">
        <v>43</v>
      </c>
      <c r="C672" t="s">
        <v>36</v>
      </c>
      <c r="D672">
        <v>528</v>
      </c>
      <c r="E672" t="s">
        <v>61</v>
      </c>
      <c r="F672">
        <v>8</v>
      </c>
      <c r="G672">
        <v>4</v>
      </c>
      <c r="H672" t="s">
        <v>60</v>
      </c>
      <c r="I672">
        <v>1164</v>
      </c>
      <c r="J672">
        <v>3</v>
      </c>
      <c r="K672" t="s">
        <v>46</v>
      </c>
      <c r="L672">
        <v>100</v>
      </c>
      <c r="M672">
        <v>3</v>
      </c>
      <c r="N672">
        <v>1</v>
      </c>
      <c r="O672" t="s">
        <v>61</v>
      </c>
      <c r="P672">
        <v>3</v>
      </c>
      <c r="Q672" t="s">
        <v>41</v>
      </c>
      <c r="R672">
        <v>4323</v>
      </c>
      <c r="S672">
        <v>7108</v>
      </c>
      <c r="T672">
        <v>1</v>
      </c>
      <c r="U672" t="s">
        <v>43</v>
      </c>
      <c r="V672">
        <v>17</v>
      </c>
      <c r="W672">
        <v>3</v>
      </c>
      <c r="X672">
        <v>2</v>
      </c>
      <c r="Y672">
        <v>0</v>
      </c>
      <c r="Z672">
        <v>6</v>
      </c>
      <c r="AA672">
        <v>2</v>
      </c>
      <c r="AB672">
        <v>1</v>
      </c>
      <c r="AC672">
        <v>5</v>
      </c>
      <c r="AD672">
        <v>4</v>
      </c>
      <c r="AE672">
        <v>1</v>
      </c>
      <c r="AF672">
        <v>4</v>
      </c>
      <c r="AG672">
        <v>0</v>
      </c>
      <c r="AH672" t="s">
        <v>69</v>
      </c>
      <c r="AI672" t="s">
        <v>71</v>
      </c>
      <c r="AJ672" t="str" cm="1">
        <f t="array" ref="AJ672">_xlfn.IFS(
  Cleaned_Data[[#This Row],[MonthlyIncome]] &lt;= Q1_Val, "Low (Q1)",
  Cleaned_Data[[#This Row],[MonthlyIncome]] &lt;= Q2_Val, "Lower-Mid (Q2)",
  Cleaned_Data[[#This Row],[MonthlyIncome]] &lt;= Q3_Val, "Upper-Mid (Q3)",
  TRUE, "High (Q4)"
)</f>
        <v>Lower-Mid (Q2)</v>
      </c>
      <c r="AK672" t="str">
        <f>_xlfn.XLOOKUP(Cleaned_Data[[#This Row],[JobSatisfaction]], SatisfactionLookup[Code], SatisfactionLookup[Label], "Unknown")</f>
        <v>High</v>
      </c>
      <c r="AL672" t="str">
        <f>_xlfn.XLOOKUP(Cleaned_Data[[#This Row],[WorkLifeBalance]], SatisfactionLookup[Code], SatisfactionLookup[Label], "Unknown")</f>
        <v>Low</v>
      </c>
      <c r="AM67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672" t="str" cm="1">
        <f t="array" ref="AN672">_xlfn.IFS(Cleaned_Data[[#This Row],[Risk Score]]&gt;=5, "3 - High Risk", Cleaned_Data[[#This Row],[Risk Score]]&gt;=3, "2 - Medium Risk", TRUE, "1 - Low Risk")</f>
        <v>1 - Low Risk</v>
      </c>
    </row>
    <row r="673" spans="1:40">
      <c r="A673">
        <v>42</v>
      </c>
      <c r="B673" t="s">
        <v>43</v>
      </c>
      <c r="C673" t="s">
        <v>36</v>
      </c>
      <c r="D673">
        <v>647</v>
      </c>
      <c r="E673" t="s">
        <v>37</v>
      </c>
      <c r="F673">
        <v>4</v>
      </c>
      <c r="G673">
        <v>4</v>
      </c>
      <c r="H673" t="s">
        <v>59</v>
      </c>
      <c r="I673">
        <v>1171</v>
      </c>
      <c r="J673">
        <v>2</v>
      </c>
      <c r="K673" t="s">
        <v>46</v>
      </c>
      <c r="L673">
        <v>45</v>
      </c>
      <c r="M673">
        <v>3</v>
      </c>
      <c r="N673">
        <v>2</v>
      </c>
      <c r="O673" t="s">
        <v>40</v>
      </c>
      <c r="P673">
        <v>1</v>
      </c>
      <c r="Q673" t="s">
        <v>41</v>
      </c>
      <c r="R673">
        <v>5155</v>
      </c>
      <c r="S673">
        <v>2253</v>
      </c>
      <c r="T673">
        <v>7</v>
      </c>
      <c r="U673" t="s">
        <v>43</v>
      </c>
      <c r="V673">
        <v>13</v>
      </c>
      <c r="W673">
        <v>3</v>
      </c>
      <c r="X673">
        <v>4</v>
      </c>
      <c r="Y673">
        <v>0</v>
      </c>
      <c r="Z673">
        <v>9</v>
      </c>
      <c r="AA673">
        <v>3</v>
      </c>
      <c r="AB673">
        <v>4</v>
      </c>
      <c r="AC673">
        <v>6</v>
      </c>
      <c r="AD673">
        <v>4</v>
      </c>
      <c r="AE673">
        <v>1</v>
      </c>
      <c r="AF673">
        <v>5</v>
      </c>
      <c r="AG673">
        <v>0</v>
      </c>
      <c r="AH673" t="s">
        <v>69</v>
      </c>
      <c r="AI673" t="s">
        <v>72</v>
      </c>
      <c r="AJ673" t="str" cm="1">
        <f t="array" ref="AJ673">_xlfn.IFS(
  Cleaned_Data[[#This Row],[MonthlyIncome]] &lt;= Q1_Val, "Low (Q1)",
  Cleaned_Data[[#This Row],[MonthlyIncome]] &lt;= Q2_Val, "Lower-Mid (Q2)",
  Cleaned_Data[[#This Row],[MonthlyIncome]] &lt;= Q3_Val, "Upper-Mid (Q3)",
  TRUE, "High (Q4)"
)</f>
        <v>Upper-Mid (Q3)</v>
      </c>
      <c r="AK673" t="str">
        <f>_xlfn.XLOOKUP(Cleaned_Data[[#This Row],[JobSatisfaction]], SatisfactionLookup[Code], SatisfactionLookup[Label], "Unknown")</f>
        <v>Low</v>
      </c>
      <c r="AL673" t="str">
        <f>_xlfn.XLOOKUP(Cleaned_Data[[#This Row],[WorkLifeBalance]], SatisfactionLookup[Code], SatisfactionLookup[Label], "Unknown")</f>
        <v>Very High</v>
      </c>
      <c r="AM67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73" t="str" cm="1">
        <f t="array" ref="AN673">_xlfn.IFS(Cleaned_Data[[#This Row],[Risk Score]]&gt;=5, "3 - High Risk", Cleaned_Data[[#This Row],[Risk Score]]&gt;=3, "2 - Medium Risk", TRUE, "1 - Low Risk")</f>
        <v>1 - Low Risk</v>
      </c>
    </row>
    <row r="674" spans="1:40">
      <c r="A674">
        <v>30</v>
      </c>
      <c r="B674" t="s">
        <v>43</v>
      </c>
      <c r="C674" t="s">
        <v>36</v>
      </c>
      <c r="D674">
        <v>852</v>
      </c>
      <c r="E674" t="s">
        <v>37</v>
      </c>
      <c r="F674">
        <v>10</v>
      </c>
      <c r="G674">
        <v>3</v>
      </c>
      <c r="H674" t="s">
        <v>59</v>
      </c>
      <c r="I674">
        <v>1179</v>
      </c>
      <c r="J674">
        <v>3</v>
      </c>
      <c r="K674" t="s">
        <v>46</v>
      </c>
      <c r="L674">
        <v>72</v>
      </c>
      <c r="M674">
        <v>2</v>
      </c>
      <c r="N674">
        <v>2</v>
      </c>
      <c r="O674" t="s">
        <v>40</v>
      </c>
      <c r="P674">
        <v>3</v>
      </c>
      <c r="Q674" t="s">
        <v>48</v>
      </c>
      <c r="R674">
        <v>6578</v>
      </c>
      <c r="S674">
        <v>2706</v>
      </c>
      <c r="T674">
        <v>1</v>
      </c>
      <c r="U674" t="s">
        <v>43</v>
      </c>
      <c r="V674">
        <v>18</v>
      </c>
      <c r="W674">
        <v>3</v>
      </c>
      <c r="X674">
        <v>1</v>
      </c>
      <c r="Y674">
        <v>1</v>
      </c>
      <c r="Z674">
        <v>10</v>
      </c>
      <c r="AA674">
        <v>3</v>
      </c>
      <c r="AB674">
        <v>3</v>
      </c>
      <c r="AC674">
        <v>10</v>
      </c>
      <c r="AD674">
        <v>3</v>
      </c>
      <c r="AE674">
        <v>1</v>
      </c>
      <c r="AF674">
        <v>4</v>
      </c>
      <c r="AG674">
        <v>0</v>
      </c>
      <c r="AH674" t="s">
        <v>67</v>
      </c>
      <c r="AI674" t="s">
        <v>72</v>
      </c>
      <c r="AJ674" t="str" cm="1">
        <f t="array" ref="AJ674">_xlfn.IFS(
  Cleaned_Data[[#This Row],[MonthlyIncome]] &lt;= Q1_Val, "Low (Q1)",
  Cleaned_Data[[#This Row],[MonthlyIncome]] &lt;= Q2_Val, "Lower-Mid (Q2)",
  Cleaned_Data[[#This Row],[MonthlyIncome]] &lt;= Q3_Val, "Upper-Mid (Q3)",
  TRUE, "High (Q4)"
)</f>
        <v>Upper-Mid (Q3)</v>
      </c>
      <c r="AK674" t="str">
        <f>_xlfn.XLOOKUP(Cleaned_Data[[#This Row],[JobSatisfaction]], SatisfactionLookup[Code], SatisfactionLookup[Label], "Unknown")</f>
        <v>High</v>
      </c>
      <c r="AL674" t="str">
        <f>_xlfn.XLOOKUP(Cleaned_Data[[#This Row],[WorkLifeBalance]], SatisfactionLookup[Code], SatisfactionLookup[Label], "Unknown")</f>
        <v>High</v>
      </c>
      <c r="AM67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74" t="str" cm="1">
        <f t="array" ref="AN674">_xlfn.IFS(Cleaned_Data[[#This Row],[Risk Score]]&gt;=5, "3 - High Risk", Cleaned_Data[[#This Row],[Risk Score]]&gt;=3, "2 - Medium Risk", TRUE, "1 - Low Risk")</f>
        <v>1 - Low Risk</v>
      </c>
    </row>
    <row r="675" spans="1:40">
      <c r="A675">
        <v>43</v>
      </c>
      <c r="B675" t="s">
        <v>35</v>
      </c>
      <c r="C675" t="s">
        <v>36</v>
      </c>
      <c r="D675">
        <v>1372</v>
      </c>
      <c r="E675" t="s">
        <v>37</v>
      </c>
      <c r="F675">
        <v>9</v>
      </c>
      <c r="G675">
        <v>3</v>
      </c>
      <c r="H675" t="s">
        <v>59</v>
      </c>
      <c r="I675">
        <v>1188</v>
      </c>
      <c r="J675">
        <v>1</v>
      </c>
      <c r="K675" t="s">
        <v>39</v>
      </c>
      <c r="L675">
        <v>85</v>
      </c>
      <c r="M675">
        <v>1</v>
      </c>
      <c r="N675">
        <v>2</v>
      </c>
      <c r="O675" t="s">
        <v>40</v>
      </c>
      <c r="P675">
        <v>3</v>
      </c>
      <c r="Q675" t="s">
        <v>41</v>
      </c>
      <c r="R675">
        <v>5346</v>
      </c>
      <c r="S675">
        <v>9489</v>
      </c>
      <c r="T675">
        <v>8</v>
      </c>
      <c r="U675" t="s">
        <v>43</v>
      </c>
      <c r="V675">
        <v>13</v>
      </c>
      <c r="W675">
        <v>3</v>
      </c>
      <c r="X675">
        <v>2</v>
      </c>
      <c r="Y675">
        <v>0</v>
      </c>
      <c r="Z675">
        <v>7</v>
      </c>
      <c r="AA675">
        <v>2</v>
      </c>
      <c r="AB675">
        <v>2</v>
      </c>
      <c r="AC675">
        <v>4</v>
      </c>
      <c r="AD675">
        <v>3</v>
      </c>
      <c r="AE675">
        <v>1</v>
      </c>
      <c r="AF675">
        <v>3</v>
      </c>
      <c r="AG675">
        <v>1</v>
      </c>
      <c r="AH675" t="s">
        <v>69</v>
      </c>
      <c r="AI675" t="s">
        <v>71</v>
      </c>
      <c r="AJ675" t="str" cm="1">
        <f t="array" ref="AJ675">_xlfn.IFS(
  Cleaned_Data[[#This Row],[MonthlyIncome]] &lt;= Q1_Val, "Low (Q1)",
  Cleaned_Data[[#This Row],[MonthlyIncome]] &lt;= Q2_Val, "Lower-Mid (Q2)",
  Cleaned_Data[[#This Row],[MonthlyIncome]] &lt;= Q3_Val, "Upper-Mid (Q3)",
  TRUE, "High (Q4)"
)</f>
        <v>Upper-Mid (Q3)</v>
      </c>
      <c r="AK675" t="str">
        <f>_xlfn.XLOOKUP(Cleaned_Data[[#This Row],[JobSatisfaction]], SatisfactionLookup[Code], SatisfactionLookup[Label], "Unknown")</f>
        <v>High</v>
      </c>
      <c r="AL675" t="str">
        <f>_xlfn.XLOOKUP(Cleaned_Data[[#This Row],[WorkLifeBalance]], SatisfactionLookup[Code], SatisfactionLookup[Label], "Unknown")</f>
        <v>Medium</v>
      </c>
      <c r="AM67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75" t="str" cm="1">
        <f t="array" ref="AN675">_xlfn.IFS(Cleaned_Data[[#This Row],[Risk Score]]&gt;=5, "3 - High Risk", Cleaned_Data[[#This Row],[Risk Score]]&gt;=3, "2 - Medium Risk", TRUE, "1 - Low Risk")</f>
        <v>1 - Low Risk</v>
      </c>
    </row>
    <row r="676" spans="1:40">
      <c r="A676">
        <v>33</v>
      </c>
      <c r="B676" t="s">
        <v>43</v>
      </c>
      <c r="C676" t="s">
        <v>36</v>
      </c>
      <c r="D676">
        <v>147</v>
      </c>
      <c r="E676" t="s">
        <v>61</v>
      </c>
      <c r="F676">
        <v>2</v>
      </c>
      <c r="G676">
        <v>3</v>
      </c>
      <c r="H676" t="s">
        <v>61</v>
      </c>
      <c r="I676">
        <v>1207</v>
      </c>
      <c r="J676">
        <v>2</v>
      </c>
      <c r="K676" t="s">
        <v>46</v>
      </c>
      <c r="L676">
        <v>99</v>
      </c>
      <c r="M676">
        <v>3</v>
      </c>
      <c r="N676">
        <v>1</v>
      </c>
      <c r="O676" t="s">
        <v>61</v>
      </c>
      <c r="P676">
        <v>3</v>
      </c>
      <c r="Q676" t="s">
        <v>48</v>
      </c>
      <c r="R676">
        <v>3600</v>
      </c>
      <c r="S676">
        <v>8429</v>
      </c>
      <c r="T676">
        <v>1</v>
      </c>
      <c r="U676" t="s">
        <v>43</v>
      </c>
      <c r="V676">
        <v>13</v>
      </c>
      <c r="W676">
        <v>3</v>
      </c>
      <c r="X676">
        <v>4</v>
      </c>
      <c r="Y676">
        <v>1</v>
      </c>
      <c r="Z676">
        <v>5</v>
      </c>
      <c r="AA676">
        <v>2</v>
      </c>
      <c r="AB676">
        <v>3</v>
      </c>
      <c r="AC676">
        <v>5</v>
      </c>
      <c r="AD676">
        <v>4</v>
      </c>
      <c r="AE676">
        <v>1</v>
      </c>
      <c r="AF676">
        <v>4</v>
      </c>
      <c r="AG676">
        <v>0</v>
      </c>
      <c r="AH676" t="s">
        <v>67</v>
      </c>
      <c r="AI676" t="s">
        <v>71</v>
      </c>
      <c r="AJ676" t="str" cm="1">
        <f t="array" ref="AJ676">_xlfn.IFS(
  Cleaned_Data[[#This Row],[MonthlyIncome]] &lt;= Q1_Val, "Low (Q1)",
  Cleaned_Data[[#This Row],[MonthlyIncome]] &lt;= Q2_Val, "Lower-Mid (Q2)",
  Cleaned_Data[[#This Row],[MonthlyIncome]] &lt;= Q3_Val, "Upper-Mid (Q3)",
  TRUE, "High (Q4)"
)</f>
        <v>Lower-Mid (Q2)</v>
      </c>
      <c r="AK676" t="str">
        <f>_xlfn.XLOOKUP(Cleaned_Data[[#This Row],[JobSatisfaction]], SatisfactionLookup[Code], SatisfactionLookup[Label], "Unknown")</f>
        <v>High</v>
      </c>
      <c r="AL676" t="str">
        <f>_xlfn.XLOOKUP(Cleaned_Data[[#This Row],[WorkLifeBalance]], SatisfactionLookup[Code], SatisfactionLookup[Label], "Unknown")</f>
        <v>High</v>
      </c>
      <c r="AM67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76" t="str" cm="1">
        <f t="array" ref="AN676">_xlfn.IFS(Cleaned_Data[[#This Row],[Risk Score]]&gt;=5, "3 - High Risk", Cleaned_Data[[#This Row],[Risk Score]]&gt;=3, "2 - Medium Risk", TRUE, "1 - Low Risk")</f>
        <v>1 - Low Risk</v>
      </c>
    </row>
    <row r="677" spans="1:40">
      <c r="A677">
        <v>35</v>
      </c>
      <c r="B677" t="s">
        <v>43</v>
      </c>
      <c r="C677" t="s">
        <v>36</v>
      </c>
      <c r="D677">
        <v>1361</v>
      </c>
      <c r="E677" t="s">
        <v>37</v>
      </c>
      <c r="F677">
        <v>17</v>
      </c>
      <c r="G677">
        <v>4</v>
      </c>
      <c r="H677" t="s">
        <v>38</v>
      </c>
      <c r="I677">
        <v>1218</v>
      </c>
      <c r="J677">
        <v>3</v>
      </c>
      <c r="K677" t="s">
        <v>46</v>
      </c>
      <c r="L677">
        <v>94</v>
      </c>
      <c r="M677">
        <v>3</v>
      </c>
      <c r="N677">
        <v>2</v>
      </c>
      <c r="O677" t="s">
        <v>40</v>
      </c>
      <c r="P677">
        <v>1</v>
      </c>
      <c r="Q677" t="s">
        <v>48</v>
      </c>
      <c r="R677">
        <v>8966</v>
      </c>
      <c r="S677">
        <v>21026</v>
      </c>
      <c r="T677">
        <v>3</v>
      </c>
      <c r="U677" t="s">
        <v>35</v>
      </c>
      <c r="V677">
        <v>15</v>
      </c>
      <c r="W677">
        <v>3</v>
      </c>
      <c r="X677">
        <v>4</v>
      </c>
      <c r="Y677">
        <v>3</v>
      </c>
      <c r="Z677">
        <v>15</v>
      </c>
      <c r="AA677">
        <v>2</v>
      </c>
      <c r="AB677">
        <v>3</v>
      </c>
      <c r="AC677">
        <v>7</v>
      </c>
      <c r="AD677">
        <v>7</v>
      </c>
      <c r="AE677">
        <v>1</v>
      </c>
      <c r="AF677">
        <v>7</v>
      </c>
      <c r="AG677">
        <v>0</v>
      </c>
      <c r="AH677" t="s">
        <v>69</v>
      </c>
      <c r="AI677" t="s">
        <v>72</v>
      </c>
      <c r="AJ677" t="str" cm="1">
        <f t="array" ref="AJ677">_xlfn.IFS(
  Cleaned_Data[[#This Row],[MonthlyIncome]] &lt;= Q1_Val, "Low (Q1)",
  Cleaned_Data[[#This Row],[MonthlyIncome]] &lt;= Q2_Val, "Lower-Mid (Q2)",
  Cleaned_Data[[#This Row],[MonthlyIncome]] &lt;= Q3_Val, "Upper-Mid (Q3)",
  TRUE, "High (Q4)"
)</f>
        <v>High (Q4)</v>
      </c>
      <c r="AK677" t="str">
        <f>_xlfn.XLOOKUP(Cleaned_Data[[#This Row],[JobSatisfaction]], SatisfactionLookup[Code], SatisfactionLookup[Label], "Unknown")</f>
        <v>Low</v>
      </c>
      <c r="AL677" t="str">
        <f>_xlfn.XLOOKUP(Cleaned_Data[[#This Row],[WorkLifeBalance]], SatisfactionLookup[Code], SatisfactionLookup[Label], "Unknown")</f>
        <v>High</v>
      </c>
      <c r="AM67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677" t="str" cm="1">
        <f t="array" ref="AN677">_xlfn.IFS(Cleaned_Data[[#This Row],[Risk Score]]&gt;=5, "3 - High Risk", Cleaned_Data[[#This Row],[Risk Score]]&gt;=3, "2 - Medium Risk", TRUE, "1 - Low Risk")</f>
        <v>3 - High Risk</v>
      </c>
    </row>
    <row r="678" spans="1:40">
      <c r="A678">
        <v>60</v>
      </c>
      <c r="B678" t="s">
        <v>43</v>
      </c>
      <c r="C678" t="s">
        <v>36</v>
      </c>
      <c r="D678">
        <v>696</v>
      </c>
      <c r="E678" t="s">
        <v>37</v>
      </c>
      <c r="F678">
        <v>7</v>
      </c>
      <c r="G678">
        <v>4</v>
      </c>
      <c r="H678" t="s">
        <v>59</v>
      </c>
      <c r="I678">
        <v>1233</v>
      </c>
      <c r="J678">
        <v>2</v>
      </c>
      <c r="K678" t="s">
        <v>46</v>
      </c>
      <c r="L678">
        <v>52</v>
      </c>
      <c r="M678">
        <v>4</v>
      </c>
      <c r="N678">
        <v>2</v>
      </c>
      <c r="O678" t="s">
        <v>40</v>
      </c>
      <c r="P678">
        <v>4</v>
      </c>
      <c r="Q678" t="s">
        <v>52</v>
      </c>
      <c r="R678">
        <v>5220</v>
      </c>
      <c r="S678">
        <v>10893</v>
      </c>
      <c r="T678">
        <v>0</v>
      </c>
      <c r="U678" t="s">
        <v>35</v>
      </c>
      <c r="V678">
        <v>18</v>
      </c>
      <c r="W678">
        <v>3</v>
      </c>
      <c r="X678">
        <v>2</v>
      </c>
      <c r="Y678">
        <v>1</v>
      </c>
      <c r="Z678">
        <v>12</v>
      </c>
      <c r="AA678">
        <v>3</v>
      </c>
      <c r="AB678">
        <v>3</v>
      </c>
      <c r="AC678">
        <v>11</v>
      </c>
      <c r="AD678">
        <v>7</v>
      </c>
      <c r="AE678">
        <v>1</v>
      </c>
      <c r="AF678">
        <v>9</v>
      </c>
      <c r="AG678">
        <v>0</v>
      </c>
      <c r="AH678" t="s">
        <v>65</v>
      </c>
      <c r="AI678" t="s">
        <v>73</v>
      </c>
      <c r="AJ678" t="str" cm="1">
        <f t="array" ref="AJ678">_xlfn.IFS(
  Cleaned_Data[[#This Row],[MonthlyIncome]] &lt;= Q1_Val, "Low (Q1)",
  Cleaned_Data[[#This Row],[MonthlyIncome]] &lt;= Q2_Val, "Lower-Mid (Q2)",
  Cleaned_Data[[#This Row],[MonthlyIncome]] &lt;= Q3_Val, "Upper-Mid (Q3)",
  TRUE, "High (Q4)"
)</f>
        <v>Upper-Mid (Q3)</v>
      </c>
      <c r="AK678" t="str">
        <f>_xlfn.XLOOKUP(Cleaned_Data[[#This Row],[JobSatisfaction]], SatisfactionLookup[Code], SatisfactionLookup[Label], "Unknown")</f>
        <v>Very High</v>
      </c>
      <c r="AL678" t="str">
        <f>_xlfn.XLOOKUP(Cleaned_Data[[#This Row],[WorkLifeBalance]], SatisfactionLookup[Code], SatisfactionLookup[Label], "Unknown")</f>
        <v>High</v>
      </c>
      <c r="AM67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678" t="str" cm="1">
        <f t="array" ref="AN678">_xlfn.IFS(Cleaned_Data[[#This Row],[Risk Score]]&gt;=5, "3 - High Risk", Cleaned_Data[[#This Row],[Risk Score]]&gt;=3, "2 - Medium Risk", TRUE, "1 - Low Risk")</f>
        <v>2 - Medium Risk</v>
      </c>
    </row>
    <row r="679" spans="1:40">
      <c r="A679">
        <v>40</v>
      </c>
      <c r="B679" t="s">
        <v>43</v>
      </c>
      <c r="C679" t="s">
        <v>36</v>
      </c>
      <c r="D679">
        <v>107</v>
      </c>
      <c r="E679" t="s">
        <v>37</v>
      </c>
      <c r="F679">
        <v>10</v>
      </c>
      <c r="G679">
        <v>3</v>
      </c>
      <c r="H679" t="s">
        <v>60</v>
      </c>
      <c r="I679">
        <v>1239</v>
      </c>
      <c r="J679">
        <v>2</v>
      </c>
      <c r="K679" t="s">
        <v>39</v>
      </c>
      <c r="L679">
        <v>84</v>
      </c>
      <c r="M679">
        <v>2</v>
      </c>
      <c r="N679">
        <v>2</v>
      </c>
      <c r="O679" t="s">
        <v>40</v>
      </c>
      <c r="P679">
        <v>2</v>
      </c>
      <c r="Q679" t="s">
        <v>52</v>
      </c>
      <c r="R679">
        <v>6852</v>
      </c>
      <c r="S679">
        <v>11591</v>
      </c>
      <c r="T679">
        <v>7</v>
      </c>
      <c r="U679" t="s">
        <v>43</v>
      </c>
      <c r="V679">
        <v>12</v>
      </c>
      <c r="W679">
        <v>3</v>
      </c>
      <c r="X679">
        <v>2</v>
      </c>
      <c r="Y679">
        <v>1</v>
      </c>
      <c r="Z679">
        <v>7</v>
      </c>
      <c r="AA679">
        <v>2</v>
      </c>
      <c r="AB679">
        <v>4</v>
      </c>
      <c r="AC679">
        <v>5</v>
      </c>
      <c r="AD679">
        <v>1</v>
      </c>
      <c r="AE679">
        <v>1</v>
      </c>
      <c r="AF679">
        <v>3</v>
      </c>
      <c r="AG679">
        <v>0</v>
      </c>
      <c r="AH679" t="s">
        <v>69</v>
      </c>
      <c r="AI679" t="s">
        <v>71</v>
      </c>
      <c r="AJ679" t="str" cm="1">
        <f t="array" ref="AJ679">_xlfn.IFS(
  Cleaned_Data[[#This Row],[MonthlyIncome]] &lt;= Q1_Val, "Low (Q1)",
  Cleaned_Data[[#This Row],[MonthlyIncome]] &lt;= Q2_Val, "Lower-Mid (Q2)",
  Cleaned_Data[[#This Row],[MonthlyIncome]] &lt;= Q3_Val, "Upper-Mid (Q3)",
  TRUE, "High (Q4)"
)</f>
        <v>Upper-Mid (Q3)</v>
      </c>
      <c r="AK679" t="str">
        <f>_xlfn.XLOOKUP(Cleaned_Data[[#This Row],[JobSatisfaction]], SatisfactionLookup[Code], SatisfactionLookup[Label], "Unknown")</f>
        <v>Medium</v>
      </c>
      <c r="AL679" t="str">
        <f>_xlfn.XLOOKUP(Cleaned_Data[[#This Row],[WorkLifeBalance]], SatisfactionLookup[Code], SatisfactionLookup[Label], "Unknown")</f>
        <v>Very High</v>
      </c>
      <c r="AM67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79" t="str" cm="1">
        <f t="array" ref="AN679">_xlfn.IFS(Cleaned_Data[[#This Row],[Risk Score]]&gt;=5, "3 - High Risk", Cleaned_Data[[#This Row],[Risk Score]]&gt;=3, "2 - Medium Risk", TRUE, "1 - Low Risk")</f>
        <v>1 - Low Risk</v>
      </c>
    </row>
    <row r="680" spans="1:40">
      <c r="A680">
        <v>25</v>
      </c>
      <c r="B680" t="s">
        <v>43</v>
      </c>
      <c r="C680" t="s">
        <v>36</v>
      </c>
      <c r="D680">
        <v>1356</v>
      </c>
      <c r="E680" t="s">
        <v>37</v>
      </c>
      <c r="F680">
        <v>10</v>
      </c>
      <c r="G680">
        <v>4</v>
      </c>
      <c r="H680" t="s">
        <v>38</v>
      </c>
      <c r="I680">
        <v>1240</v>
      </c>
      <c r="J680">
        <v>3</v>
      </c>
      <c r="K680" t="s">
        <v>46</v>
      </c>
      <c r="L680">
        <v>57</v>
      </c>
      <c r="M680">
        <v>3</v>
      </c>
      <c r="N680">
        <v>2</v>
      </c>
      <c r="O680" t="s">
        <v>40</v>
      </c>
      <c r="P680">
        <v>4</v>
      </c>
      <c r="Q680" t="s">
        <v>41</v>
      </c>
      <c r="R680">
        <v>4950</v>
      </c>
      <c r="S680">
        <v>20623</v>
      </c>
      <c r="T680">
        <v>0</v>
      </c>
      <c r="U680" t="s">
        <v>43</v>
      </c>
      <c r="V680">
        <v>14</v>
      </c>
      <c r="W680">
        <v>3</v>
      </c>
      <c r="X680">
        <v>2</v>
      </c>
      <c r="Y680">
        <v>0</v>
      </c>
      <c r="Z680">
        <v>5</v>
      </c>
      <c r="AA680">
        <v>4</v>
      </c>
      <c r="AB680">
        <v>3</v>
      </c>
      <c r="AC680">
        <v>4</v>
      </c>
      <c r="AD680">
        <v>3</v>
      </c>
      <c r="AE680">
        <v>1</v>
      </c>
      <c r="AF680">
        <v>1</v>
      </c>
      <c r="AG680">
        <v>0</v>
      </c>
      <c r="AH680" t="s">
        <v>67</v>
      </c>
      <c r="AI680" t="s">
        <v>71</v>
      </c>
      <c r="AJ680" t="str" cm="1">
        <f t="array" ref="AJ680">_xlfn.IFS(
  Cleaned_Data[[#This Row],[MonthlyIncome]] &lt;= Q1_Val, "Low (Q1)",
  Cleaned_Data[[#This Row],[MonthlyIncome]] &lt;= Q2_Val, "Lower-Mid (Q2)",
  Cleaned_Data[[#This Row],[MonthlyIncome]] &lt;= Q3_Val, "Upper-Mid (Q3)",
  TRUE, "High (Q4)"
)</f>
        <v>Upper-Mid (Q3)</v>
      </c>
      <c r="AK680" t="str">
        <f>_xlfn.XLOOKUP(Cleaned_Data[[#This Row],[JobSatisfaction]], SatisfactionLookup[Code], SatisfactionLookup[Label], "Unknown")</f>
        <v>Very High</v>
      </c>
      <c r="AL680" t="str">
        <f>_xlfn.XLOOKUP(Cleaned_Data[[#This Row],[WorkLifeBalance]], SatisfactionLookup[Code], SatisfactionLookup[Label], "Unknown")</f>
        <v>High</v>
      </c>
      <c r="AM68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80" t="str" cm="1">
        <f t="array" ref="AN680">_xlfn.IFS(Cleaned_Data[[#This Row],[Risk Score]]&gt;=5, "3 - High Risk", Cleaned_Data[[#This Row],[Risk Score]]&gt;=3, "2 - Medium Risk", TRUE, "1 - Low Risk")</f>
        <v>1 - Low Risk</v>
      </c>
    </row>
    <row r="681" spans="1:40">
      <c r="A681">
        <v>45</v>
      </c>
      <c r="B681" t="s">
        <v>35</v>
      </c>
      <c r="C681" t="s">
        <v>36</v>
      </c>
      <c r="D681">
        <v>1449</v>
      </c>
      <c r="E681" t="s">
        <v>37</v>
      </c>
      <c r="F681">
        <v>2</v>
      </c>
      <c r="G681">
        <v>3</v>
      </c>
      <c r="H681" t="s">
        <v>59</v>
      </c>
      <c r="I681">
        <v>1277</v>
      </c>
      <c r="J681">
        <v>1</v>
      </c>
      <c r="K681" t="s">
        <v>39</v>
      </c>
      <c r="L681">
        <v>94</v>
      </c>
      <c r="M681">
        <v>1</v>
      </c>
      <c r="N681">
        <v>5</v>
      </c>
      <c r="O681" t="s">
        <v>56</v>
      </c>
      <c r="P681">
        <v>2</v>
      </c>
      <c r="Q681" t="s">
        <v>41</v>
      </c>
      <c r="R681">
        <v>18824</v>
      </c>
      <c r="S681">
        <v>2493</v>
      </c>
      <c r="T681">
        <v>2</v>
      </c>
      <c r="U681" t="s">
        <v>35</v>
      </c>
      <c r="V681">
        <v>16</v>
      </c>
      <c r="W681">
        <v>3</v>
      </c>
      <c r="X681">
        <v>1</v>
      </c>
      <c r="Y681">
        <v>0</v>
      </c>
      <c r="Z681">
        <v>26</v>
      </c>
      <c r="AA681">
        <v>2</v>
      </c>
      <c r="AB681">
        <v>3</v>
      </c>
      <c r="AC681">
        <v>24</v>
      </c>
      <c r="AD681">
        <v>10</v>
      </c>
      <c r="AE681">
        <v>1</v>
      </c>
      <c r="AF681">
        <v>11</v>
      </c>
      <c r="AG681">
        <v>1</v>
      </c>
      <c r="AH681" t="s">
        <v>70</v>
      </c>
      <c r="AI681" t="s">
        <v>73</v>
      </c>
      <c r="AJ681" t="str" cm="1">
        <f t="array" ref="AJ681">_xlfn.IFS(
  Cleaned_Data[[#This Row],[MonthlyIncome]] &lt;= Q1_Val, "Low (Q1)",
  Cleaned_Data[[#This Row],[MonthlyIncome]] &lt;= Q2_Val, "Lower-Mid (Q2)",
  Cleaned_Data[[#This Row],[MonthlyIncome]] &lt;= Q3_Val, "Upper-Mid (Q3)",
  TRUE, "High (Q4)"
)</f>
        <v>High (Q4)</v>
      </c>
      <c r="AK681" t="str">
        <f>_xlfn.XLOOKUP(Cleaned_Data[[#This Row],[JobSatisfaction]], SatisfactionLookup[Code], SatisfactionLookup[Label], "Unknown")</f>
        <v>Medium</v>
      </c>
      <c r="AL681" t="str">
        <f>_xlfn.XLOOKUP(Cleaned_Data[[#This Row],[WorkLifeBalance]], SatisfactionLookup[Code], SatisfactionLookup[Label], "Unknown")</f>
        <v>High</v>
      </c>
      <c r="AM68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681" t="str" cm="1">
        <f t="array" ref="AN681">_xlfn.IFS(Cleaned_Data[[#This Row],[Risk Score]]&gt;=5, "3 - High Risk", Cleaned_Data[[#This Row],[Risk Score]]&gt;=3, "2 - Medium Risk", TRUE, "1 - Low Risk")</f>
        <v>3 - High Risk</v>
      </c>
    </row>
    <row r="682" spans="1:40">
      <c r="A682">
        <v>40</v>
      </c>
      <c r="B682" t="s">
        <v>35</v>
      </c>
      <c r="C682" t="s">
        <v>36</v>
      </c>
      <c r="D682">
        <v>299</v>
      </c>
      <c r="E682" t="s">
        <v>37</v>
      </c>
      <c r="F682">
        <v>25</v>
      </c>
      <c r="G682">
        <v>4</v>
      </c>
      <c r="H682" t="s">
        <v>59</v>
      </c>
      <c r="I682">
        <v>1318</v>
      </c>
      <c r="J682">
        <v>4</v>
      </c>
      <c r="K682" t="s">
        <v>46</v>
      </c>
      <c r="L682">
        <v>57</v>
      </c>
      <c r="M682">
        <v>2</v>
      </c>
      <c r="N682">
        <v>3</v>
      </c>
      <c r="O682" t="s">
        <v>40</v>
      </c>
      <c r="P682">
        <v>2</v>
      </c>
      <c r="Q682" t="s">
        <v>41</v>
      </c>
      <c r="R682">
        <v>9094</v>
      </c>
      <c r="S682">
        <v>17235</v>
      </c>
      <c r="T682">
        <v>2</v>
      </c>
      <c r="U682" t="s">
        <v>35</v>
      </c>
      <c r="V682">
        <v>12</v>
      </c>
      <c r="W682">
        <v>3</v>
      </c>
      <c r="X682">
        <v>3</v>
      </c>
      <c r="Y682">
        <v>0</v>
      </c>
      <c r="Z682">
        <v>9</v>
      </c>
      <c r="AA682">
        <v>2</v>
      </c>
      <c r="AB682">
        <v>3</v>
      </c>
      <c r="AC682">
        <v>5</v>
      </c>
      <c r="AD682">
        <v>4</v>
      </c>
      <c r="AE682">
        <v>1</v>
      </c>
      <c r="AF682">
        <v>0</v>
      </c>
      <c r="AG682">
        <v>1</v>
      </c>
      <c r="AH682" t="s">
        <v>69</v>
      </c>
      <c r="AI682" t="s">
        <v>71</v>
      </c>
      <c r="AJ682" t="str" cm="1">
        <f t="array" ref="AJ682">_xlfn.IFS(
  Cleaned_Data[[#This Row],[MonthlyIncome]] &lt;= Q1_Val, "Low (Q1)",
  Cleaned_Data[[#This Row],[MonthlyIncome]] &lt;= Q2_Val, "Lower-Mid (Q2)",
  Cleaned_Data[[#This Row],[MonthlyIncome]] &lt;= Q3_Val, "Upper-Mid (Q3)",
  TRUE, "High (Q4)"
)</f>
        <v>High (Q4)</v>
      </c>
      <c r="AK682" t="str">
        <f>_xlfn.XLOOKUP(Cleaned_Data[[#This Row],[JobSatisfaction]], SatisfactionLookup[Code], SatisfactionLookup[Label], "Unknown")</f>
        <v>Medium</v>
      </c>
      <c r="AL682" t="str">
        <f>_xlfn.XLOOKUP(Cleaned_Data[[#This Row],[WorkLifeBalance]], SatisfactionLookup[Code], SatisfactionLookup[Label], "Unknown")</f>
        <v>High</v>
      </c>
      <c r="AM68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682" t="str" cm="1">
        <f t="array" ref="AN682">_xlfn.IFS(Cleaned_Data[[#This Row],[Risk Score]]&gt;=5, "3 - High Risk", Cleaned_Data[[#This Row],[Risk Score]]&gt;=3, "2 - Medium Risk", TRUE, "1 - Low Risk")</f>
        <v>3 - High Risk</v>
      </c>
    </row>
    <row r="683" spans="1:40">
      <c r="A683">
        <v>38</v>
      </c>
      <c r="B683" t="s">
        <v>43</v>
      </c>
      <c r="C683" t="s">
        <v>36</v>
      </c>
      <c r="D683">
        <v>1009</v>
      </c>
      <c r="E683" t="s">
        <v>37</v>
      </c>
      <c r="F683">
        <v>2</v>
      </c>
      <c r="G683">
        <v>2</v>
      </c>
      <c r="H683" t="s">
        <v>38</v>
      </c>
      <c r="I683">
        <v>1355</v>
      </c>
      <c r="J683">
        <v>2</v>
      </c>
      <c r="K683" t="s">
        <v>39</v>
      </c>
      <c r="L683">
        <v>31</v>
      </c>
      <c r="M683">
        <v>3</v>
      </c>
      <c r="N683">
        <v>2</v>
      </c>
      <c r="O683" t="s">
        <v>40</v>
      </c>
      <c r="P683">
        <v>1</v>
      </c>
      <c r="Q683" t="s">
        <v>52</v>
      </c>
      <c r="R683">
        <v>6893</v>
      </c>
      <c r="S683">
        <v>19461</v>
      </c>
      <c r="T683">
        <v>3</v>
      </c>
      <c r="U683" t="s">
        <v>43</v>
      </c>
      <c r="V683">
        <v>15</v>
      </c>
      <c r="W683">
        <v>3</v>
      </c>
      <c r="X683">
        <v>4</v>
      </c>
      <c r="Y683">
        <v>1</v>
      </c>
      <c r="Z683">
        <v>11</v>
      </c>
      <c r="AA683">
        <v>3</v>
      </c>
      <c r="AB683">
        <v>3</v>
      </c>
      <c r="AC683">
        <v>7</v>
      </c>
      <c r="AD683">
        <v>7</v>
      </c>
      <c r="AE683">
        <v>1</v>
      </c>
      <c r="AF683">
        <v>7</v>
      </c>
      <c r="AG683">
        <v>0</v>
      </c>
      <c r="AH683" t="s">
        <v>69</v>
      </c>
      <c r="AI683" t="s">
        <v>72</v>
      </c>
      <c r="AJ683" t="str" cm="1">
        <f t="array" ref="AJ683">_xlfn.IFS(
  Cleaned_Data[[#This Row],[MonthlyIncome]] &lt;= Q1_Val, "Low (Q1)",
  Cleaned_Data[[#This Row],[MonthlyIncome]] &lt;= Q2_Val, "Lower-Mid (Q2)",
  Cleaned_Data[[#This Row],[MonthlyIncome]] &lt;= Q3_Val, "Upper-Mid (Q3)",
  TRUE, "High (Q4)"
)</f>
        <v>Upper-Mid (Q3)</v>
      </c>
      <c r="AK683" t="str">
        <f>_xlfn.XLOOKUP(Cleaned_Data[[#This Row],[JobSatisfaction]], SatisfactionLookup[Code], SatisfactionLookup[Label], "Unknown")</f>
        <v>Low</v>
      </c>
      <c r="AL683" t="str">
        <f>_xlfn.XLOOKUP(Cleaned_Data[[#This Row],[WorkLifeBalance]], SatisfactionLookup[Code], SatisfactionLookup[Label], "Unknown")</f>
        <v>High</v>
      </c>
      <c r="AM68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83" t="str" cm="1">
        <f t="array" ref="AN683">_xlfn.IFS(Cleaned_Data[[#This Row],[Risk Score]]&gt;=5, "3 - High Risk", Cleaned_Data[[#This Row],[Risk Score]]&gt;=3, "2 - Medium Risk", TRUE, "1 - Low Risk")</f>
        <v>1 - Low Risk</v>
      </c>
    </row>
    <row r="684" spans="1:40">
      <c r="A684">
        <v>39</v>
      </c>
      <c r="B684" t="s">
        <v>43</v>
      </c>
      <c r="C684" t="s">
        <v>36</v>
      </c>
      <c r="D684">
        <v>1498</v>
      </c>
      <c r="E684" t="s">
        <v>37</v>
      </c>
      <c r="F684">
        <v>21</v>
      </c>
      <c r="G684">
        <v>4</v>
      </c>
      <c r="H684" t="s">
        <v>38</v>
      </c>
      <c r="I684">
        <v>1390</v>
      </c>
      <c r="J684">
        <v>1</v>
      </c>
      <c r="K684" t="s">
        <v>46</v>
      </c>
      <c r="L684">
        <v>44</v>
      </c>
      <c r="M684">
        <v>2</v>
      </c>
      <c r="N684">
        <v>2</v>
      </c>
      <c r="O684" t="s">
        <v>40</v>
      </c>
      <c r="P684">
        <v>4</v>
      </c>
      <c r="Q684" t="s">
        <v>48</v>
      </c>
      <c r="R684">
        <v>6120</v>
      </c>
      <c r="S684">
        <v>3567</v>
      </c>
      <c r="T684">
        <v>3</v>
      </c>
      <c r="U684" t="s">
        <v>35</v>
      </c>
      <c r="V684">
        <v>12</v>
      </c>
      <c r="W684">
        <v>3</v>
      </c>
      <c r="X684">
        <v>4</v>
      </c>
      <c r="Y684">
        <v>2</v>
      </c>
      <c r="Z684">
        <v>8</v>
      </c>
      <c r="AA684">
        <v>2</v>
      </c>
      <c r="AB684">
        <v>4</v>
      </c>
      <c r="AC684">
        <v>5</v>
      </c>
      <c r="AD684">
        <v>4</v>
      </c>
      <c r="AE684">
        <v>1</v>
      </c>
      <c r="AF684">
        <v>4</v>
      </c>
      <c r="AG684">
        <v>0</v>
      </c>
      <c r="AH684" t="s">
        <v>69</v>
      </c>
      <c r="AI684" t="s">
        <v>71</v>
      </c>
      <c r="AJ684" t="str" cm="1">
        <f t="array" ref="AJ684">_xlfn.IFS(
  Cleaned_Data[[#This Row],[MonthlyIncome]] &lt;= Q1_Val, "Low (Q1)",
  Cleaned_Data[[#This Row],[MonthlyIncome]] &lt;= Q2_Val, "Lower-Mid (Q2)",
  Cleaned_Data[[#This Row],[MonthlyIncome]] &lt;= Q3_Val, "Upper-Mid (Q3)",
  TRUE, "High (Q4)"
)</f>
        <v>Upper-Mid (Q3)</v>
      </c>
      <c r="AK684" t="str">
        <f>_xlfn.XLOOKUP(Cleaned_Data[[#This Row],[JobSatisfaction]], SatisfactionLookup[Code], SatisfactionLookup[Label], "Unknown")</f>
        <v>Very High</v>
      </c>
      <c r="AL684" t="str">
        <f>_xlfn.XLOOKUP(Cleaned_Data[[#This Row],[WorkLifeBalance]], SatisfactionLookup[Code], SatisfactionLookup[Label], "Unknown")</f>
        <v>Very High</v>
      </c>
      <c r="AM68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684" t="str" cm="1">
        <f t="array" ref="AN684">_xlfn.IFS(Cleaned_Data[[#This Row],[Risk Score]]&gt;=5, "3 - High Risk", Cleaned_Data[[#This Row],[Risk Score]]&gt;=3, "2 - Medium Risk", TRUE, "1 - Low Risk")</f>
        <v>2 - Medium Risk</v>
      </c>
    </row>
    <row r="685" spans="1:40">
      <c r="A685">
        <v>28</v>
      </c>
      <c r="B685" t="s">
        <v>43</v>
      </c>
      <c r="C685" t="s">
        <v>36</v>
      </c>
      <c r="D685">
        <v>866</v>
      </c>
      <c r="E685" t="s">
        <v>37</v>
      </c>
      <c r="F685">
        <v>5</v>
      </c>
      <c r="G685">
        <v>3</v>
      </c>
      <c r="H685" t="s">
        <v>51</v>
      </c>
      <c r="I685">
        <v>1469</v>
      </c>
      <c r="J685">
        <v>4</v>
      </c>
      <c r="K685" t="s">
        <v>46</v>
      </c>
      <c r="L685">
        <v>84</v>
      </c>
      <c r="M685">
        <v>3</v>
      </c>
      <c r="N685">
        <v>2</v>
      </c>
      <c r="O685" t="s">
        <v>40</v>
      </c>
      <c r="P685">
        <v>1</v>
      </c>
      <c r="Q685" t="s">
        <v>41</v>
      </c>
      <c r="R685">
        <v>8463</v>
      </c>
      <c r="S685">
        <v>23490</v>
      </c>
      <c r="T685">
        <v>0</v>
      </c>
      <c r="U685" t="s">
        <v>43</v>
      </c>
      <c r="V685">
        <v>18</v>
      </c>
      <c r="W685">
        <v>3</v>
      </c>
      <c r="X685">
        <v>4</v>
      </c>
      <c r="Y685">
        <v>0</v>
      </c>
      <c r="Z685">
        <v>6</v>
      </c>
      <c r="AA685">
        <v>4</v>
      </c>
      <c r="AB685">
        <v>3</v>
      </c>
      <c r="AC685">
        <v>5</v>
      </c>
      <c r="AD685">
        <v>4</v>
      </c>
      <c r="AE685">
        <v>1</v>
      </c>
      <c r="AF685">
        <v>3</v>
      </c>
      <c r="AG685">
        <v>0</v>
      </c>
      <c r="AH685" t="s">
        <v>67</v>
      </c>
      <c r="AI685" t="s">
        <v>71</v>
      </c>
      <c r="AJ685" t="str" cm="1">
        <f t="array" ref="AJ685">_xlfn.IFS(
  Cleaned_Data[[#This Row],[MonthlyIncome]] &lt;= Q1_Val, "Low (Q1)",
  Cleaned_Data[[#This Row],[MonthlyIncome]] &lt;= Q2_Val, "Lower-Mid (Q2)",
  Cleaned_Data[[#This Row],[MonthlyIncome]] &lt;= Q3_Val, "Upper-Mid (Q3)",
  TRUE, "High (Q4)"
)</f>
        <v>High (Q4)</v>
      </c>
      <c r="AK685" t="str">
        <f>_xlfn.XLOOKUP(Cleaned_Data[[#This Row],[JobSatisfaction]], SatisfactionLookup[Code], SatisfactionLookup[Label], "Unknown")</f>
        <v>Low</v>
      </c>
      <c r="AL685" t="str">
        <f>_xlfn.XLOOKUP(Cleaned_Data[[#This Row],[WorkLifeBalance]], SatisfactionLookup[Code], SatisfactionLookup[Label], "Unknown")</f>
        <v>High</v>
      </c>
      <c r="AM68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85" t="str" cm="1">
        <f t="array" ref="AN685">_xlfn.IFS(Cleaned_Data[[#This Row],[Risk Score]]&gt;=5, "3 - High Risk", Cleaned_Data[[#This Row],[Risk Score]]&gt;=3, "2 - Medium Risk", TRUE, "1 - Low Risk")</f>
        <v>1 - Low Risk</v>
      </c>
    </row>
    <row r="686" spans="1:40">
      <c r="A686">
        <v>30</v>
      </c>
      <c r="B686" t="s">
        <v>43</v>
      </c>
      <c r="C686" t="s">
        <v>36</v>
      </c>
      <c r="D686">
        <v>330</v>
      </c>
      <c r="E686" t="s">
        <v>61</v>
      </c>
      <c r="F686">
        <v>1</v>
      </c>
      <c r="G686">
        <v>3</v>
      </c>
      <c r="H686" t="s">
        <v>38</v>
      </c>
      <c r="I686">
        <v>1499</v>
      </c>
      <c r="J686">
        <v>3</v>
      </c>
      <c r="K686" t="s">
        <v>46</v>
      </c>
      <c r="L686">
        <v>46</v>
      </c>
      <c r="M686">
        <v>3</v>
      </c>
      <c r="N686">
        <v>1</v>
      </c>
      <c r="O686" t="s">
        <v>61</v>
      </c>
      <c r="P686">
        <v>3</v>
      </c>
      <c r="Q686" t="s">
        <v>52</v>
      </c>
      <c r="R686">
        <v>2064</v>
      </c>
      <c r="S686">
        <v>15428</v>
      </c>
      <c r="T686">
        <v>0</v>
      </c>
      <c r="U686" t="s">
        <v>43</v>
      </c>
      <c r="V686">
        <v>21</v>
      </c>
      <c r="W686">
        <v>4</v>
      </c>
      <c r="X686">
        <v>1</v>
      </c>
      <c r="Y686">
        <v>1</v>
      </c>
      <c r="Z686">
        <v>6</v>
      </c>
      <c r="AA686">
        <v>3</v>
      </c>
      <c r="AB686">
        <v>4</v>
      </c>
      <c r="AC686">
        <v>5</v>
      </c>
      <c r="AD686">
        <v>3</v>
      </c>
      <c r="AE686">
        <v>1</v>
      </c>
      <c r="AF686">
        <v>3</v>
      </c>
      <c r="AG686">
        <v>0</v>
      </c>
      <c r="AH686" t="s">
        <v>67</v>
      </c>
      <c r="AI686" t="s">
        <v>71</v>
      </c>
      <c r="AJ686" t="str" cm="1">
        <f t="array" ref="AJ686">_xlfn.IFS(
  Cleaned_Data[[#This Row],[MonthlyIncome]] &lt;= Q1_Val, "Low (Q1)",
  Cleaned_Data[[#This Row],[MonthlyIncome]] &lt;= Q2_Val, "Lower-Mid (Q2)",
  Cleaned_Data[[#This Row],[MonthlyIncome]] &lt;= Q3_Val, "Upper-Mid (Q3)",
  TRUE, "High (Q4)"
)</f>
        <v>Low (Q1)</v>
      </c>
      <c r="AK686" t="str">
        <f>_xlfn.XLOOKUP(Cleaned_Data[[#This Row],[JobSatisfaction]], SatisfactionLookup[Code], SatisfactionLookup[Label], "Unknown")</f>
        <v>High</v>
      </c>
      <c r="AL686" t="str">
        <f>_xlfn.XLOOKUP(Cleaned_Data[[#This Row],[WorkLifeBalance]], SatisfactionLookup[Code], SatisfactionLookup[Label], "Unknown")</f>
        <v>Very High</v>
      </c>
      <c r="AM68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86" t="str" cm="1">
        <f t="array" ref="AN686">_xlfn.IFS(Cleaned_Data[[#This Row],[Risk Score]]&gt;=5, "3 - High Risk", Cleaned_Data[[#This Row],[Risk Score]]&gt;=3, "2 - Medium Risk", TRUE, "1 - Low Risk")</f>
        <v>1 - Low Risk</v>
      </c>
    </row>
    <row r="687" spans="1:40">
      <c r="A687">
        <v>30</v>
      </c>
      <c r="B687" t="s">
        <v>43</v>
      </c>
      <c r="C687" t="s">
        <v>36</v>
      </c>
      <c r="D687">
        <v>1288</v>
      </c>
      <c r="E687" t="s">
        <v>37</v>
      </c>
      <c r="F687">
        <v>29</v>
      </c>
      <c r="G687">
        <v>4</v>
      </c>
      <c r="H687" t="s">
        <v>60</v>
      </c>
      <c r="I687">
        <v>1568</v>
      </c>
      <c r="J687">
        <v>3</v>
      </c>
      <c r="K687" t="s">
        <v>46</v>
      </c>
      <c r="L687">
        <v>33</v>
      </c>
      <c r="M687">
        <v>3</v>
      </c>
      <c r="N687">
        <v>3</v>
      </c>
      <c r="O687" t="s">
        <v>40</v>
      </c>
      <c r="P687">
        <v>2</v>
      </c>
      <c r="Q687" t="s">
        <v>48</v>
      </c>
      <c r="R687">
        <v>9250</v>
      </c>
      <c r="S687">
        <v>17799</v>
      </c>
      <c r="T687">
        <v>3</v>
      </c>
      <c r="U687" t="s">
        <v>43</v>
      </c>
      <c r="V687">
        <v>12</v>
      </c>
      <c r="W687">
        <v>3</v>
      </c>
      <c r="X687">
        <v>2</v>
      </c>
      <c r="Y687">
        <v>1</v>
      </c>
      <c r="Z687">
        <v>9</v>
      </c>
      <c r="AA687">
        <v>3</v>
      </c>
      <c r="AB687">
        <v>3</v>
      </c>
      <c r="AC687">
        <v>4</v>
      </c>
      <c r="AD687">
        <v>2</v>
      </c>
      <c r="AE687">
        <v>1</v>
      </c>
      <c r="AF687">
        <v>3</v>
      </c>
      <c r="AG687">
        <v>0</v>
      </c>
      <c r="AH687" t="s">
        <v>67</v>
      </c>
      <c r="AI687" t="s">
        <v>71</v>
      </c>
      <c r="AJ687" t="str" cm="1">
        <f t="array" ref="AJ687">_xlfn.IFS(
  Cleaned_Data[[#This Row],[MonthlyIncome]] &lt;= Q1_Val, "Low (Q1)",
  Cleaned_Data[[#This Row],[MonthlyIncome]] &lt;= Q2_Val, "Lower-Mid (Q2)",
  Cleaned_Data[[#This Row],[MonthlyIncome]] &lt;= Q3_Val, "Upper-Mid (Q3)",
  TRUE, "High (Q4)"
)</f>
        <v>High (Q4)</v>
      </c>
      <c r="AK687" t="str">
        <f>_xlfn.XLOOKUP(Cleaned_Data[[#This Row],[JobSatisfaction]], SatisfactionLookup[Code], SatisfactionLookup[Label], "Unknown")</f>
        <v>Medium</v>
      </c>
      <c r="AL687" t="str">
        <f>_xlfn.XLOOKUP(Cleaned_Data[[#This Row],[WorkLifeBalance]], SatisfactionLookup[Code], SatisfactionLookup[Label], "Unknown")</f>
        <v>High</v>
      </c>
      <c r="AM68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687" t="str" cm="1">
        <f t="array" ref="AN687">_xlfn.IFS(Cleaned_Data[[#This Row],[Risk Score]]&gt;=5, "3 - High Risk", Cleaned_Data[[#This Row],[Risk Score]]&gt;=3, "2 - Medium Risk", TRUE, "1 - Low Risk")</f>
        <v>2 - Medium Risk</v>
      </c>
    </row>
    <row r="688" spans="1:40">
      <c r="A688">
        <v>47</v>
      </c>
      <c r="B688" t="s">
        <v>43</v>
      </c>
      <c r="C688" t="s">
        <v>36</v>
      </c>
      <c r="D688">
        <v>1176</v>
      </c>
      <c r="E688" t="s">
        <v>61</v>
      </c>
      <c r="F688">
        <v>26</v>
      </c>
      <c r="G688">
        <v>4</v>
      </c>
      <c r="H688" t="s">
        <v>38</v>
      </c>
      <c r="I688">
        <v>1625</v>
      </c>
      <c r="J688">
        <v>4</v>
      </c>
      <c r="K688" t="s">
        <v>39</v>
      </c>
      <c r="L688">
        <v>98</v>
      </c>
      <c r="M688">
        <v>3</v>
      </c>
      <c r="N688">
        <v>5</v>
      </c>
      <c r="O688" t="s">
        <v>56</v>
      </c>
      <c r="P688">
        <v>3</v>
      </c>
      <c r="Q688" t="s">
        <v>48</v>
      </c>
      <c r="R688">
        <v>19658</v>
      </c>
      <c r="S688">
        <v>5220</v>
      </c>
      <c r="T688">
        <v>3</v>
      </c>
      <c r="U688" t="s">
        <v>43</v>
      </c>
      <c r="V688">
        <v>11</v>
      </c>
      <c r="W688">
        <v>3</v>
      </c>
      <c r="X688">
        <v>3</v>
      </c>
      <c r="Y688">
        <v>1</v>
      </c>
      <c r="Z688">
        <v>27</v>
      </c>
      <c r="AA688">
        <v>2</v>
      </c>
      <c r="AB688">
        <v>3</v>
      </c>
      <c r="AC688">
        <v>5</v>
      </c>
      <c r="AD688">
        <v>2</v>
      </c>
      <c r="AE688">
        <v>1</v>
      </c>
      <c r="AF688">
        <v>0</v>
      </c>
      <c r="AG688">
        <v>0</v>
      </c>
      <c r="AH688" t="s">
        <v>70</v>
      </c>
      <c r="AI688" t="s">
        <v>71</v>
      </c>
      <c r="AJ688" t="str" cm="1">
        <f t="array" ref="AJ688">_xlfn.IFS(
  Cleaned_Data[[#This Row],[MonthlyIncome]] &lt;= Q1_Val, "Low (Q1)",
  Cleaned_Data[[#This Row],[MonthlyIncome]] &lt;= Q2_Val, "Lower-Mid (Q2)",
  Cleaned_Data[[#This Row],[MonthlyIncome]] &lt;= Q3_Val, "Upper-Mid (Q3)",
  TRUE, "High (Q4)"
)</f>
        <v>High (Q4)</v>
      </c>
      <c r="AK688" t="str">
        <f>_xlfn.XLOOKUP(Cleaned_Data[[#This Row],[JobSatisfaction]], SatisfactionLookup[Code], SatisfactionLookup[Label], "Unknown")</f>
        <v>High</v>
      </c>
      <c r="AL688" t="str">
        <f>_xlfn.XLOOKUP(Cleaned_Data[[#This Row],[WorkLifeBalance]], SatisfactionLookup[Code], SatisfactionLookup[Label], "Unknown")</f>
        <v>High</v>
      </c>
      <c r="AM68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688" t="str" cm="1">
        <f t="array" ref="AN688">_xlfn.IFS(Cleaned_Data[[#This Row],[Risk Score]]&gt;=5, "3 - High Risk", Cleaned_Data[[#This Row],[Risk Score]]&gt;=3, "2 - Medium Risk", TRUE, "1 - Low Risk")</f>
        <v>1 - Low Risk</v>
      </c>
    </row>
    <row r="689" spans="1:40">
      <c r="A689">
        <v>29</v>
      </c>
      <c r="B689" t="s">
        <v>43</v>
      </c>
      <c r="C689" t="s">
        <v>36</v>
      </c>
      <c r="D689">
        <v>469</v>
      </c>
      <c r="E689" t="s">
        <v>37</v>
      </c>
      <c r="F689">
        <v>10</v>
      </c>
      <c r="G689">
        <v>3</v>
      </c>
      <c r="H689" t="s">
        <v>51</v>
      </c>
      <c r="I689">
        <v>1650</v>
      </c>
      <c r="J689">
        <v>3</v>
      </c>
      <c r="K689" t="s">
        <v>46</v>
      </c>
      <c r="L689">
        <v>42</v>
      </c>
      <c r="M689">
        <v>2</v>
      </c>
      <c r="N689">
        <v>2</v>
      </c>
      <c r="O689" t="s">
        <v>40</v>
      </c>
      <c r="P689">
        <v>3</v>
      </c>
      <c r="Q689" t="s">
        <v>41</v>
      </c>
      <c r="R689">
        <v>5869</v>
      </c>
      <c r="S689">
        <v>23413</v>
      </c>
      <c r="T689">
        <v>9</v>
      </c>
      <c r="U689" t="s">
        <v>43</v>
      </c>
      <c r="V689">
        <v>11</v>
      </c>
      <c r="W689">
        <v>3</v>
      </c>
      <c r="X689">
        <v>3</v>
      </c>
      <c r="Y689">
        <v>0</v>
      </c>
      <c r="Z689">
        <v>8</v>
      </c>
      <c r="AA689">
        <v>2</v>
      </c>
      <c r="AB689">
        <v>3</v>
      </c>
      <c r="AC689">
        <v>5</v>
      </c>
      <c r="AD689">
        <v>2</v>
      </c>
      <c r="AE689">
        <v>1</v>
      </c>
      <c r="AF689">
        <v>4</v>
      </c>
      <c r="AG689">
        <v>0</v>
      </c>
      <c r="AH689" t="s">
        <v>67</v>
      </c>
      <c r="AI689" t="s">
        <v>71</v>
      </c>
      <c r="AJ689" t="str" cm="1">
        <f t="array" ref="AJ689">_xlfn.IFS(
  Cleaned_Data[[#This Row],[MonthlyIncome]] &lt;= Q1_Val, "Low (Q1)",
  Cleaned_Data[[#This Row],[MonthlyIncome]] &lt;= Q2_Val, "Lower-Mid (Q2)",
  Cleaned_Data[[#This Row],[MonthlyIncome]] &lt;= Q3_Val, "Upper-Mid (Q3)",
  TRUE, "High (Q4)"
)</f>
        <v>Upper-Mid (Q3)</v>
      </c>
      <c r="AK689" t="str">
        <f>_xlfn.XLOOKUP(Cleaned_Data[[#This Row],[JobSatisfaction]], SatisfactionLookup[Code], SatisfactionLookup[Label], "Unknown")</f>
        <v>High</v>
      </c>
      <c r="AL689" t="str">
        <f>_xlfn.XLOOKUP(Cleaned_Data[[#This Row],[WorkLifeBalance]], SatisfactionLookup[Code], SatisfactionLookup[Label], "Unknown")</f>
        <v>High</v>
      </c>
      <c r="AM68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89" t="str" cm="1">
        <f t="array" ref="AN689">_xlfn.IFS(Cleaned_Data[[#This Row],[Risk Score]]&gt;=5, "3 - High Risk", Cleaned_Data[[#This Row],[Risk Score]]&gt;=3, "2 - Medium Risk", TRUE, "1 - Low Risk")</f>
        <v>1 - Low Risk</v>
      </c>
    </row>
    <row r="690" spans="1:40">
      <c r="A690">
        <v>30</v>
      </c>
      <c r="B690" t="s">
        <v>43</v>
      </c>
      <c r="C690" t="s">
        <v>36</v>
      </c>
      <c r="D690">
        <v>979</v>
      </c>
      <c r="E690" t="s">
        <v>37</v>
      </c>
      <c r="F690">
        <v>15</v>
      </c>
      <c r="G690">
        <v>2</v>
      </c>
      <c r="H690" t="s">
        <v>59</v>
      </c>
      <c r="I690">
        <v>1754</v>
      </c>
      <c r="J690">
        <v>3</v>
      </c>
      <c r="K690" t="s">
        <v>46</v>
      </c>
      <c r="L690">
        <v>94</v>
      </c>
      <c r="M690">
        <v>2</v>
      </c>
      <c r="N690">
        <v>3</v>
      </c>
      <c r="O690" t="s">
        <v>40</v>
      </c>
      <c r="P690">
        <v>1</v>
      </c>
      <c r="Q690" t="s">
        <v>52</v>
      </c>
      <c r="R690">
        <v>7140</v>
      </c>
      <c r="S690">
        <v>3088</v>
      </c>
      <c r="T690">
        <v>2</v>
      </c>
      <c r="U690" t="s">
        <v>43</v>
      </c>
      <c r="V690">
        <v>11</v>
      </c>
      <c r="W690">
        <v>3</v>
      </c>
      <c r="X690">
        <v>1</v>
      </c>
      <c r="Y690">
        <v>1</v>
      </c>
      <c r="Z690">
        <v>12</v>
      </c>
      <c r="AA690">
        <v>2</v>
      </c>
      <c r="AB690">
        <v>3</v>
      </c>
      <c r="AC690">
        <v>7</v>
      </c>
      <c r="AD690">
        <v>7</v>
      </c>
      <c r="AE690">
        <v>1</v>
      </c>
      <c r="AF690">
        <v>7</v>
      </c>
      <c r="AG690">
        <v>0</v>
      </c>
      <c r="AH690" t="s">
        <v>67</v>
      </c>
      <c r="AI690" t="s">
        <v>72</v>
      </c>
      <c r="AJ690" t="str" cm="1">
        <f t="array" ref="AJ690">_xlfn.IFS(
  Cleaned_Data[[#This Row],[MonthlyIncome]] &lt;= Q1_Val, "Low (Q1)",
  Cleaned_Data[[#This Row],[MonthlyIncome]] &lt;= Q2_Val, "Lower-Mid (Q2)",
  Cleaned_Data[[#This Row],[MonthlyIncome]] &lt;= Q3_Val, "Upper-Mid (Q3)",
  TRUE, "High (Q4)"
)</f>
        <v>Upper-Mid (Q3)</v>
      </c>
      <c r="AK690" t="str">
        <f>_xlfn.XLOOKUP(Cleaned_Data[[#This Row],[JobSatisfaction]], SatisfactionLookup[Code], SatisfactionLookup[Label], "Unknown")</f>
        <v>Low</v>
      </c>
      <c r="AL690" t="str">
        <f>_xlfn.XLOOKUP(Cleaned_Data[[#This Row],[WorkLifeBalance]], SatisfactionLookup[Code], SatisfactionLookup[Label], "Unknown")</f>
        <v>High</v>
      </c>
      <c r="AM69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690" t="str" cm="1">
        <f t="array" ref="AN690">_xlfn.IFS(Cleaned_Data[[#This Row],[Risk Score]]&gt;=5, "3 - High Risk", Cleaned_Data[[#This Row],[Risk Score]]&gt;=3, "2 - Medium Risk", TRUE, "1 - Low Risk")</f>
        <v>2 - Medium Risk</v>
      </c>
    </row>
    <row r="691" spans="1:40">
      <c r="A691">
        <v>43</v>
      </c>
      <c r="B691" t="s">
        <v>43</v>
      </c>
      <c r="C691" t="s">
        <v>36</v>
      </c>
      <c r="D691">
        <v>244</v>
      </c>
      <c r="E691" t="s">
        <v>61</v>
      </c>
      <c r="F691">
        <v>2</v>
      </c>
      <c r="G691">
        <v>3</v>
      </c>
      <c r="H691" t="s">
        <v>38</v>
      </c>
      <c r="I691">
        <v>1778</v>
      </c>
      <c r="J691">
        <v>2</v>
      </c>
      <c r="K691" t="s">
        <v>46</v>
      </c>
      <c r="L691">
        <v>97</v>
      </c>
      <c r="M691">
        <v>3</v>
      </c>
      <c r="N691">
        <v>1</v>
      </c>
      <c r="O691" t="s">
        <v>61</v>
      </c>
      <c r="P691">
        <v>4</v>
      </c>
      <c r="Q691" t="s">
        <v>41</v>
      </c>
      <c r="R691">
        <v>3539</v>
      </c>
      <c r="S691">
        <v>5033</v>
      </c>
      <c r="T691">
        <v>0</v>
      </c>
      <c r="U691" t="s">
        <v>43</v>
      </c>
      <c r="V691">
        <v>13</v>
      </c>
      <c r="W691">
        <v>3</v>
      </c>
      <c r="X691">
        <v>2</v>
      </c>
      <c r="Y691">
        <v>0</v>
      </c>
      <c r="Z691">
        <v>10</v>
      </c>
      <c r="AA691">
        <v>5</v>
      </c>
      <c r="AB691">
        <v>3</v>
      </c>
      <c r="AC691">
        <v>9</v>
      </c>
      <c r="AD691">
        <v>7</v>
      </c>
      <c r="AE691">
        <v>1</v>
      </c>
      <c r="AF691">
        <v>8</v>
      </c>
      <c r="AG691">
        <v>0</v>
      </c>
      <c r="AH691" t="s">
        <v>69</v>
      </c>
      <c r="AI691" t="s">
        <v>72</v>
      </c>
      <c r="AJ691" t="str" cm="1">
        <f t="array" ref="AJ691">_xlfn.IFS(
  Cleaned_Data[[#This Row],[MonthlyIncome]] &lt;= Q1_Val, "Low (Q1)",
  Cleaned_Data[[#This Row],[MonthlyIncome]] &lt;= Q2_Val, "Lower-Mid (Q2)",
  Cleaned_Data[[#This Row],[MonthlyIncome]] &lt;= Q3_Val, "Upper-Mid (Q3)",
  TRUE, "High (Q4)"
)</f>
        <v>Lower-Mid (Q2)</v>
      </c>
      <c r="AK691" t="str">
        <f>_xlfn.XLOOKUP(Cleaned_Data[[#This Row],[JobSatisfaction]], SatisfactionLookup[Code], SatisfactionLookup[Label], "Unknown")</f>
        <v>Very High</v>
      </c>
      <c r="AL691" t="str">
        <f>_xlfn.XLOOKUP(Cleaned_Data[[#This Row],[WorkLifeBalance]], SatisfactionLookup[Code], SatisfactionLookup[Label], "Unknown")</f>
        <v>High</v>
      </c>
      <c r="AM69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91" t="str" cm="1">
        <f t="array" ref="AN691">_xlfn.IFS(Cleaned_Data[[#This Row],[Risk Score]]&gt;=5, "3 - High Risk", Cleaned_Data[[#This Row],[Risk Score]]&gt;=3, "2 - Medium Risk", TRUE, "1 - Low Risk")</f>
        <v>1 - Low Risk</v>
      </c>
    </row>
    <row r="692" spans="1:40">
      <c r="A692">
        <v>21</v>
      </c>
      <c r="B692" t="s">
        <v>35</v>
      </c>
      <c r="C692" t="s">
        <v>36</v>
      </c>
      <c r="D692">
        <v>337</v>
      </c>
      <c r="E692" t="s">
        <v>37</v>
      </c>
      <c r="F692">
        <v>7</v>
      </c>
      <c r="G692">
        <v>1</v>
      </c>
      <c r="H692" t="s">
        <v>59</v>
      </c>
      <c r="I692">
        <v>1780</v>
      </c>
      <c r="J692">
        <v>2</v>
      </c>
      <c r="K692" t="s">
        <v>46</v>
      </c>
      <c r="L692">
        <v>31</v>
      </c>
      <c r="M692">
        <v>3</v>
      </c>
      <c r="N692">
        <v>1</v>
      </c>
      <c r="O692" t="s">
        <v>57</v>
      </c>
      <c r="P692">
        <v>2</v>
      </c>
      <c r="Q692" t="s">
        <v>41</v>
      </c>
      <c r="R692">
        <v>2679</v>
      </c>
      <c r="S692">
        <v>4567</v>
      </c>
      <c r="T692">
        <v>1</v>
      </c>
      <c r="U692" t="s">
        <v>43</v>
      </c>
      <c r="V692">
        <v>13</v>
      </c>
      <c r="W692">
        <v>3</v>
      </c>
      <c r="X692">
        <v>2</v>
      </c>
      <c r="Y692">
        <v>0</v>
      </c>
      <c r="Z692">
        <v>1</v>
      </c>
      <c r="AA692">
        <v>3</v>
      </c>
      <c r="AB692">
        <v>3</v>
      </c>
      <c r="AC692">
        <v>1</v>
      </c>
      <c r="AD692">
        <v>0</v>
      </c>
      <c r="AE692">
        <v>1</v>
      </c>
      <c r="AF692">
        <v>0</v>
      </c>
      <c r="AG692">
        <v>1</v>
      </c>
      <c r="AH692" t="s">
        <v>68</v>
      </c>
      <c r="AI692" t="s">
        <v>66</v>
      </c>
      <c r="AJ692" t="str" cm="1">
        <f t="array" ref="AJ692">_xlfn.IFS(
  Cleaned_Data[[#This Row],[MonthlyIncome]] &lt;= Q1_Val, "Low (Q1)",
  Cleaned_Data[[#This Row],[MonthlyIncome]] &lt;= Q2_Val, "Lower-Mid (Q2)",
  Cleaned_Data[[#This Row],[MonthlyIncome]] &lt;= Q3_Val, "Upper-Mid (Q3)",
  TRUE, "High (Q4)"
)</f>
        <v>Low (Q1)</v>
      </c>
      <c r="AK692" t="str">
        <f>_xlfn.XLOOKUP(Cleaned_Data[[#This Row],[JobSatisfaction]], SatisfactionLookup[Code], SatisfactionLookup[Label], "Unknown")</f>
        <v>Medium</v>
      </c>
      <c r="AL692" t="str">
        <f>_xlfn.XLOOKUP(Cleaned_Data[[#This Row],[WorkLifeBalance]], SatisfactionLookup[Code], SatisfactionLookup[Label], "Unknown")</f>
        <v>High</v>
      </c>
      <c r="AM69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692" t="str" cm="1">
        <f t="array" ref="AN692">_xlfn.IFS(Cleaned_Data[[#This Row],[Risk Score]]&gt;=5, "3 - High Risk", Cleaned_Data[[#This Row],[Risk Score]]&gt;=3, "2 - Medium Risk", TRUE, "1 - Low Risk")</f>
        <v>2 - Medium Risk</v>
      </c>
    </row>
    <row r="693" spans="1:40">
      <c r="A693">
        <v>26</v>
      </c>
      <c r="B693" t="s">
        <v>35</v>
      </c>
      <c r="C693" t="s">
        <v>36</v>
      </c>
      <c r="D693">
        <v>920</v>
      </c>
      <c r="E693" t="s">
        <v>61</v>
      </c>
      <c r="F693">
        <v>20</v>
      </c>
      <c r="G693">
        <v>2</v>
      </c>
      <c r="H693" t="s">
        <v>51</v>
      </c>
      <c r="I693">
        <v>1818</v>
      </c>
      <c r="J693">
        <v>4</v>
      </c>
      <c r="K693" t="s">
        <v>39</v>
      </c>
      <c r="L693">
        <v>69</v>
      </c>
      <c r="M693">
        <v>3</v>
      </c>
      <c r="N693">
        <v>1</v>
      </c>
      <c r="O693" t="s">
        <v>61</v>
      </c>
      <c r="P693">
        <v>2</v>
      </c>
      <c r="Q693" t="s">
        <v>48</v>
      </c>
      <c r="R693">
        <v>2148</v>
      </c>
      <c r="S693">
        <v>6889</v>
      </c>
      <c r="T693">
        <v>0</v>
      </c>
      <c r="U693" t="s">
        <v>35</v>
      </c>
      <c r="V693">
        <v>11</v>
      </c>
      <c r="W693">
        <v>3</v>
      </c>
      <c r="X693">
        <v>3</v>
      </c>
      <c r="Y693">
        <v>0</v>
      </c>
      <c r="Z693">
        <v>6</v>
      </c>
      <c r="AA693">
        <v>3</v>
      </c>
      <c r="AB693">
        <v>3</v>
      </c>
      <c r="AC693">
        <v>5</v>
      </c>
      <c r="AD693">
        <v>1</v>
      </c>
      <c r="AE693">
        <v>1</v>
      </c>
      <c r="AF693">
        <v>4</v>
      </c>
      <c r="AG693">
        <v>1</v>
      </c>
      <c r="AH693" t="s">
        <v>67</v>
      </c>
      <c r="AI693" t="s">
        <v>71</v>
      </c>
      <c r="AJ693" t="str" cm="1">
        <f t="array" ref="AJ693">_xlfn.IFS(
  Cleaned_Data[[#This Row],[MonthlyIncome]] &lt;= Q1_Val, "Low (Q1)",
  Cleaned_Data[[#This Row],[MonthlyIncome]] &lt;= Q2_Val, "Lower-Mid (Q2)",
  Cleaned_Data[[#This Row],[MonthlyIncome]] &lt;= Q3_Val, "Upper-Mid (Q3)",
  TRUE, "High (Q4)"
)</f>
        <v>Low (Q1)</v>
      </c>
      <c r="AK693" t="str">
        <f>_xlfn.XLOOKUP(Cleaned_Data[[#This Row],[JobSatisfaction]], SatisfactionLookup[Code], SatisfactionLookup[Label], "Unknown")</f>
        <v>Medium</v>
      </c>
      <c r="AL693" t="str">
        <f>_xlfn.XLOOKUP(Cleaned_Data[[#This Row],[WorkLifeBalance]], SatisfactionLookup[Code], SatisfactionLookup[Label], "Unknown")</f>
        <v>High</v>
      </c>
      <c r="AM69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8</v>
      </c>
      <c r="AN693" t="str" cm="1">
        <f t="array" ref="AN693">_xlfn.IFS(Cleaned_Data[[#This Row],[Risk Score]]&gt;=5, "3 - High Risk", Cleaned_Data[[#This Row],[Risk Score]]&gt;=3, "2 - Medium Risk", TRUE, "1 - Low Risk")</f>
        <v>3 - High Risk</v>
      </c>
    </row>
    <row r="694" spans="1:40">
      <c r="A694">
        <v>36</v>
      </c>
      <c r="B694" t="s">
        <v>43</v>
      </c>
      <c r="C694" t="s">
        <v>36</v>
      </c>
      <c r="D694">
        <v>1266</v>
      </c>
      <c r="E694" t="s">
        <v>37</v>
      </c>
      <c r="F694">
        <v>10</v>
      </c>
      <c r="G694">
        <v>4</v>
      </c>
      <c r="H694" t="s">
        <v>60</v>
      </c>
      <c r="I694">
        <v>1880</v>
      </c>
      <c r="J694">
        <v>2</v>
      </c>
      <c r="K694" t="s">
        <v>39</v>
      </c>
      <c r="L694">
        <v>63</v>
      </c>
      <c r="M694">
        <v>2</v>
      </c>
      <c r="N694">
        <v>2</v>
      </c>
      <c r="O694" t="s">
        <v>40</v>
      </c>
      <c r="P694">
        <v>3</v>
      </c>
      <c r="Q694" t="s">
        <v>48</v>
      </c>
      <c r="R694">
        <v>5673</v>
      </c>
      <c r="S694">
        <v>6060</v>
      </c>
      <c r="T694">
        <v>1</v>
      </c>
      <c r="U694" t="s">
        <v>35</v>
      </c>
      <c r="V694">
        <v>13</v>
      </c>
      <c r="W694">
        <v>3</v>
      </c>
      <c r="X694">
        <v>1</v>
      </c>
      <c r="Y694">
        <v>1</v>
      </c>
      <c r="Z694">
        <v>10</v>
      </c>
      <c r="AA694">
        <v>4</v>
      </c>
      <c r="AB694">
        <v>3</v>
      </c>
      <c r="AC694">
        <v>10</v>
      </c>
      <c r="AD694">
        <v>9</v>
      </c>
      <c r="AE694">
        <v>1</v>
      </c>
      <c r="AF694">
        <v>7</v>
      </c>
      <c r="AG694">
        <v>0</v>
      </c>
      <c r="AH694" t="s">
        <v>69</v>
      </c>
      <c r="AI694" t="s">
        <v>72</v>
      </c>
      <c r="AJ694" t="str" cm="1">
        <f t="array" ref="AJ694">_xlfn.IFS(
  Cleaned_Data[[#This Row],[MonthlyIncome]] &lt;= Q1_Val, "Low (Q1)",
  Cleaned_Data[[#This Row],[MonthlyIncome]] &lt;= Q2_Val, "Lower-Mid (Q2)",
  Cleaned_Data[[#This Row],[MonthlyIncome]] &lt;= Q3_Val, "Upper-Mid (Q3)",
  TRUE, "High (Q4)"
)</f>
        <v>Upper-Mid (Q3)</v>
      </c>
      <c r="AK694" t="str">
        <f>_xlfn.XLOOKUP(Cleaned_Data[[#This Row],[JobSatisfaction]], SatisfactionLookup[Code], SatisfactionLookup[Label], "Unknown")</f>
        <v>High</v>
      </c>
      <c r="AL694" t="str">
        <f>_xlfn.XLOOKUP(Cleaned_Data[[#This Row],[WorkLifeBalance]], SatisfactionLookup[Code], SatisfactionLookup[Label], "Unknown")</f>
        <v>High</v>
      </c>
      <c r="AM69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694" t="str" cm="1">
        <f t="array" ref="AN694">_xlfn.IFS(Cleaned_Data[[#This Row],[Risk Score]]&gt;=5, "3 - High Risk", Cleaned_Data[[#This Row],[Risk Score]]&gt;=3, "2 - Medium Risk", TRUE, "1 - Low Risk")</f>
        <v>2 - Medium Risk</v>
      </c>
    </row>
    <row r="695" spans="1:40">
      <c r="A695">
        <v>34</v>
      </c>
      <c r="B695" t="s">
        <v>43</v>
      </c>
      <c r="C695" t="s">
        <v>36</v>
      </c>
      <c r="D695">
        <v>1480</v>
      </c>
      <c r="E695" t="s">
        <v>37</v>
      </c>
      <c r="F695">
        <v>4</v>
      </c>
      <c r="G695">
        <v>3</v>
      </c>
      <c r="H695" t="s">
        <v>38</v>
      </c>
      <c r="I695">
        <v>1882</v>
      </c>
      <c r="J695">
        <v>3</v>
      </c>
      <c r="K695" t="s">
        <v>46</v>
      </c>
      <c r="L695">
        <v>64</v>
      </c>
      <c r="M695">
        <v>3</v>
      </c>
      <c r="N695">
        <v>3</v>
      </c>
      <c r="O695" t="s">
        <v>40</v>
      </c>
      <c r="P695">
        <v>4</v>
      </c>
      <c r="Q695" t="s">
        <v>48</v>
      </c>
      <c r="R695">
        <v>9713</v>
      </c>
      <c r="S695">
        <v>24444</v>
      </c>
      <c r="T695">
        <v>2</v>
      </c>
      <c r="U695" t="s">
        <v>35</v>
      </c>
      <c r="V695">
        <v>13</v>
      </c>
      <c r="W695">
        <v>3</v>
      </c>
      <c r="X695">
        <v>4</v>
      </c>
      <c r="Y695">
        <v>3</v>
      </c>
      <c r="Z695">
        <v>9</v>
      </c>
      <c r="AA695">
        <v>3</v>
      </c>
      <c r="AB695">
        <v>3</v>
      </c>
      <c r="AC695">
        <v>5</v>
      </c>
      <c r="AD695">
        <v>3</v>
      </c>
      <c r="AE695">
        <v>1</v>
      </c>
      <c r="AF695">
        <v>0</v>
      </c>
      <c r="AG695">
        <v>0</v>
      </c>
      <c r="AH695" t="s">
        <v>67</v>
      </c>
      <c r="AI695" t="s">
        <v>71</v>
      </c>
      <c r="AJ695" t="str" cm="1">
        <f t="array" ref="AJ695">_xlfn.IFS(
  Cleaned_Data[[#This Row],[MonthlyIncome]] &lt;= Q1_Val, "Low (Q1)",
  Cleaned_Data[[#This Row],[MonthlyIncome]] &lt;= Q2_Val, "Lower-Mid (Q2)",
  Cleaned_Data[[#This Row],[MonthlyIncome]] &lt;= Q3_Val, "Upper-Mid (Q3)",
  TRUE, "High (Q4)"
)</f>
        <v>High (Q4)</v>
      </c>
      <c r="AK695" t="str">
        <f>_xlfn.XLOOKUP(Cleaned_Data[[#This Row],[JobSatisfaction]], SatisfactionLookup[Code], SatisfactionLookup[Label], "Unknown")</f>
        <v>Very High</v>
      </c>
      <c r="AL695" t="str">
        <f>_xlfn.XLOOKUP(Cleaned_Data[[#This Row],[WorkLifeBalance]], SatisfactionLookup[Code], SatisfactionLookup[Label], "Unknown")</f>
        <v>High</v>
      </c>
      <c r="AM69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695" t="str" cm="1">
        <f t="array" ref="AN695">_xlfn.IFS(Cleaned_Data[[#This Row],[Risk Score]]&gt;=5, "3 - High Risk", Cleaned_Data[[#This Row],[Risk Score]]&gt;=3, "2 - Medium Risk", TRUE, "1 - Low Risk")</f>
        <v>2 - Medium Risk</v>
      </c>
    </row>
    <row r="696" spans="1:40">
      <c r="A696">
        <v>36</v>
      </c>
      <c r="B696" t="s">
        <v>43</v>
      </c>
      <c r="C696" t="s">
        <v>36</v>
      </c>
      <c r="D696">
        <v>335</v>
      </c>
      <c r="E696" t="s">
        <v>37</v>
      </c>
      <c r="F696">
        <v>17</v>
      </c>
      <c r="G696">
        <v>2</v>
      </c>
      <c r="H696" t="s">
        <v>59</v>
      </c>
      <c r="I696">
        <v>1908</v>
      </c>
      <c r="J696">
        <v>3</v>
      </c>
      <c r="K696" t="s">
        <v>46</v>
      </c>
      <c r="L696">
        <v>33</v>
      </c>
      <c r="M696">
        <v>2</v>
      </c>
      <c r="N696">
        <v>2</v>
      </c>
      <c r="O696" t="s">
        <v>40</v>
      </c>
      <c r="P696">
        <v>2</v>
      </c>
      <c r="Q696" t="s">
        <v>48</v>
      </c>
      <c r="R696">
        <v>5507</v>
      </c>
      <c r="S696">
        <v>16822</v>
      </c>
      <c r="T696">
        <v>2</v>
      </c>
      <c r="U696" t="s">
        <v>43</v>
      </c>
      <c r="V696">
        <v>16</v>
      </c>
      <c r="W696">
        <v>3</v>
      </c>
      <c r="X696">
        <v>3</v>
      </c>
      <c r="Y696">
        <v>2</v>
      </c>
      <c r="Z696">
        <v>12</v>
      </c>
      <c r="AA696">
        <v>1</v>
      </c>
      <c r="AB696">
        <v>1</v>
      </c>
      <c r="AC696">
        <v>4</v>
      </c>
      <c r="AD696">
        <v>2</v>
      </c>
      <c r="AE696">
        <v>1</v>
      </c>
      <c r="AF696">
        <v>3</v>
      </c>
      <c r="AG696">
        <v>0</v>
      </c>
      <c r="AH696" t="s">
        <v>69</v>
      </c>
      <c r="AI696" t="s">
        <v>71</v>
      </c>
      <c r="AJ696" t="str" cm="1">
        <f t="array" ref="AJ696">_xlfn.IFS(
  Cleaned_Data[[#This Row],[MonthlyIncome]] &lt;= Q1_Val, "Low (Q1)",
  Cleaned_Data[[#This Row],[MonthlyIncome]] &lt;= Q2_Val, "Lower-Mid (Q2)",
  Cleaned_Data[[#This Row],[MonthlyIncome]] &lt;= Q3_Val, "Upper-Mid (Q3)",
  TRUE, "High (Q4)"
)</f>
        <v>Upper-Mid (Q3)</v>
      </c>
      <c r="AK696" t="str">
        <f>_xlfn.XLOOKUP(Cleaned_Data[[#This Row],[JobSatisfaction]], SatisfactionLookup[Code], SatisfactionLookup[Label], "Unknown")</f>
        <v>Medium</v>
      </c>
      <c r="AL696" t="str">
        <f>_xlfn.XLOOKUP(Cleaned_Data[[#This Row],[WorkLifeBalance]], SatisfactionLookup[Code], SatisfactionLookup[Label], "Unknown")</f>
        <v>Low</v>
      </c>
      <c r="AM69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696" t="str" cm="1">
        <f t="array" ref="AN696">_xlfn.IFS(Cleaned_Data[[#This Row],[Risk Score]]&gt;=5, "3 - High Risk", Cleaned_Data[[#This Row],[Risk Score]]&gt;=3, "2 - Medium Risk", TRUE, "1 - Low Risk")</f>
        <v>2 - Medium Risk</v>
      </c>
    </row>
    <row r="697" spans="1:40">
      <c r="A697">
        <v>41</v>
      </c>
      <c r="B697" t="s">
        <v>43</v>
      </c>
      <c r="C697" t="s">
        <v>36</v>
      </c>
      <c r="D697">
        <v>337</v>
      </c>
      <c r="E697" t="s">
        <v>37</v>
      </c>
      <c r="F697">
        <v>8</v>
      </c>
      <c r="G697">
        <v>3</v>
      </c>
      <c r="H697" t="s">
        <v>59</v>
      </c>
      <c r="I697">
        <v>1909</v>
      </c>
      <c r="J697">
        <v>3</v>
      </c>
      <c r="K697" t="s">
        <v>39</v>
      </c>
      <c r="L697">
        <v>54</v>
      </c>
      <c r="M697">
        <v>3</v>
      </c>
      <c r="N697">
        <v>2</v>
      </c>
      <c r="O697" t="s">
        <v>40</v>
      </c>
      <c r="P697">
        <v>2</v>
      </c>
      <c r="Q697" t="s">
        <v>48</v>
      </c>
      <c r="R697">
        <v>4393</v>
      </c>
      <c r="S697">
        <v>26841</v>
      </c>
      <c r="T697">
        <v>5</v>
      </c>
      <c r="U697" t="s">
        <v>43</v>
      </c>
      <c r="V697">
        <v>21</v>
      </c>
      <c r="W697">
        <v>4</v>
      </c>
      <c r="X697">
        <v>3</v>
      </c>
      <c r="Y697">
        <v>1</v>
      </c>
      <c r="Z697">
        <v>14</v>
      </c>
      <c r="AA697">
        <v>3</v>
      </c>
      <c r="AB697">
        <v>3</v>
      </c>
      <c r="AC697">
        <v>5</v>
      </c>
      <c r="AD697">
        <v>4</v>
      </c>
      <c r="AE697">
        <v>1</v>
      </c>
      <c r="AF697">
        <v>4</v>
      </c>
      <c r="AG697">
        <v>0</v>
      </c>
      <c r="AH697" t="s">
        <v>69</v>
      </c>
      <c r="AI697" t="s">
        <v>71</v>
      </c>
      <c r="AJ697" t="str" cm="1">
        <f t="array" ref="AJ697">_xlfn.IFS(
  Cleaned_Data[[#This Row],[MonthlyIncome]] &lt;= Q1_Val, "Low (Q1)",
  Cleaned_Data[[#This Row],[MonthlyIncome]] &lt;= Q2_Val, "Lower-Mid (Q2)",
  Cleaned_Data[[#This Row],[MonthlyIncome]] &lt;= Q3_Val, "Upper-Mid (Q3)",
  TRUE, "High (Q4)"
)</f>
        <v>Lower-Mid (Q2)</v>
      </c>
      <c r="AK697" t="str">
        <f>_xlfn.XLOOKUP(Cleaned_Data[[#This Row],[JobSatisfaction]], SatisfactionLookup[Code], SatisfactionLookup[Label], "Unknown")</f>
        <v>Medium</v>
      </c>
      <c r="AL697" t="str">
        <f>_xlfn.XLOOKUP(Cleaned_Data[[#This Row],[WorkLifeBalance]], SatisfactionLookup[Code], SatisfactionLookup[Label], "Unknown")</f>
        <v>High</v>
      </c>
      <c r="AM69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697" t="str" cm="1">
        <f t="array" ref="AN697">_xlfn.IFS(Cleaned_Data[[#This Row],[Risk Score]]&gt;=5, "3 - High Risk", Cleaned_Data[[#This Row],[Risk Score]]&gt;=3, "2 - Medium Risk", TRUE, "1 - Low Risk")</f>
        <v>1 - Low Risk</v>
      </c>
    </row>
    <row r="698" spans="1:40">
      <c r="A698">
        <v>31</v>
      </c>
      <c r="B698" t="s">
        <v>43</v>
      </c>
      <c r="C698" t="s">
        <v>36</v>
      </c>
      <c r="D698">
        <v>1079</v>
      </c>
      <c r="E698" t="s">
        <v>37</v>
      </c>
      <c r="F698">
        <v>10</v>
      </c>
      <c r="G698">
        <v>2</v>
      </c>
      <c r="H698" t="s">
        <v>51</v>
      </c>
      <c r="I698">
        <v>1912</v>
      </c>
      <c r="J698">
        <v>3</v>
      </c>
      <c r="K698" t="s">
        <v>39</v>
      </c>
      <c r="L698">
        <v>86</v>
      </c>
      <c r="M698">
        <v>3</v>
      </c>
      <c r="N698">
        <v>2</v>
      </c>
      <c r="O698" t="s">
        <v>40</v>
      </c>
      <c r="P698">
        <v>4</v>
      </c>
      <c r="Q698" t="s">
        <v>52</v>
      </c>
      <c r="R698">
        <v>6583</v>
      </c>
      <c r="S698">
        <v>20115</v>
      </c>
      <c r="T698">
        <v>2</v>
      </c>
      <c r="U698" t="s">
        <v>35</v>
      </c>
      <c r="V698">
        <v>11</v>
      </c>
      <c r="W698">
        <v>3</v>
      </c>
      <c r="X698">
        <v>4</v>
      </c>
      <c r="Y698">
        <v>1</v>
      </c>
      <c r="Z698">
        <v>8</v>
      </c>
      <c r="AA698">
        <v>2</v>
      </c>
      <c r="AB698">
        <v>3</v>
      </c>
      <c r="AC698">
        <v>5</v>
      </c>
      <c r="AD698">
        <v>2</v>
      </c>
      <c r="AE698">
        <v>1</v>
      </c>
      <c r="AF698">
        <v>4</v>
      </c>
      <c r="AG698">
        <v>0</v>
      </c>
      <c r="AH698" t="s">
        <v>67</v>
      </c>
      <c r="AI698" t="s">
        <v>71</v>
      </c>
      <c r="AJ698" t="str" cm="1">
        <f t="array" ref="AJ698">_xlfn.IFS(
  Cleaned_Data[[#This Row],[MonthlyIncome]] &lt;= Q1_Val, "Low (Q1)",
  Cleaned_Data[[#This Row],[MonthlyIncome]] &lt;= Q2_Val, "Lower-Mid (Q2)",
  Cleaned_Data[[#This Row],[MonthlyIncome]] &lt;= Q3_Val, "Upper-Mid (Q3)",
  TRUE, "High (Q4)"
)</f>
        <v>Upper-Mid (Q3)</v>
      </c>
      <c r="AK698" t="str">
        <f>_xlfn.XLOOKUP(Cleaned_Data[[#This Row],[JobSatisfaction]], SatisfactionLookup[Code], SatisfactionLookup[Label], "Unknown")</f>
        <v>Very High</v>
      </c>
      <c r="AL698" t="str">
        <f>_xlfn.XLOOKUP(Cleaned_Data[[#This Row],[WorkLifeBalance]], SatisfactionLookup[Code], SatisfactionLookup[Label], "Unknown")</f>
        <v>High</v>
      </c>
      <c r="AM69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698" t="str" cm="1">
        <f t="array" ref="AN698">_xlfn.IFS(Cleaned_Data[[#This Row],[Risk Score]]&gt;=5, "3 - High Risk", Cleaned_Data[[#This Row],[Risk Score]]&gt;=3, "2 - Medium Risk", TRUE, "1 - Low Risk")</f>
        <v>2 - Medium Risk</v>
      </c>
    </row>
    <row r="699" spans="1:40">
      <c r="A699">
        <v>34</v>
      </c>
      <c r="B699" t="s">
        <v>43</v>
      </c>
      <c r="C699" t="s">
        <v>36</v>
      </c>
      <c r="D699">
        <v>1239</v>
      </c>
      <c r="E699" t="s">
        <v>37</v>
      </c>
      <c r="F699">
        <v>13</v>
      </c>
      <c r="G699">
        <v>4</v>
      </c>
      <c r="H699" t="s">
        <v>51</v>
      </c>
      <c r="I699">
        <v>1951</v>
      </c>
      <c r="J699">
        <v>4</v>
      </c>
      <c r="K699" t="s">
        <v>46</v>
      </c>
      <c r="L699">
        <v>39</v>
      </c>
      <c r="M699">
        <v>3</v>
      </c>
      <c r="N699">
        <v>3</v>
      </c>
      <c r="O699" t="s">
        <v>40</v>
      </c>
      <c r="P699">
        <v>3</v>
      </c>
      <c r="Q699" t="s">
        <v>52</v>
      </c>
      <c r="R699">
        <v>8628</v>
      </c>
      <c r="S699">
        <v>22914</v>
      </c>
      <c r="T699">
        <v>1</v>
      </c>
      <c r="U699" t="s">
        <v>43</v>
      </c>
      <c r="V699">
        <v>18</v>
      </c>
      <c r="W699">
        <v>3</v>
      </c>
      <c r="X699">
        <v>3</v>
      </c>
      <c r="Y699">
        <v>1</v>
      </c>
      <c r="Z699">
        <v>9</v>
      </c>
      <c r="AA699">
        <v>2</v>
      </c>
      <c r="AB699">
        <v>2</v>
      </c>
      <c r="AC699">
        <v>8</v>
      </c>
      <c r="AD699">
        <v>7</v>
      </c>
      <c r="AE699">
        <v>1</v>
      </c>
      <c r="AF699">
        <v>1</v>
      </c>
      <c r="AG699">
        <v>0</v>
      </c>
      <c r="AH699" t="s">
        <v>67</v>
      </c>
      <c r="AI699" t="s">
        <v>72</v>
      </c>
      <c r="AJ699" t="str" cm="1">
        <f t="array" ref="AJ699">_xlfn.IFS(
  Cleaned_Data[[#This Row],[MonthlyIncome]] &lt;= Q1_Val, "Low (Q1)",
  Cleaned_Data[[#This Row],[MonthlyIncome]] &lt;= Q2_Val, "Lower-Mid (Q2)",
  Cleaned_Data[[#This Row],[MonthlyIncome]] &lt;= Q3_Val, "Upper-Mid (Q3)",
  TRUE, "High (Q4)"
)</f>
        <v>High (Q4)</v>
      </c>
      <c r="AK699" t="str">
        <f>_xlfn.XLOOKUP(Cleaned_Data[[#This Row],[JobSatisfaction]], SatisfactionLookup[Code], SatisfactionLookup[Label], "Unknown")</f>
        <v>High</v>
      </c>
      <c r="AL699" t="str">
        <f>_xlfn.XLOOKUP(Cleaned_Data[[#This Row],[WorkLifeBalance]], SatisfactionLookup[Code], SatisfactionLookup[Label], "Unknown")</f>
        <v>Medium</v>
      </c>
      <c r="AM69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699" t="str" cm="1">
        <f t="array" ref="AN699">_xlfn.IFS(Cleaned_Data[[#This Row],[Risk Score]]&gt;=5, "3 - High Risk", Cleaned_Data[[#This Row],[Risk Score]]&gt;=3, "2 - Medium Risk", TRUE, "1 - Low Risk")</f>
        <v>1 - Low Risk</v>
      </c>
    </row>
    <row r="700" spans="1:40">
      <c r="A700">
        <v>55</v>
      </c>
      <c r="B700" t="s">
        <v>43</v>
      </c>
      <c r="C700" t="s">
        <v>36</v>
      </c>
      <c r="D700">
        <v>189</v>
      </c>
      <c r="E700" t="s">
        <v>61</v>
      </c>
      <c r="F700">
        <v>26</v>
      </c>
      <c r="G700">
        <v>4</v>
      </c>
      <c r="H700" t="s">
        <v>61</v>
      </c>
      <c r="I700">
        <v>1973</v>
      </c>
      <c r="J700">
        <v>3</v>
      </c>
      <c r="K700" t="s">
        <v>46</v>
      </c>
      <c r="L700">
        <v>71</v>
      </c>
      <c r="M700">
        <v>4</v>
      </c>
      <c r="N700">
        <v>5</v>
      </c>
      <c r="O700" t="s">
        <v>56</v>
      </c>
      <c r="P700">
        <v>2</v>
      </c>
      <c r="Q700" t="s">
        <v>48</v>
      </c>
      <c r="R700">
        <v>19636</v>
      </c>
      <c r="S700">
        <v>25811</v>
      </c>
      <c r="T700">
        <v>4</v>
      </c>
      <c r="U700" t="s">
        <v>35</v>
      </c>
      <c r="V700">
        <v>18</v>
      </c>
      <c r="W700">
        <v>3</v>
      </c>
      <c r="X700">
        <v>1</v>
      </c>
      <c r="Y700">
        <v>1</v>
      </c>
      <c r="Z700">
        <v>35</v>
      </c>
      <c r="AA700">
        <v>0</v>
      </c>
      <c r="AB700">
        <v>3</v>
      </c>
      <c r="AC700">
        <v>10</v>
      </c>
      <c r="AD700">
        <v>9</v>
      </c>
      <c r="AE700">
        <v>1</v>
      </c>
      <c r="AF700">
        <v>4</v>
      </c>
      <c r="AG700">
        <v>0</v>
      </c>
      <c r="AH700" t="s">
        <v>65</v>
      </c>
      <c r="AI700" t="s">
        <v>72</v>
      </c>
      <c r="AJ700" t="str" cm="1">
        <f t="array" ref="AJ700">_xlfn.IFS(
  Cleaned_Data[[#This Row],[MonthlyIncome]] &lt;= Q1_Val, "Low (Q1)",
  Cleaned_Data[[#This Row],[MonthlyIncome]] &lt;= Q2_Val, "Lower-Mid (Q2)",
  Cleaned_Data[[#This Row],[MonthlyIncome]] &lt;= Q3_Val, "Upper-Mid (Q3)",
  TRUE, "High (Q4)"
)</f>
        <v>High (Q4)</v>
      </c>
      <c r="AK700" t="str">
        <f>_xlfn.XLOOKUP(Cleaned_Data[[#This Row],[JobSatisfaction]], SatisfactionLookup[Code], SatisfactionLookup[Label], "Unknown")</f>
        <v>Medium</v>
      </c>
      <c r="AL700" t="str">
        <f>_xlfn.XLOOKUP(Cleaned_Data[[#This Row],[WorkLifeBalance]], SatisfactionLookup[Code], SatisfactionLookup[Label], "Unknown")</f>
        <v>High</v>
      </c>
      <c r="AM70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700" t="str" cm="1">
        <f t="array" ref="AN700">_xlfn.IFS(Cleaned_Data[[#This Row],[Risk Score]]&gt;=5, "3 - High Risk", Cleaned_Data[[#This Row],[Risk Score]]&gt;=3, "2 - Medium Risk", TRUE, "1 - Low Risk")</f>
        <v>3 - High Risk</v>
      </c>
    </row>
    <row r="701" spans="1:40">
      <c r="A701">
        <v>34</v>
      </c>
      <c r="B701" t="s">
        <v>43</v>
      </c>
      <c r="C701" t="s">
        <v>36</v>
      </c>
      <c r="D701">
        <v>704</v>
      </c>
      <c r="E701" t="s">
        <v>37</v>
      </c>
      <c r="F701">
        <v>28</v>
      </c>
      <c r="G701">
        <v>3</v>
      </c>
      <c r="H701" t="s">
        <v>59</v>
      </c>
      <c r="I701">
        <v>2035</v>
      </c>
      <c r="J701">
        <v>4</v>
      </c>
      <c r="K701" t="s">
        <v>39</v>
      </c>
      <c r="L701">
        <v>95</v>
      </c>
      <c r="M701">
        <v>2</v>
      </c>
      <c r="N701">
        <v>2</v>
      </c>
      <c r="O701" t="s">
        <v>40</v>
      </c>
      <c r="P701">
        <v>3</v>
      </c>
      <c r="Q701" t="s">
        <v>48</v>
      </c>
      <c r="R701">
        <v>6712</v>
      </c>
      <c r="S701">
        <v>8978</v>
      </c>
      <c r="T701">
        <v>1</v>
      </c>
      <c r="U701" t="s">
        <v>43</v>
      </c>
      <c r="V701">
        <v>21</v>
      </c>
      <c r="W701">
        <v>4</v>
      </c>
      <c r="X701">
        <v>4</v>
      </c>
      <c r="Y701">
        <v>2</v>
      </c>
      <c r="Z701">
        <v>8</v>
      </c>
      <c r="AA701">
        <v>2</v>
      </c>
      <c r="AB701">
        <v>3</v>
      </c>
      <c r="AC701">
        <v>8</v>
      </c>
      <c r="AD701">
        <v>7</v>
      </c>
      <c r="AE701">
        <v>1</v>
      </c>
      <c r="AF701">
        <v>7</v>
      </c>
      <c r="AG701">
        <v>0</v>
      </c>
      <c r="AH701" t="s">
        <v>67</v>
      </c>
      <c r="AI701" t="s">
        <v>72</v>
      </c>
      <c r="AJ701" t="str" cm="1">
        <f t="array" ref="AJ701">_xlfn.IFS(
  Cleaned_Data[[#This Row],[MonthlyIncome]] &lt;= Q1_Val, "Low (Q1)",
  Cleaned_Data[[#This Row],[MonthlyIncome]] &lt;= Q2_Val, "Lower-Mid (Q2)",
  Cleaned_Data[[#This Row],[MonthlyIncome]] &lt;= Q3_Val, "Upper-Mid (Q3)",
  TRUE, "High (Q4)"
)</f>
        <v>Upper-Mid (Q3)</v>
      </c>
      <c r="AK701" t="str">
        <f>_xlfn.XLOOKUP(Cleaned_Data[[#This Row],[JobSatisfaction]], SatisfactionLookup[Code], SatisfactionLookup[Label], "Unknown")</f>
        <v>High</v>
      </c>
      <c r="AL701" t="str">
        <f>_xlfn.XLOOKUP(Cleaned_Data[[#This Row],[WorkLifeBalance]], SatisfactionLookup[Code], SatisfactionLookup[Label], "Unknown")</f>
        <v>High</v>
      </c>
      <c r="AM70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701" t="str" cm="1">
        <f t="array" ref="AN701">_xlfn.IFS(Cleaned_Data[[#This Row],[Risk Score]]&gt;=5, "3 - High Risk", Cleaned_Data[[#This Row],[Risk Score]]&gt;=3, "2 - Medium Risk", TRUE, "1 - Low Risk")</f>
        <v>1 - Low Risk</v>
      </c>
    </row>
    <row r="702" spans="1:40">
      <c r="A702">
        <v>35</v>
      </c>
      <c r="B702" t="s">
        <v>43</v>
      </c>
      <c r="C702" t="s">
        <v>36</v>
      </c>
      <c r="D702">
        <v>1146</v>
      </c>
      <c r="E702" t="s">
        <v>61</v>
      </c>
      <c r="F702">
        <v>26</v>
      </c>
      <c r="G702">
        <v>4</v>
      </c>
      <c r="H702" t="s">
        <v>38</v>
      </c>
      <c r="I702">
        <v>2040</v>
      </c>
      <c r="J702">
        <v>3</v>
      </c>
      <c r="K702" t="s">
        <v>39</v>
      </c>
      <c r="L702">
        <v>31</v>
      </c>
      <c r="M702">
        <v>3</v>
      </c>
      <c r="N702">
        <v>3</v>
      </c>
      <c r="O702" t="s">
        <v>61</v>
      </c>
      <c r="P702">
        <v>4</v>
      </c>
      <c r="Q702" t="s">
        <v>41</v>
      </c>
      <c r="R702">
        <v>8837</v>
      </c>
      <c r="S702">
        <v>16642</v>
      </c>
      <c r="T702">
        <v>1</v>
      </c>
      <c r="U702" t="s">
        <v>35</v>
      </c>
      <c r="V702">
        <v>16</v>
      </c>
      <c r="W702">
        <v>3</v>
      </c>
      <c r="X702">
        <v>3</v>
      </c>
      <c r="Y702">
        <v>0</v>
      </c>
      <c r="Z702">
        <v>9</v>
      </c>
      <c r="AA702">
        <v>2</v>
      </c>
      <c r="AB702">
        <v>3</v>
      </c>
      <c r="AC702">
        <v>9</v>
      </c>
      <c r="AD702">
        <v>0</v>
      </c>
      <c r="AE702">
        <v>1</v>
      </c>
      <c r="AF702">
        <v>7</v>
      </c>
      <c r="AG702">
        <v>0</v>
      </c>
      <c r="AH702" t="s">
        <v>69</v>
      </c>
      <c r="AI702" t="s">
        <v>72</v>
      </c>
      <c r="AJ702" t="str" cm="1">
        <f t="array" ref="AJ702">_xlfn.IFS(
  Cleaned_Data[[#This Row],[MonthlyIncome]] &lt;= Q1_Val, "Low (Q1)",
  Cleaned_Data[[#This Row],[MonthlyIncome]] &lt;= Q2_Val, "Lower-Mid (Q2)",
  Cleaned_Data[[#This Row],[MonthlyIncome]] &lt;= Q3_Val, "Upper-Mid (Q3)",
  TRUE, "High (Q4)"
)</f>
        <v>High (Q4)</v>
      </c>
      <c r="AK702" t="str">
        <f>_xlfn.XLOOKUP(Cleaned_Data[[#This Row],[JobSatisfaction]], SatisfactionLookup[Code], SatisfactionLookup[Label], "Unknown")</f>
        <v>Very High</v>
      </c>
      <c r="AL702" t="str">
        <f>_xlfn.XLOOKUP(Cleaned_Data[[#This Row],[WorkLifeBalance]], SatisfactionLookup[Code], SatisfactionLookup[Label], "Unknown")</f>
        <v>High</v>
      </c>
      <c r="AM70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702" t="str" cm="1">
        <f t="array" ref="AN702">_xlfn.IFS(Cleaned_Data[[#This Row],[Risk Score]]&gt;=5, "3 - High Risk", Cleaned_Data[[#This Row],[Risk Score]]&gt;=3, "2 - Medium Risk", TRUE, "1 - Low Risk")</f>
        <v>2 - Medium Risk</v>
      </c>
    </row>
    <row r="703" spans="1:40">
      <c r="A703">
        <v>38</v>
      </c>
      <c r="B703" t="s">
        <v>43</v>
      </c>
      <c r="C703" t="s">
        <v>36</v>
      </c>
      <c r="D703">
        <v>345</v>
      </c>
      <c r="E703" t="s">
        <v>37</v>
      </c>
      <c r="F703">
        <v>10</v>
      </c>
      <c r="G703">
        <v>2</v>
      </c>
      <c r="H703" t="s">
        <v>38</v>
      </c>
      <c r="I703">
        <v>2041</v>
      </c>
      <c r="J703">
        <v>1</v>
      </c>
      <c r="K703" t="s">
        <v>39</v>
      </c>
      <c r="L703">
        <v>100</v>
      </c>
      <c r="M703">
        <v>3</v>
      </c>
      <c r="N703">
        <v>2</v>
      </c>
      <c r="O703" t="s">
        <v>40</v>
      </c>
      <c r="P703">
        <v>4</v>
      </c>
      <c r="Q703" t="s">
        <v>48</v>
      </c>
      <c r="R703">
        <v>5343</v>
      </c>
      <c r="S703">
        <v>5982</v>
      </c>
      <c r="T703">
        <v>1</v>
      </c>
      <c r="U703" t="s">
        <v>43</v>
      </c>
      <c r="V703">
        <v>11</v>
      </c>
      <c r="W703">
        <v>3</v>
      </c>
      <c r="X703">
        <v>3</v>
      </c>
      <c r="Y703">
        <v>1</v>
      </c>
      <c r="Z703">
        <v>10</v>
      </c>
      <c r="AA703">
        <v>1</v>
      </c>
      <c r="AB703">
        <v>3</v>
      </c>
      <c r="AC703">
        <v>10</v>
      </c>
      <c r="AD703">
        <v>7</v>
      </c>
      <c r="AE703">
        <v>1</v>
      </c>
      <c r="AF703">
        <v>9</v>
      </c>
      <c r="AG703">
        <v>0</v>
      </c>
      <c r="AH703" t="s">
        <v>69</v>
      </c>
      <c r="AI703" t="s">
        <v>72</v>
      </c>
      <c r="AJ703" t="str" cm="1">
        <f t="array" ref="AJ703">_xlfn.IFS(
  Cleaned_Data[[#This Row],[MonthlyIncome]] &lt;= Q1_Val, "Low (Q1)",
  Cleaned_Data[[#This Row],[MonthlyIncome]] &lt;= Q2_Val, "Lower-Mid (Q2)",
  Cleaned_Data[[#This Row],[MonthlyIncome]] &lt;= Q3_Val, "Upper-Mid (Q3)",
  TRUE, "High (Q4)"
)</f>
        <v>Upper-Mid (Q3)</v>
      </c>
      <c r="AK703" t="str">
        <f>_xlfn.XLOOKUP(Cleaned_Data[[#This Row],[JobSatisfaction]], SatisfactionLookup[Code], SatisfactionLookup[Label], "Unknown")</f>
        <v>Very High</v>
      </c>
      <c r="AL703" t="str">
        <f>_xlfn.XLOOKUP(Cleaned_Data[[#This Row],[WorkLifeBalance]], SatisfactionLookup[Code], SatisfactionLookup[Label], "Unknown")</f>
        <v>High</v>
      </c>
      <c r="AM70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03" t="str" cm="1">
        <f t="array" ref="AN703">_xlfn.IFS(Cleaned_Data[[#This Row],[Risk Score]]&gt;=5, "3 - High Risk", Cleaned_Data[[#This Row],[Risk Score]]&gt;=3, "2 - Medium Risk", TRUE, "1 - Low Risk")</f>
        <v>1 - Low Risk</v>
      </c>
    </row>
    <row r="704" spans="1:40">
      <c r="A704">
        <v>34</v>
      </c>
      <c r="B704" t="s">
        <v>35</v>
      </c>
      <c r="C704" t="s">
        <v>36</v>
      </c>
      <c r="D704">
        <v>699</v>
      </c>
      <c r="E704" t="s">
        <v>45</v>
      </c>
      <c r="F704">
        <v>6</v>
      </c>
      <c r="G704">
        <v>1</v>
      </c>
      <c r="H704" t="s">
        <v>51</v>
      </c>
      <c r="I704">
        <v>31</v>
      </c>
      <c r="J704">
        <v>2</v>
      </c>
      <c r="K704" t="s">
        <v>46</v>
      </c>
      <c r="L704">
        <v>83</v>
      </c>
      <c r="M704">
        <v>3</v>
      </c>
      <c r="N704">
        <v>1</v>
      </c>
      <c r="O704" t="s">
        <v>47</v>
      </c>
      <c r="P704">
        <v>1</v>
      </c>
      <c r="Q704" t="s">
        <v>41</v>
      </c>
      <c r="R704">
        <v>2960</v>
      </c>
      <c r="S704">
        <v>17102</v>
      </c>
      <c r="T704">
        <v>2</v>
      </c>
      <c r="U704" t="s">
        <v>43</v>
      </c>
      <c r="V704">
        <v>11</v>
      </c>
      <c r="W704">
        <v>3</v>
      </c>
      <c r="X704">
        <v>3</v>
      </c>
      <c r="Y704">
        <v>0</v>
      </c>
      <c r="Z704">
        <v>8</v>
      </c>
      <c r="AA704">
        <v>2</v>
      </c>
      <c r="AB704">
        <v>3</v>
      </c>
      <c r="AC704">
        <v>4</v>
      </c>
      <c r="AD704">
        <v>2</v>
      </c>
      <c r="AE704">
        <v>1</v>
      </c>
      <c r="AF704">
        <v>3</v>
      </c>
      <c r="AG704">
        <v>1</v>
      </c>
      <c r="AH704" t="s">
        <v>67</v>
      </c>
      <c r="AI704" t="s">
        <v>71</v>
      </c>
      <c r="AJ704" t="str" cm="1">
        <f t="array" ref="AJ704">_xlfn.IFS(
  Cleaned_Data[[#This Row],[MonthlyIncome]] &lt;= Q1_Val, "Low (Q1)",
  Cleaned_Data[[#This Row],[MonthlyIncome]] &lt;= Q2_Val, "Lower-Mid (Q2)",
  Cleaned_Data[[#This Row],[MonthlyIncome]] &lt;= Q3_Val, "Upper-Mid (Q3)",
  TRUE, "High (Q4)"
)</f>
        <v>Lower-Mid (Q2)</v>
      </c>
      <c r="AK704" t="str">
        <f>_xlfn.XLOOKUP(Cleaned_Data[[#This Row],[JobSatisfaction]], SatisfactionLookup[Code], SatisfactionLookup[Label], "Unknown")</f>
        <v>Low</v>
      </c>
      <c r="AL704" t="str">
        <f>_xlfn.XLOOKUP(Cleaned_Data[[#This Row],[WorkLifeBalance]], SatisfactionLookup[Code], SatisfactionLookup[Label], "Unknown")</f>
        <v>High</v>
      </c>
      <c r="AM70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704" t="str" cm="1">
        <f t="array" ref="AN704">_xlfn.IFS(Cleaned_Data[[#This Row],[Risk Score]]&gt;=5, "3 - High Risk", Cleaned_Data[[#This Row],[Risk Score]]&gt;=3, "2 - Medium Risk", TRUE, "1 - Low Risk")</f>
        <v>2 - Medium Risk</v>
      </c>
    </row>
    <row r="705" spans="1:40">
      <c r="A705">
        <v>19</v>
      </c>
      <c r="B705" t="s">
        <v>35</v>
      </c>
      <c r="C705" t="s">
        <v>36</v>
      </c>
      <c r="D705">
        <v>303</v>
      </c>
      <c r="E705" t="s">
        <v>45</v>
      </c>
      <c r="F705">
        <v>2</v>
      </c>
      <c r="G705">
        <v>3</v>
      </c>
      <c r="H705" t="s">
        <v>38</v>
      </c>
      <c r="I705">
        <v>243</v>
      </c>
      <c r="J705">
        <v>2</v>
      </c>
      <c r="K705" t="s">
        <v>46</v>
      </c>
      <c r="L705">
        <v>47</v>
      </c>
      <c r="M705">
        <v>2</v>
      </c>
      <c r="N705">
        <v>1</v>
      </c>
      <c r="O705" t="s">
        <v>50</v>
      </c>
      <c r="P705">
        <v>4</v>
      </c>
      <c r="Q705" t="s">
        <v>41</v>
      </c>
      <c r="R705">
        <v>1102</v>
      </c>
      <c r="S705">
        <v>9241</v>
      </c>
      <c r="T705">
        <v>1</v>
      </c>
      <c r="U705" t="s">
        <v>43</v>
      </c>
      <c r="V705">
        <v>22</v>
      </c>
      <c r="W705">
        <v>4</v>
      </c>
      <c r="X705">
        <v>3</v>
      </c>
      <c r="Y705">
        <v>0</v>
      </c>
      <c r="Z705">
        <v>1</v>
      </c>
      <c r="AA705">
        <v>3</v>
      </c>
      <c r="AB705">
        <v>2</v>
      </c>
      <c r="AC705">
        <v>1</v>
      </c>
      <c r="AD705">
        <v>0</v>
      </c>
      <c r="AE705">
        <v>1</v>
      </c>
      <c r="AF705">
        <v>0</v>
      </c>
      <c r="AG705">
        <v>1</v>
      </c>
      <c r="AH705" t="s">
        <v>68</v>
      </c>
      <c r="AI705" t="s">
        <v>66</v>
      </c>
      <c r="AJ705" t="str" cm="1">
        <f t="array" ref="AJ705">_xlfn.IFS(
  Cleaned_Data[[#This Row],[MonthlyIncome]] &lt;= Q1_Val, "Low (Q1)",
  Cleaned_Data[[#This Row],[MonthlyIncome]] &lt;= Q2_Val, "Lower-Mid (Q2)",
  Cleaned_Data[[#This Row],[MonthlyIncome]] &lt;= Q3_Val, "Upper-Mid (Q3)",
  TRUE, "High (Q4)"
)</f>
        <v>Low (Q1)</v>
      </c>
      <c r="AK705" t="str">
        <f>_xlfn.XLOOKUP(Cleaned_Data[[#This Row],[JobSatisfaction]], SatisfactionLookup[Code], SatisfactionLookup[Label], "Unknown")</f>
        <v>Very High</v>
      </c>
      <c r="AL705" t="str">
        <f>_xlfn.XLOOKUP(Cleaned_Data[[#This Row],[WorkLifeBalance]], SatisfactionLookup[Code], SatisfactionLookup[Label], "Unknown")</f>
        <v>Medium</v>
      </c>
      <c r="AM70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05" t="str" cm="1">
        <f t="array" ref="AN705">_xlfn.IFS(Cleaned_Data[[#This Row],[Risk Score]]&gt;=5, "3 - High Risk", Cleaned_Data[[#This Row],[Risk Score]]&gt;=3, "2 - Medium Risk", TRUE, "1 - Low Risk")</f>
        <v>1 - Low Risk</v>
      </c>
    </row>
    <row r="706" spans="1:40">
      <c r="A706">
        <v>29</v>
      </c>
      <c r="B706" t="s">
        <v>35</v>
      </c>
      <c r="C706" t="s">
        <v>36</v>
      </c>
      <c r="D706">
        <v>992</v>
      </c>
      <c r="E706" t="s">
        <v>45</v>
      </c>
      <c r="F706">
        <v>1</v>
      </c>
      <c r="G706">
        <v>3</v>
      </c>
      <c r="H706" t="s">
        <v>60</v>
      </c>
      <c r="I706">
        <v>300</v>
      </c>
      <c r="J706">
        <v>3</v>
      </c>
      <c r="K706" t="s">
        <v>46</v>
      </c>
      <c r="L706">
        <v>85</v>
      </c>
      <c r="M706">
        <v>3</v>
      </c>
      <c r="N706">
        <v>1</v>
      </c>
      <c r="O706" t="s">
        <v>47</v>
      </c>
      <c r="P706">
        <v>3</v>
      </c>
      <c r="Q706" t="s">
        <v>41</v>
      </c>
      <c r="R706">
        <v>2058</v>
      </c>
      <c r="S706">
        <v>19757</v>
      </c>
      <c r="T706">
        <v>0</v>
      </c>
      <c r="U706" t="s">
        <v>43</v>
      </c>
      <c r="V706">
        <v>14</v>
      </c>
      <c r="W706">
        <v>3</v>
      </c>
      <c r="X706">
        <v>4</v>
      </c>
      <c r="Y706">
        <v>0</v>
      </c>
      <c r="Z706">
        <v>7</v>
      </c>
      <c r="AA706">
        <v>1</v>
      </c>
      <c r="AB706">
        <v>2</v>
      </c>
      <c r="AC706">
        <v>6</v>
      </c>
      <c r="AD706">
        <v>2</v>
      </c>
      <c r="AE706">
        <v>1</v>
      </c>
      <c r="AF706">
        <v>5</v>
      </c>
      <c r="AG706">
        <v>1</v>
      </c>
      <c r="AH706" t="s">
        <v>67</v>
      </c>
      <c r="AI706" t="s">
        <v>72</v>
      </c>
      <c r="AJ706" t="str" cm="1">
        <f t="array" ref="AJ706">_xlfn.IFS(
  Cleaned_Data[[#This Row],[MonthlyIncome]] &lt;= Q1_Val, "Low (Q1)",
  Cleaned_Data[[#This Row],[MonthlyIncome]] &lt;= Q2_Val, "Lower-Mid (Q2)",
  Cleaned_Data[[#This Row],[MonthlyIncome]] &lt;= Q3_Val, "Upper-Mid (Q3)",
  TRUE, "High (Q4)"
)</f>
        <v>Low (Q1)</v>
      </c>
      <c r="AK706" t="str">
        <f>_xlfn.XLOOKUP(Cleaned_Data[[#This Row],[JobSatisfaction]], SatisfactionLookup[Code], SatisfactionLookup[Label], "Unknown")</f>
        <v>High</v>
      </c>
      <c r="AL706" t="str">
        <f>_xlfn.XLOOKUP(Cleaned_Data[[#This Row],[WorkLifeBalance]], SatisfactionLookup[Code], SatisfactionLookup[Label], "Unknown")</f>
        <v>Medium</v>
      </c>
      <c r="AM70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06" t="str" cm="1">
        <f t="array" ref="AN706">_xlfn.IFS(Cleaned_Data[[#This Row],[Risk Score]]&gt;=5, "3 - High Risk", Cleaned_Data[[#This Row],[Risk Score]]&gt;=3, "2 - Medium Risk", TRUE, "1 - Low Risk")</f>
        <v>1 - Low Risk</v>
      </c>
    </row>
    <row r="707" spans="1:40">
      <c r="A707">
        <v>33</v>
      </c>
      <c r="B707" t="s">
        <v>35</v>
      </c>
      <c r="C707" t="s">
        <v>36</v>
      </c>
      <c r="D707">
        <v>465</v>
      </c>
      <c r="E707" t="s">
        <v>45</v>
      </c>
      <c r="F707">
        <v>2</v>
      </c>
      <c r="G707">
        <v>2</v>
      </c>
      <c r="H707" t="s">
        <v>38</v>
      </c>
      <c r="I707">
        <v>328</v>
      </c>
      <c r="J707">
        <v>1</v>
      </c>
      <c r="K707" t="s">
        <v>39</v>
      </c>
      <c r="L707">
        <v>39</v>
      </c>
      <c r="M707">
        <v>3</v>
      </c>
      <c r="N707">
        <v>1</v>
      </c>
      <c r="O707" t="s">
        <v>50</v>
      </c>
      <c r="P707">
        <v>1</v>
      </c>
      <c r="Q707" t="s">
        <v>48</v>
      </c>
      <c r="R707">
        <v>2707</v>
      </c>
      <c r="S707">
        <v>21509</v>
      </c>
      <c r="T707">
        <v>7</v>
      </c>
      <c r="U707" t="s">
        <v>43</v>
      </c>
      <c r="V707">
        <v>20</v>
      </c>
      <c r="W707">
        <v>4</v>
      </c>
      <c r="X707">
        <v>1</v>
      </c>
      <c r="Y707">
        <v>0</v>
      </c>
      <c r="Z707">
        <v>13</v>
      </c>
      <c r="AA707">
        <v>3</v>
      </c>
      <c r="AB707">
        <v>4</v>
      </c>
      <c r="AC707">
        <v>9</v>
      </c>
      <c r="AD707">
        <v>7</v>
      </c>
      <c r="AE707">
        <v>1</v>
      </c>
      <c r="AF707">
        <v>7</v>
      </c>
      <c r="AG707">
        <v>1</v>
      </c>
      <c r="AH707" t="s">
        <v>67</v>
      </c>
      <c r="AI707" t="s">
        <v>72</v>
      </c>
      <c r="AJ707" t="str" cm="1">
        <f t="array" ref="AJ707">_xlfn.IFS(
  Cleaned_Data[[#This Row],[MonthlyIncome]] &lt;= Q1_Val, "Low (Q1)",
  Cleaned_Data[[#This Row],[MonthlyIncome]] &lt;= Q2_Val, "Lower-Mid (Q2)",
  Cleaned_Data[[#This Row],[MonthlyIncome]] &lt;= Q3_Val, "Upper-Mid (Q3)",
  TRUE, "High (Q4)"
)</f>
        <v>Low (Q1)</v>
      </c>
      <c r="AK707" t="str">
        <f>_xlfn.XLOOKUP(Cleaned_Data[[#This Row],[JobSatisfaction]], SatisfactionLookup[Code], SatisfactionLookup[Label], "Unknown")</f>
        <v>Low</v>
      </c>
      <c r="AL707" t="str">
        <f>_xlfn.XLOOKUP(Cleaned_Data[[#This Row],[WorkLifeBalance]], SatisfactionLookup[Code], SatisfactionLookup[Label], "Unknown")</f>
        <v>Very High</v>
      </c>
      <c r="AM70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707" t="str" cm="1">
        <f t="array" ref="AN707">_xlfn.IFS(Cleaned_Data[[#This Row],[Risk Score]]&gt;=5, "3 - High Risk", Cleaned_Data[[#This Row],[Risk Score]]&gt;=3, "2 - Medium Risk", TRUE, "1 - Low Risk")</f>
        <v>2 - Medium Risk</v>
      </c>
    </row>
    <row r="708" spans="1:40">
      <c r="A708">
        <v>29</v>
      </c>
      <c r="B708" t="s">
        <v>35</v>
      </c>
      <c r="C708" t="s">
        <v>36</v>
      </c>
      <c r="D708">
        <v>408</v>
      </c>
      <c r="E708" t="s">
        <v>45</v>
      </c>
      <c r="F708">
        <v>25</v>
      </c>
      <c r="G708">
        <v>5</v>
      </c>
      <c r="H708" t="s">
        <v>60</v>
      </c>
      <c r="I708">
        <v>565</v>
      </c>
      <c r="J708">
        <v>3</v>
      </c>
      <c r="K708" t="s">
        <v>39</v>
      </c>
      <c r="L708">
        <v>71</v>
      </c>
      <c r="M708">
        <v>2</v>
      </c>
      <c r="N708">
        <v>1</v>
      </c>
      <c r="O708" t="s">
        <v>47</v>
      </c>
      <c r="P708">
        <v>2</v>
      </c>
      <c r="Q708" t="s">
        <v>48</v>
      </c>
      <c r="R708">
        <v>2546</v>
      </c>
      <c r="S708">
        <v>18300</v>
      </c>
      <c r="T708">
        <v>5</v>
      </c>
      <c r="U708" t="s">
        <v>43</v>
      </c>
      <c r="V708">
        <v>16</v>
      </c>
      <c r="W708">
        <v>3</v>
      </c>
      <c r="X708">
        <v>2</v>
      </c>
      <c r="Y708">
        <v>0</v>
      </c>
      <c r="Z708">
        <v>6</v>
      </c>
      <c r="AA708">
        <v>2</v>
      </c>
      <c r="AB708">
        <v>4</v>
      </c>
      <c r="AC708">
        <v>2</v>
      </c>
      <c r="AD708">
        <v>2</v>
      </c>
      <c r="AE708">
        <v>1</v>
      </c>
      <c r="AF708">
        <v>1</v>
      </c>
      <c r="AG708">
        <v>1</v>
      </c>
      <c r="AH708" t="s">
        <v>67</v>
      </c>
      <c r="AI708" t="s">
        <v>71</v>
      </c>
      <c r="AJ708" t="str" cm="1">
        <f t="array" ref="AJ708">_xlfn.IFS(
  Cleaned_Data[[#This Row],[MonthlyIncome]] &lt;= Q1_Val, "Low (Q1)",
  Cleaned_Data[[#This Row],[MonthlyIncome]] &lt;= Q2_Val, "Lower-Mid (Q2)",
  Cleaned_Data[[#This Row],[MonthlyIncome]] &lt;= Q3_Val, "Upper-Mid (Q3)",
  TRUE, "High (Q4)"
)</f>
        <v>Low (Q1)</v>
      </c>
      <c r="AK708" t="str">
        <f>_xlfn.XLOOKUP(Cleaned_Data[[#This Row],[JobSatisfaction]], SatisfactionLookup[Code], SatisfactionLookup[Label], "Unknown")</f>
        <v>Medium</v>
      </c>
      <c r="AL708" t="str">
        <f>_xlfn.XLOOKUP(Cleaned_Data[[#This Row],[WorkLifeBalance]], SatisfactionLookup[Code], SatisfactionLookup[Label], "Unknown")</f>
        <v>Very High</v>
      </c>
      <c r="AM70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708" t="str" cm="1">
        <f t="array" ref="AN708">_xlfn.IFS(Cleaned_Data[[#This Row],[Risk Score]]&gt;=5, "3 - High Risk", Cleaned_Data[[#This Row],[Risk Score]]&gt;=3, "2 - Medium Risk", TRUE, "1 - Low Risk")</f>
        <v>3 - High Risk</v>
      </c>
    </row>
    <row r="709" spans="1:40">
      <c r="A709">
        <v>33</v>
      </c>
      <c r="B709" t="s">
        <v>35</v>
      </c>
      <c r="C709" t="s">
        <v>36</v>
      </c>
      <c r="D709">
        <v>587</v>
      </c>
      <c r="E709" t="s">
        <v>45</v>
      </c>
      <c r="F709">
        <v>10</v>
      </c>
      <c r="G709">
        <v>1</v>
      </c>
      <c r="H709" t="s">
        <v>51</v>
      </c>
      <c r="I709">
        <v>584</v>
      </c>
      <c r="J709">
        <v>1</v>
      </c>
      <c r="K709" t="s">
        <v>46</v>
      </c>
      <c r="L709">
        <v>38</v>
      </c>
      <c r="M709">
        <v>1</v>
      </c>
      <c r="N709">
        <v>1</v>
      </c>
      <c r="O709" t="s">
        <v>50</v>
      </c>
      <c r="P709">
        <v>4</v>
      </c>
      <c r="Q709" t="s">
        <v>52</v>
      </c>
      <c r="R709">
        <v>3408</v>
      </c>
      <c r="S709">
        <v>6705</v>
      </c>
      <c r="T709">
        <v>7</v>
      </c>
      <c r="U709" t="s">
        <v>43</v>
      </c>
      <c r="V709">
        <v>13</v>
      </c>
      <c r="W709">
        <v>3</v>
      </c>
      <c r="X709">
        <v>1</v>
      </c>
      <c r="Y709">
        <v>3</v>
      </c>
      <c r="Z709">
        <v>8</v>
      </c>
      <c r="AA709">
        <v>2</v>
      </c>
      <c r="AB709">
        <v>3</v>
      </c>
      <c r="AC709">
        <v>4</v>
      </c>
      <c r="AD709">
        <v>3</v>
      </c>
      <c r="AE709">
        <v>1</v>
      </c>
      <c r="AF709">
        <v>3</v>
      </c>
      <c r="AG709">
        <v>1</v>
      </c>
      <c r="AH709" t="s">
        <v>67</v>
      </c>
      <c r="AI709" t="s">
        <v>71</v>
      </c>
      <c r="AJ709" t="str" cm="1">
        <f t="array" ref="AJ709">_xlfn.IFS(
  Cleaned_Data[[#This Row],[MonthlyIncome]] &lt;= Q1_Val, "Low (Q1)",
  Cleaned_Data[[#This Row],[MonthlyIncome]] &lt;= Q2_Val, "Lower-Mid (Q2)",
  Cleaned_Data[[#This Row],[MonthlyIncome]] &lt;= Q3_Val, "Upper-Mid (Q3)",
  TRUE, "High (Q4)"
)</f>
        <v>Lower-Mid (Q2)</v>
      </c>
      <c r="AK709" t="str">
        <f>_xlfn.XLOOKUP(Cleaned_Data[[#This Row],[JobSatisfaction]], SatisfactionLookup[Code], SatisfactionLookup[Label], "Unknown")</f>
        <v>Very High</v>
      </c>
      <c r="AL709" t="str">
        <f>_xlfn.XLOOKUP(Cleaned_Data[[#This Row],[WorkLifeBalance]], SatisfactionLookup[Code], SatisfactionLookup[Label], "Unknown")</f>
        <v>High</v>
      </c>
      <c r="AM70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09" t="str" cm="1">
        <f t="array" ref="AN709">_xlfn.IFS(Cleaned_Data[[#This Row],[Risk Score]]&gt;=5, "3 - High Risk", Cleaned_Data[[#This Row],[Risk Score]]&gt;=3, "2 - Medium Risk", TRUE, "1 - Low Risk")</f>
        <v>1 - Low Risk</v>
      </c>
    </row>
    <row r="710" spans="1:40">
      <c r="A710">
        <v>20</v>
      </c>
      <c r="B710" t="s">
        <v>35</v>
      </c>
      <c r="C710" t="s">
        <v>36</v>
      </c>
      <c r="D710">
        <v>1362</v>
      </c>
      <c r="E710" t="s">
        <v>45</v>
      </c>
      <c r="F710">
        <v>10</v>
      </c>
      <c r="G710">
        <v>1</v>
      </c>
      <c r="H710" t="s">
        <v>51</v>
      </c>
      <c r="I710">
        <v>701</v>
      </c>
      <c r="J710">
        <v>4</v>
      </c>
      <c r="K710" t="s">
        <v>46</v>
      </c>
      <c r="L710">
        <v>32</v>
      </c>
      <c r="M710">
        <v>3</v>
      </c>
      <c r="N710">
        <v>1</v>
      </c>
      <c r="O710" t="s">
        <v>47</v>
      </c>
      <c r="P710">
        <v>3</v>
      </c>
      <c r="Q710" t="s">
        <v>41</v>
      </c>
      <c r="R710">
        <v>1009</v>
      </c>
      <c r="S710">
        <v>26999</v>
      </c>
      <c r="T710">
        <v>1</v>
      </c>
      <c r="U710" t="s">
        <v>35</v>
      </c>
      <c r="V710">
        <v>11</v>
      </c>
      <c r="W710">
        <v>3</v>
      </c>
      <c r="X710">
        <v>4</v>
      </c>
      <c r="Y710">
        <v>0</v>
      </c>
      <c r="Z710">
        <v>1</v>
      </c>
      <c r="AA710">
        <v>5</v>
      </c>
      <c r="AB710">
        <v>3</v>
      </c>
      <c r="AC710">
        <v>1</v>
      </c>
      <c r="AD710">
        <v>0</v>
      </c>
      <c r="AE710">
        <v>1</v>
      </c>
      <c r="AF710">
        <v>1</v>
      </c>
      <c r="AG710">
        <v>1</v>
      </c>
      <c r="AH710" t="s">
        <v>68</v>
      </c>
      <c r="AI710" t="s">
        <v>66</v>
      </c>
      <c r="AJ710" t="str" cm="1">
        <f t="array" ref="AJ710">_xlfn.IFS(
  Cleaned_Data[[#This Row],[MonthlyIncome]] &lt;= Q1_Val, "Low (Q1)",
  Cleaned_Data[[#This Row],[MonthlyIncome]] &lt;= Q2_Val, "Lower-Mid (Q2)",
  Cleaned_Data[[#This Row],[MonthlyIncome]] &lt;= Q3_Val, "Upper-Mid (Q3)",
  TRUE, "High (Q4)"
)</f>
        <v>Low (Q1)</v>
      </c>
      <c r="AK710" t="str">
        <f>_xlfn.XLOOKUP(Cleaned_Data[[#This Row],[JobSatisfaction]], SatisfactionLookup[Code], SatisfactionLookup[Label], "Unknown")</f>
        <v>High</v>
      </c>
      <c r="AL710" t="str">
        <f>_xlfn.XLOOKUP(Cleaned_Data[[#This Row],[WorkLifeBalance]], SatisfactionLookup[Code], SatisfactionLookup[Label], "Unknown")</f>
        <v>High</v>
      </c>
      <c r="AM71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710" t="str" cm="1">
        <f t="array" ref="AN710">_xlfn.IFS(Cleaned_Data[[#This Row],[Risk Score]]&gt;=5, "3 - High Risk", Cleaned_Data[[#This Row],[Risk Score]]&gt;=3, "2 - Medium Risk", TRUE, "1 - Low Risk")</f>
        <v>3 - High Risk</v>
      </c>
    </row>
    <row r="711" spans="1:40">
      <c r="A711">
        <v>55</v>
      </c>
      <c r="B711" t="s">
        <v>35</v>
      </c>
      <c r="C711" t="s">
        <v>36</v>
      </c>
      <c r="D711">
        <v>725</v>
      </c>
      <c r="E711" t="s">
        <v>45</v>
      </c>
      <c r="F711">
        <v>2</v>
      </c>
      <c r="G711">
        <v>3</v>
      </c>
      <c r="H711" t="s">
        <v>51</v>
      </c>
      <c r="I711">
        <v>787</v>
      </c>
      <c r="J711">
        <v>4</v>
      </c>
      <c r="K711" t="s">
        <v>46</v>
      </c>
      <c r="L711">
        <v>78</v>
      </c>
      <c r="M711">
        <v>3</v>
      </c>
      <c r="N711">
        <v>5</v>
      </c>
      <c r="O711" t="s">
        <v>56</v>
      </c>
      <c r="P711">
        <v>1</v>
      </c>
      <c r="Q711" t="s">
        <v>48</v>
      </c>
      <c r="R711">
        <v>19859</v>
      </c>
      <c r="S711">
        <v>21199</v>
      </c>
      <c r="T711">
        <v>5</v>
      </c>
      <c r="U711" t="s">
        <v>35</v>
      </c>
      <c r="V711">
        <v>13</v>
      </c>
      <c r="W711">
        <v>3</v>
      </c>
      <c r="X711">
        <v>4</v>
      </c>
      <c r="Y711">
        <v>1</v>
      </c>
      <c r="Z711">
        <v>24</v>
      </c>
      <c r="AA711">
        <v>2</v>
      </c>
      <c r="AB711">
        <v>3</v>
      </c>
      <c r="AC711">
        <v>5</v>
      </c>
      <c r="AD711">
        <v>2</v>
      </c>
      <c r="AE711">
        <v>1</v>
      </c>
      <c r="AF711">
        <v>4</v>
      </c>
      <c r="AG711">
        <v>1</v>
      </c>
      <c r="AH711" t="s">
        <v>65</v>
      </c>
      <c r="AI711" t="s">
        <v>71</v>
      </c>
      <c r="AJ711" t="str" cm="1">
        <f t="array" ref="AJ711">_xlfn.IFS(
  Cleaned_Data[[#This Row],[MonthlyIncome]] &lt;= Q1_Val, "Low (Q1)",
  Cleaned_Data[[#This Row],[MonthlyIncome]] &lt;= Q2_Val, "Lower-Mid (Q2)",
  Cleaned_Data[[#This Row],[MonthlyIncome]] &lt;= Q3_Val, "Upper-Mid (Q3)",
  TRUE, "High (Q4)"
)</f>
        <v>High (Q4)</v>
      </c>
      <c r="AK711" t="str">
        <f>_xlfn.XLOOKUP(Cleaned_Data[[#This Row],[JobSatisfaction]], SatisfactionLookup[Code], SatisfactionLookup[Label], "Unknown")</f>
        <v>Low</v>
      </c>
      <c r="AL711" t="str">
        <f>_xlfn.XLOOKUP(Cleaned_Data[[#This Row],[WorkLifeBalance]], SatisfactionLookup[Code], SatisfactionLookup[Label], "Unknown")</f>
        <v>High</v>
      </c>
      <c r="AM71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711" t="str" cm="1">
        <f t="array" ref="AN711">_xlfn.IFS(Cleaned_Data[[#This Row],[Risk Score]]&gt;=5, "3 - High Risk", Cleaned_Data[[#This Row],[Risk Score]]&gt;=3, "2 - Medium Risk", TRUE, "1 - Low Risk")</f>
        <v>3 - High Risk</v>
      </c>
    </row>
    <row r="712" spans="1:40">
      <c r="A712">
        <v>41</v>
      </c>
      <c r="B712" t="s">
        <v>35</v>
      </c>
      <c r="C712" t="s">
        <v>36</v>
      </c>
      <c r="D712">
        <v>1085</v>
      </c>
      <c r="E712" t="s">
        <v>45</v>
      </c>
      <c r="F712">
        <v>2</v>
      </c>
      <c r="G712">
        <v>4</v>
      </c>
      <c r="H712" t="s">
        <v>38</v>
      </c>
      <c r="I712">
        <v>927</v>
      </c>
      <c r="J712">
        <v>2</v>
      </c>
      <c r="K712" t="s">
        <v>39</v>
      </c>
      <c r="L712">
        <v>57</v>
      </c>
      <c r="M712">
        <v>1</v>
      </c>
      <c r="N712">
        <v>1</v>
      </c>
      <c r="O712" t="s">
        <v>50</v>
      </c>
      <c r="P712">
        <v>4</v>
      </c>
      <c r="Q712" t="s">
        <v>52</v>
      </c>
      <c r="R712">
        <v>2778</v>
      </c>
      <c r="S712">
        <v>17725</v>
      </c>
      <c r="T712">
        <v>4</v>
      </c>
      <c r="U712" t="s">
        <v>35</v>
      </c>
      <c r="V712">
        <v>13</v>
      </c>
      <c r="W712">
        <v>3</v>
      </c>
      <c r="X712">
        <v>3</v>
      </c>
      <c r="Y712">
        <v>1</v>
      </c>
      <c r="Z712">
        <v>10</v>
      </c>
      <c r="AA712">
        <v>1</v>
      </c>
      <c r="AB712">
        <v>2</v>
      </c>
      <c r="AC712">
        <v>7</v>
      </c>
      <c r="AD712">
        <v>7</v>
      </c>
      <c r="AE712">
        <v>1</v>
      </c>
      <c r="AF712">
        <v>0</v>
      </c>
      <c r="AG712">
        <v>1</v>
      </c>
      <c r="AH712" t="s">
        <v>69</v>
      </c>
      <c r="AI712" t="s">
        <v>72</v>
      </c>
      <c r="AJ712" t="str" cm="1">
        <f t="array" ref="AJ712">_xlfn.IFS(
  Cleaned_Data[[#This Row],[MonthlyIncome]] &lt;= Q1_Val, "Low (Q1)",
  Cleaned_Data[[#This Row],[MonthlyIncome]] &lt;= Q2_Val, "Lower-Mid (Q2)",
  Cleaned_Data[[#This Row],[MonthlyIncome]] &lt;= Q3_Val, "Upper-Mid (Q3)",
  TRUE, "High (Q4)"
)</f>
        <v>Low (Q1)</v>
      </c>
      <c r="AK712" t="str">
        <f>_xlfn.XLOOKUP(Cleaned_Data[[#This Row],[JobSatisfaction]], SatisfactionLookup[Code], SatisfactionLookup[Label], "Unknown")</f>
        <v>Very High</v>
      </c>
      <c r="AL712" t="str">
        <f>_xlfn.XLOOKUP(Cleaned_Data[[#This Row],[WorkLifeBalance]], SatisfactionLookup[Code], SatisfactionLookup[Label], "Unknown")</f>
        <v>Medium</v>
      </c>
      <c r="AM71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712" t="str" cm="1">
        <f t="array" ref="AN712">_xlfn.IFS(Cleaned_Data[[#This Row],[Risk Score]]&gt;=5, "3 - High Risk", Cleaned_Data[[#This Row],[Risk Score]]&gt;=3, "2 - Medium Risk", TRUE, "1 - Low Risk")</f>
        <v>3 - High Risk</v>
      </c>
    </row>
    <row r="713" spans="1:40">
      <c r="A713">
        <v>21</v>
      </c>
      <c r="B713" t="s">
        <v>35</v>
      </c>
      <c r="C713" t="s">
        <v>36</v>
      </c>
      <c r="D713">
        <v>1334</v>
      </c>
      <c r="E713" t="s">
        <v>45</v>
      </c>
      <c r="F713">
        <v>10</v>
      </c>
      <c r="G713">
        <v>3</v>
      </c>
      <c r="H713" t="s">
        <v>38</v>
      </c>
      <c r="I713">
        <v>1079</v>
      </c>
      <c r="J713">
        <v>3</v>
      </c>
      <c r="K713" t="s">
        <v>39</v>
      </c>
      <c r="L713">
        <v>36</v>
      </c>
      <c r="M713">
        <v>2</v>
      </c>
      <c r="N713">
        <v>1</v>
      </c>
      <c r="O713" t="s">
        <v>50</v>
      </c>
      <c r="P713">
        <v>1</v>
      </c>
      <c r="Q713" t="s">
        <v>41</v>
      </c>
      <c r="R713">
        <v>1416</v>
      </c>
      <c r="S713">
        <v>17258</v>
      </c>
      <c r="T713">
        <v>1</v>
      </c>
      <c r="U713" t="s">
        <v>43</v>
      </c>
      <c r="V713">
        <v>13</v>
      </c>
      <c r="W713">
        <v>3</v>
      </c>
      <c r="X713">
        <v>1</v>
      </c>
      <c r="Y713">
        <v>0</v>
      </c>
      <c r="Z713">
        <v>1</v>
      </c>
      <c r="AA713">
        <v>6</v>
      </c>
      <c r="AB713">
        <v>2</v>
      </c>
      <c r="AC713">
        <v>1</v>
      </c>
      <c r="AD713">
        <v>0</v>
      </c>
      <c r="AE713">
        <v>1</v>
      </c>
      <c r="AF713">
        <v>0</v>
      </c>
      <c r="AG713">
        <v>1</v>
      </c>
      <c r="AH713" t="s">
        <v>68</v>
      </c>
      <c r="AI713" t="s">
        <v>66</v>
      </c>
      <c r="AJ713" t="str" cm="1">
        <f t="array" ref="AJ713">_xlfn.IFS(
  Cleaned_Data[[#This Row],[MonthlyIncome]] &lt;= Q1_Val, "Low (Q1)",
  Cleaned_Data[[#This Row],[MonthlyIncome]] &lt;= Q2_Val, "Lower-Mid (Q2)",
  Cleaned_Data[[#This Row],[MonthlyIncome]] &lt;= Q3_Val, "Upper-Mid (Q3)",
  TRUE, "High (Q4)"
)</f>
        <v>Low (Q1)</v>
      </c>
      <c r="AK713" t="str">
        <f>_xlfn.XLOOKUP(Cleaned_Data[[#This Row],[JobSatisfaction]], SatisfactionLookup[Code], SatisfactionLookup[Label], "Unknown")</f>
        <v>Low</v>
      </c>
      <c r="AL713" t="str">
        <f>_xlfn.XLOOKUP(Cleaned_Data[[#This Row],[WorkLifeBalance]], SatisfactionLookup[Code], SatisfactionLookup[Label], "Unknown")</f>
        <v>Medium</v>
      </c>
      <c r="AM71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713" t="str" cm="1">
        <f t="array" ref="AN713">_xlfn.IFS(Cleaned_Data[[#This Row],[Risk Score]]&gt;=5, "3 - High Risk", Cleaned_Data[[#This Row],[Risk Score]]&gt;=3, "2 - Medium Risk", TRUE, "1 - Low Risk")</f>
        <v>2 - Medium Risk</v>
      </c>
    </row>
    <row r="714" spans="1:40">
      <c r="A714">
        <v>32</v>
      </c>
      <c r="B714" t="s">
        <v>35</v>
      </c>
      <c r="C714" t="s">
        <v>36</v>
      </c>
      <c r="D714">
        <v>1089</v>
      </c>
      <c r="E714" t="s">
        <v>45</v>
      </c>
      <c r="F714">
        <v>7</v>
      </c>
      <c r="G714">
        <v>2</v>
      </c>
      <c r="H714" t="s">
        <v>38</v>
      </c>
      <c r="I714">
        <v>1309</v>
      </c>
      <c r="J714">
        <v>4</v>
      </c>
      <c r="K714" t="s">
        <v>46</v>
      </c>
      <c r="L714">
        <v>79</v>
      </c>
      <c r="M714">
        <v>3</v>
      </c>
      <c r="N714">
        <v>2</v>
      </c>
      <c r="O714" t="s">
        <v>50</v>
      </c>
      <c r="P714">
        <v>3</v>
      </c>
      <c r="Q714" t="s">
        <v>48</v>
      </c>
      <c r="R714">
        <v>4883</v>
      </c>
      <c r="S714">
        <v>22845</v>
      </c>
      <c r="T714">
        <v>1</v>
      </c>
      <c r="U714" t="s">
        <v>43</v>
      </c>
      <c r="V714">
        <v>18</v>
      </c>
      <c r="W714">
        <v>3</v>
      </c>
      <c r="X714">
        <v>1</v>
      </c>
      <c r="Y714">
        <v>1</v>
      </c>
      <c r="Z714">
        <v>10</v>
      </c>
      <c r="AA714">
        <v>3</v>
      </c>
      <c r="AB714">
        <v>3</v>
      </c>
      <c r="AC714">
        <v>10</v>
      </c>
      <c r="AD714">
        <v>4</v>
      </c>
      <c r="AE714">
        <v>1</v>
      </c>
      <c r="AF714">
        <v>1</v>
      </c>
      <c r="AG714">
        <v>1</v>
      </c>
      <c r="AH714" t="s">
        <v>67</v>
      </c>
      <c r="AI714" t="s">
        <v>72</v>
      </c>
      <c r="AJ714" t="str" cm="1">
        <f t="array" ref="AJ714">_xlfn.IFS(
  Cleaned_Data[[#This Row],[MonthlyIncome]] &lt;= Q1_Val, "Low (Q1)",
  Cleaned_Data[[#This Row],[MonthlyIncome]] &lt;= Q2_Val, "Lower-Mid (Q2)",
  Cleaned_Data[[#This Row],[MonthlyIncome]] &lt;= Q3_Val, "Upper-Mid (Q3)",
  TRUE, "High (Q4)"
)</f>
        <v>Lower-Mid (Q2)</v>
      </c>
      <c r="AK714" t="str">
        <f>_xlfn.XLOOKUP(Cleaned_Data[[#This Row],[JobSatisfaction]], SatisfactionLookup[Code], SatisfactionLookup[Label], "Unknown")</f>
        <v>High</v>
      </c>
      <c r="AL714" t="str">
        <f>_xlfn.XLOOKUP(Cleaned_Data[[#This Row],[WorkLifeBalance]], SatisfactionLookup[Code], SatisfactionLookup[Label], "Unknown")</f>
        <v>High</v>
      </c>
      <c r="AM71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14" t="str" cm="1">
        <f t="array" ref="AN714">_xlfn.IFS(Cleaned_Data[[#This Row],[Risk Score]]&gt;=5, "3 - High Risk", Cleaned_Data[[#This Row],[Risk Score]]&gt;=3, "2 - Medium Risk", TRUE, "1 - Low Risk")</f>
        <v>1 - Low Risk</v>
      </c>
    </row>
    <row r="715" spans="1:40">
      <c r="A715">
        <v>40</v>
      </c>
      <c r="B715" t="s">
        <v>35</v>
      </c>
      <c r="C715" t="s">
        <v>36</v>
      </c>
      <c r="D715">
        <v>676</v>
      </c>
      <c r="E715" t="s">
        <v>45</v>
      </c>
      <c r="F715">
        <v>9</v>
      </c>
      <c r="G715">
        <v>4</v>
      </c>
      <c r="H715" t="s">
        <v>38</v>
      </c>
      <c r="I715">
        <v>1534</v>
      </c>
      <c r="J715">
        <v>4</v>
      </c>
      <c r="K715" t="s">
        <v>46</v>
      </c>
      <c r="L715">
        <v>86</v>
      </c>
      <c r="M715">
        <v>3</v>
      </c>
      <c r="N715">
        <v>1</v>
      </c>
      <c r="O715" t="s">
        <v>50</v>
      </c>
      <c r="P715">
        <v>1</v>
      </c>
      <c r="Q715" t="s">
        <v>41</v>
      </c>
      <c r="R715">
        <v>2018</v>
      </c>
      <c r="S715">
        <v>21831</v>
      </c>
      <c r="T715">
        <v>3</v>
      </c>
      <c r="U715" t="s">
        <v>43</v>
      </c>
      <c r="V715">
        <v>14</v>
      </c>
      <c r="W715">
        <v>3</v>
      </c>
      <c r="X715">
        <v>2</v>
      </c>
      <c r="Y715">
        <v>0</v>
      </c>
      <c r="Z715">
        <v>15</v>
      </c>
      <c r="AA715">
        <v>3</v>
      </c>
      <c r="AB715">
        <v>1</v>
      </c>
      <c r="AC715">
        <v>5</v>
      </c>
      <c r="AD715">
        <v>4</v>
      </c>
      <c r="AE715">
        <v>1</v>
      </c>
      <c r="AF715">
        <v>0</v>
      </c>
      <c r="AG715">
        <v>1</v>
      </c>
      <c r="AH715" t="s">
        <v>69</v>
      </c>
      <c r="AI715" t="s">
        <v>71</v>
      </c>
      <c r="AJ715" t="str" cm="1">
        <f t="array" ref="AJ715">_xlfn.IFS(
  Cleaned_Data[[#This Row],[MonthlyIncome]] &lt;= Q1_Val, "Low (Q1)",
  Cleaned_Data[[#This Row],[MonthlyIncome]] &lt;= Q2_Val, "Lower-Mid (Q2)",
  Cleaned_Data[[#This Row],[MonthlyIncome]] &lt;= Q3_Val, "Upper-Mid (Q3)",
  TRUE, "High (Q4)"
)</f>
        <v>Low (Q1)</v>
      </c>
      <c r="AK715" t="str">
        <f>_xlfn.XLOOKUP(Cleaned_Data[[#This Row],[JobSatisfaction]], SatisfactionLookup[Code], SatisfactionLookup[Label], "Unknown")</f>
        <v>Low</v>
      </c>
      <c r="AL715" t="str">
        <f>_xlfn.XLOOKUP(Cleaned_Data[[#This Row],[WorkLifeBalance]], SatisfactionLookup[Code], SatisfactionLookup[Label], "Unknown")</f>
        <v>Low</v>
      </c>
      <c r="AM71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715" t="str" cm="1">
        <f t="array" ref="AN715">_xlfn.IFS(Cleaned_Data[[#This Row],[Risk Score]]&gt;=5, "3 - High Risk", Cleaned_Data[[#This Row],[Risk Score]]&gt;=3, "2 - Medium Risk", TRUE, "1 - Low Risk")</f>
        <v>3 - High Risk</v>
      </c>
    </row>
    <row r="716" spans="1:40">
      <c r="A716">
        <v>53</v>
      </c>
      <c r="B716" t="s">
        <v>35</v>
      </c>
      <c r="C716" t="s">
        <v>36</v>
      </c>
      <c r="D716">
        <v>607</v>
      </c>
      <c r="E716" t="s">
        <v>45</v>
      </c>
      <c r="F716">
        <v>2</v>
      </c>
      <c r="G716">
        <v>5</v>
      </c>
      <c r="H716" t="s">
        <v>60</v>
      </c>
      <c r="I716">
        <v>1572</v>
      </c>
      <c r="J716">
        <v>3</v>
      </c>
      <c r="K716" t="s">
        <v>39</v>
      </c>
      <c r="L716">
        <v>78</v>
      </c>
      <c r="M716">
        <v>2</v>
      </c>
      <c r="N716">
        <v>3</v>
      </c>
      <c r="O716" t="s">
        <v>53</v>
      </c>
      <c r="P716">
        <v>4</v>
      </c>
      <c r="Q716" t="s">
        <v>48</v>
      </c>
      <c r="R716">
        <v>10169</v>
      </c>
      <c r="S716">
        <v>14618</v>
      </c>
      <c r="T716">
        <v>0</v>
      </c>
      <c r="U716" t="s">
        <v>43</v>
      </c>
      <c r="V716">
        <v>16</v>
      </c>
      <c r="W716">
        <v>3</v>
      </c>
      <c r="X716">
        <v>2</v>
      </c>
      <c r="Y716">
        <v>1</v>
      </c>
      <c r="Z716">
        <v>34</v>
      </c>
      <c r="AA716">
        <v>4</v>
      </c>
      <c r="AB716">
        <v>3</v>
      </c>
      <c r="AC716">
        <v>33</v>
      </c>
      <c r="AD716">
        <v>7</v>
      </c>
      <c r="AE716">
        <v>1</v>
      </c>
      <c r="AF716">
        <v>9</v>
      </c>
      <c r="AG716">
        <v>1</v>
      </c>
      <c r="AH716" t="s">
        <v>70</v>
      </c>
      <c r="AI716" t="s">
        <v>73</v>
      </c>
      <c r="AJ716" t="str" cm="1">
        <f t="array" ref="AJ716">_xlfn.IFS(
  Cleaned_Data[[#This Row],[MonthlyIncome]] &lt;= Q1_Val, "Low (Q1)",
  Cleaned_Data[[#This Row],[MonthlyIncome]] &lt;= Q2_Val, "Lower-Mid (Q2)",
  Cleaned_Data[[#This Row],[MonthlyIncome]] &lt;= Q3_Val, "Upper-Mid (Q3)",
  TRUE, "High (Q4)"
)</f>
        <v>High (Q4)</v>
      </c>
      <c r="AK716" t="str">
        <f>_xlfn.XLOOKUP(Cleaned_Data[[#This Row],[JobSatisfaction]], SatisfactionLookup[Code], SatisfactionLookup[Label], "Unknown")</f>
        <v>Very High</v>
      </c>
      <c r="AL716" t="str">
        <f>_xlfn.XLOOKUP(Cleaned_Data[[#This Row],[WorkLifeBalance]], SatisfactionLookup[Code], SatisfactionLookup[Label], "Unknown")</f>
        <v>High</v>
      </c>
      <c r="AM71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16" t="str" cm="1">
        <f t="array" ref="AN716">_xlfn.IFS(Cleaned_Data[[#This Row],[Risk Score]]&gt;=5, "3 - High Risk", Cleaned_Data[[#This Row],[Risk Score]]&gt;=3, "2 - Medium Risk", TRUE, "1 - Low Risk")</f>
        <v>1 - Low Risk</v>
      </c>
    </row>
    <row r="717" spans="1:40">
      <c r="A717">
        <v>38</v>
      </c>
      <c r="B717" t="s">
        <v>35</v>
      </c>
      <c r="C717" t="s">
        <v>36</v>
      </c>
      <c r="D717">
        <v>903</v>
      </c>
      <c r="E717" t="s">
        <v>45</v>
      </c>
      <c r="F717">
        <v>2</v>
      </c>
      <c r="G717">
        <v>3</v>
      </c>
      <c r="H717" t="s">
        <v>51</v>
      </c>
      <c r="I717">
        <v>1573</v>
      </c>
      <c r="J717">
        <v>3</v>
      </c>
      <c r="K717" t="s">
        <v>46</v>
      </c>
      <c r="L717">
        <v>81</v>
      </c>
      <c r="M717">
        <v>3</v>
      </c>
      <c r="N717">
        <v>2</v>
      </c>
      <c r="O717" t="s">
        <v>53</v>
      </c>
      <c r="P717">
        <v>2</v>
      </c>
      <c r="Q717" t="s">
        <v>48</v>
      </c>
      <c r="R717">
        <v>4855</v>
      </c>
      <c r="S717">
        <v>7653</v>
      </c>
      <c r="T717">
        <v>4</v>
      </c>
      <c r="U717" t="s">
        <v>43</v>
      </c>
      <c r="V717">
        <v>11</v>
      </c>
      <c r="W717">
        <v>3</v>
      </c>
      <c r="X717">
        <v>1</v>
      </c>
      <c r="Y717">
        <v>2</v>
      </c>
      <c r="Z717">
        <v>7</v>
      </c>
      <c r="AA717">
        <v>2</v>
      </c>
      <c r="AB717">
        <v>3</v>
      </c>
      <c r="AC717">
        <v>5</v>
      </c>
      <c r="AD717">
        <v>2</v>
      </c>
      <c r="AE717">
        <v>1</v>
      </c>
      <c r="AF717">
        <v>4</v>
      </c>
      <c r="AG717">
        <v>1</v>
      </c>
      <c r="AH717" t="s">
        <v>69</v>
      </c>
      <c r="AI717" t="s">
        <v>71</v>
      </c>
      <c r="AJ717" t="str" cm="1">
        <f t="array" ref="AJ717">_xlfn.IFS(
  Cleaned_Data[[#This Row],[MonthlyIncome]] &lt;= Q1_Val, "Low (Q1)",
  Cleaned_Data[[#This Row],[MonthlyIncome]] &lt;= Q2_Val, "Lower-Mid (Q2)",
  Cleaned_Data[[#This Row],[MonthlyIncome]] &lt;= Q3_Val, "Upper-Mid (Q3)",
  TRUE, "High (Q4)"
)</f>
        <v>Lower-Mid (Q2)</v>
      </c>
      <c r="AK717" t="str">
        <f>_xlfn.XLOOKUP(Cleaned_Data[[#This Row],[JobSatisfaction]], SatisfactionLookup[Code], SatisfactionLookup[Label], "Unknown")</f>
        <v>Medium</v>
      </c>
      <c r="AL717" t="str">
        <f>_xlfn.XLOOKUP(Cleaned_Data[[#This Row],[WorkLifeBalance]], SatisfactionLookup[Code], SatisfactionLookup[Label], "Unknown")</f>
        <v>High</v>
      </c>
      <c r="AM71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17" t="str" cm="1">
        <f t="array" ref="AN717">_xlfn.IFS(Cleaned_Data[[#This Row],[Risk Score]]&gt;=5, "3 - High Risk", Cleaned_Data[[#This Row],[Risk Score]]&gt;=3, "2 - Medium Risk", TRUE, "1 - Low Risk")</f>
        <v>1 - Low Risk</v>
      </c>
    </row>
    <row r="718" spans="1:40">
      <c r="A718">
        <v>56</v>
      </c>
      <c r="B718" t="s">
        <v>35</v>
      </c>
      <c r="C718" t="s">
        <v>36</v>
      </c>
      <c r="D718">
        <v>1162</v>
      </c>
      <c r="E718" t="s">
        <v>45</v>
      </c>
      <c r="F718">
        <v>24</v>
      </c>
      <c r="G718">
        <v>2</v>
      </c>
      <c r="H718" t="s">
        <v>38</v>
      </c>
      <c r="I718">
        <v>1907</v>
      </c>
      <c r="J718">
        <v>1</v>
      </c>
      <c r="K718" t="s">
        <v>46</v>
      </c>
      <c r="L718">
        <v>97</v>
      </c>
      <c r="M718">
        <v>3</v>
      </c>
      <c r="N718">
        <v>1</v>
      </c>
      <c r="O718" t="s">
        <v>50</v>
      </c>
      <c r="P718">
        <v>4</v>
      </c>
      <c r="Q718" t="s">
        <v>41</v>
      </c>
      <c r="R718">
        <v>2587</v>
      </c>
      <c r="S718">
        <v>10261</v>
      </c>
      <c r="T718">
        <v>1</v>
      </c>
      <c r="U718" t="s">
        <v>43</v>
      </c>
      <c r="V718">
        <v>16</v>
      </c>
      <c r="W718">
        <v>3</v>
      </c>
      <c r="X718">
        <v>4</v>
      </c>
      <c r="Y718">
        <v>0</v>
      </c>
      <c r="Z718">
        <v>5</v>
      </c>
      <c r="AA718">
        <v>3</v>
      </c>
      <c r="AB718">
        <v>3</v>
      </c>
      <c r="AC718">
        <v>4</v>
      </c>
      <c r="AD718">
        <v>2</v>
      </c>
      <c r="AE718">
        <v>1</v>
      </c>
      <c r="AF718">
        <v>0</v>
      </c>
      <c r="AG718">
        <v>1</v>
      </c>
      <c r="AH718" t="s">
        <v>65</v>
      </c>
      <c r="AI718" t="s">
        <v>71</v>
      </c>
      <c r="AJ718" t="str" cm="1">
        <f t="array" ref="AJ718">_xlfn.IFS(
  Cleaned_Data[[#This Row],[MonthlyIncome]] &lt;= Q1_Val, "Low (Q1)",
  Cleaned_Data[[#This Row],[MonthlyIncome]] &lt;= Q2_Val, "Lower-Mid (Q2)",
  Cleaned_Data[[#This Row],[MonthlyIncome]] &lt;= Q3_Val, "Upper-Mid (Q3)",
  TRUE, "High (Q4)"
)</f>
        <v>Low (Q1)</v>
      </c>
      <c r="AK718" t="str">
        <f>_xlfn.XLOOKUP(Cleaned_Data[[#This Row],[JobSatisfaction]], SatisfactionLookup[Code], SatisfactionLookup[Label], "Unknown")</f>
        <v>Very High</v>
      </c>
      <c r="AL718" t="str">
        <f>_xlfn.XLOOKUP(Cleaned_Data[[#This Row],[WorkLifeBalance]], SatisfactionLookup[Code], SatisfactionLookup[Label], "Unknown")</f>
        <v>High</v>
      </c>
      <c r="AM71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718" t="str" cm="1">
        <f t="array" ref="AN718">_xlfn.IFS(Cleaned_Data[[#This Row],[Risk Score]]&gt;=5, "3 - High Risk", Cleaned_Data[[#This Row],[Risk Score]]&gt;=3, "2 - Medium Risk", TRUE, "1 - Low Risk")</f>
        <v>2 - Medium Risk</v>
      </c>
    </row>
    <row r="719" spans="1:40">
      <c r="A719">
        <v>44</v>
      </c>
      <c r="B719" t="s">
        <v>43</v>
      </c>
      <c r="C719" t="s">
        <v>36</v>
      </c>
      <c r="D719">
        <v>1459</v>
      </c>
      <c r="E719" t="s">
        <v>45</v>
      </c>
      <c r="F719">
        <v>10</v>
      </c>
      <c r="G719">
        <v>4</v>
      </c>
      <c r="H719" t="s">
        <v>49</v>
      </c>
      <c r="I719">
        <v>40</v>
      </c>
      <c r="J719">
        <v>4</v>
      </c>
      <c r="K719" t="s">
        <v>46</v>
      </c>
      <c r="L719">
        <v>41</v>
      </c>
      <c r="M719">
        <v>3</v>
      </c>
      <c r="N719">
        <v>2</v>
      </c>
      <c r="O719" t="s">
        <v>54</v>
      </c>
      <c r="P719">
        <v>4</v>
      </c>
      <c r="Q719" t="s">
        <v>48</v>
      </c>
      <c r="R719">
        <v>6465</v>
      </c>
      <c r="S719">
        <v>19121</v>
      </c>
      <c r="T719">
        <v>2</v>
      </c>
      <c r="U719" t="s">
        <v>35</v>
      </c>
      <c r="V719">
        <v>13</v>
      </c>
      <c r="W719">
        <v>3</v>
      </c>
      <c r="X719">
        <v>4</v>
      </c>
      <c r="Y719">
        <v>0</v>
      </c>
      <c r="Z719">
        <v>9</v>
      </c>
      <c r="AA719">
        <v>5</v>
      </c>
      <c r="AB719">
        <v>4</v>
      </c>
      <c r="AC719">
        <v>4</v>
      </c>
      <c r="AD719">
        <v>2</v>
      </c>
      <c r="AE719">
        <v>1</v>
      </c>
      <c r="AF719">
        <v>3</v>
      </c>
      <c r="AG719">
        <v>0</v>
      </c>
      <c r="AH719" t="s">
        <v>69</v>
      </c>
      <c r="AI719" t="s">
        <v>71</v>
      </c>
      <c r="AJ719" t="str" cm="1">
        <f t="array" ref="AJ719">_xlfn.IFS(
  Cleaned_Data[[#This Row],[MonthlyIncome]] &lt;= Q1_Val, "Low (Q1)",
  Cleaned_Data[[#This Row],[MonthlyIncome]] &lt;= Q2_Val, "Lower-Mid (Q2)",
  Cleaned_Data[[#This Row],[MonthlyIncome]] &lt;= Q3_Val, "Upper-Mid (Q3)",
  TRUE, "High (Q4)"
)</f>
        <v>Upper-Mid (Q3)</v>
      </c>
      <c r="AK719" t="str">
        <f>_xlfn.XLOOKUP(Cleaned_Data[[#This Row],[JobSatisfaction]], SatisfactionLookup[Code], SatisfactionLookup[Label], "Unknown")</f>
        <v>Very High</v>
      </c>
      <c r="AL719" t="str">
        <f>_xlfn.XLOOKUP(Cleaned_Data[[#This Row],[WorkLifeBalance]], SatisfactionLookup[Code], SatisfactionLookup[Label], "Unknown")</f>
        <v>Very High</v>
      </c>
      <c r="AM71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719" t="str" cm="1">
        <f t="array" ref="AN719">_xlfn.IFS(Cleaned_Data[[#This Row],[Risk Score]]&gt;=5, "3 - High Risk", Cleaned_Data[[#This Row],[Risk Score]]&gt;=3, "2 - Medium Risk", TRUE, "1 - Low Risk")</f>
        <v>2 - Medium Risk</v>
      </c>
    </row>
    <row r="720" spans="1:40">
      <c r="A720">
        <v>30</v>
      </c>
      <c r="B720" t="s">
        <v>43</v>
      </c>
      <c r="C720" t="s">
        <v>36</v>
      </c>
      <c r="D720">
        <v>125</v>
      </c>
      <c r="E720" t="s">
        <v>45</v>
      </c>
      <c r="F720">
        <v>9</v>
      </c>
      <c r="G720">
        <v>2</v>
      </c>
      <c r="H720" t="s">
        <v>51</v>
      </c>
      <c r="I720">
        <v>41</v>
      </c>
      <c r="J720">
        <v>4</v>
      </c>
      <c r="K720" t="s">
        <v>46</v>
      </c>
      <c r="L720">
        <v>83</v>
      </c>
      <c r="M720">
        <v>2</v>
      </c>
      <c r="N720">
        <v>1</v>
      </c>
      <c r="O720" t="s">
        <v>50</v>
      </c>
      <c r="P720">
        <v>3</v>
      </c>
      <c r="Q720" t="s">
        <v>41</v>
      </c>
      <c r="R720">
        <v>2206</v>
      </c>
      <c r="S720">
        <v>16117</v>
      </c>
      <c r="T720">
        <v>1</v>
      </c>
      <c r="U720" t="s">
        <v>43</v>
      </c>
      <c r="V720">
        <v>13</v>
      </c>
      <c r="W720">
        <v>3</v>
      </c>
      <c r="X720">
        <v>1</v>
      </c>
      <c r="Y720">
        <v>0</v>
      </c>
      <c r="Z720">
        <v>10</v>
      </c>
      <c r="AA720">
        <v>5</v>
      </c>
      <c r="AB720">
        <v>3</v>
      </c>
      <c r="AC720">
        <v>10</v>
      </c>
      <c r="AD720">
        <v>0</v>
      </c>
      <c r="AE720">
        <v>1</v>
      </c>
      <c r="AF720">
        <v>8</v>
      </c>
      <c r="AG720">
        <v>0</v>
      </c>
      <c r="AH720" t="s">
        <v>67</v>
      </c>
      <c r="AI720" t="s">
        <v>72</v>
      </c>
      <c r="AJ720" t="str" cm="1">
        <f t="array" ref="AJ720">_xlfn.IFS(
  Cleaned_Data[[#This Row],[MonthlyIncome]] &lt;= Q1_Val, "Low (Q1)",
  Cleaned_Data[[#This Row],[MonthlyIncome]] &lt;= Q2_Val, "Lower-Mid (Q2)",
  Cleaned_Data[[#This Row],[MonthlyIncome]] &lt;= Q3_Val, "Upper-Mid (Q3)",
  TRUE, "High (Q4)"
)</f>
        <v>Low (Q1)</v>
      </c>
      <c r="AK720" t="str">
        <f>_xlfn.XLOOKUP(Cleaned_Data[[#This Row],[JobSatisfaction]], SatisfactionLookup[Code], SatisfactionLookup[Label], "Unknown")</f>
        <v>High</v>
      </c>
      <c r="AL720" t="str">
        <f>_xlfn.XLOOKUP(Cleaned_Data[[#This Row],[WorkLifeBalance]], SatisfactionLookup[Code], SatisfactionLookup[Label], "Unknown")</f>
        <v>High</v>
      </c>
      <c r="AM72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20" t="str" cm="1">
        <f t="array" ref="AN720">_xlfn.IFS(Cleaned_Data[[#This Row],[Risk Score]]&gt;=5, "3 - High Risk", Cleaned_Data[[#This Row],[Risk Score]]&gt;=3, "2 - Medium Risk", TRUE, "1 - Low Risk")</f>
        <v>1 - Low Risk</v>
      </c>
    </row>
    <row r="721" spans="1:40">
      <c r="A721">
        <v>43</v>
      </c>
      <c r="B721" t="s">
        <v>43</v>
      </c>
      <c r="C721" t="s">
        <v>36</v>
      </c>
      <c r="D721">
        <v>1273</v>
      </c>
      <c r="E721" t="s">
        <v>45</v>
      </c>
      <c r="F721">
        <v>2</v>
      </c>
      <c r="G721">
        <v>2</v>
      </c>
      <c r="H721" t="s">
        <v>51</v>
      </c>
      <c r="I721">
        <v>46</v>
      </c>
      <c r="J721">
        <v>4</v>
      </c>
      <c r="K721" t="s">
        <v>39</v>
      </c>
      <c r="L721">
        <v>72</v>
      </c>
      <c r="M721">
        <v>4</v>
      </c>
      <c r="N721">
        <v>1</v>
      </c>
      <c r="O721" t="s">
        <v>47</v>
      </c>
      <c r="P721">
        <v>3</v>
      </c>
      <c r="Q721" t="s">
        <v>52</v>
      </c>
      <c r="R721">
        <v>2645</v>
      </c>
      <c r="S721">
        <v>21923</v>
      </c>
      <c r="T721">
        <v>1</v>
      </c>
      <c r="U721" t="s">
        <v>43</v>
      </c>
      <c r="V721">
        <v>12</v>
      </c>
      <c r="W721">
        <v>3</v>
      </c>
      <c r="X721">
        <v>4</v>
      </c>
      <c r="Y721">
        <v>2</v>
      </c>
      <c r="Z721">
        <v>6</v>
      </c>
      <c r="AA721">
        <v>3</v>
      </c>
      <c r="AB721">
        <v>2</v>
      </c>
      <c r="AC721">
        <v>5</v>
      </c>
      <c r="AD721">
        <v>3</v>
      </c>
      <c r="AE721">
        <v>1</v>
      </c>
      <c r="AF721">
        <v>4</v>
      </c>
      <c r="AG721">
        <v>0</v>
      </c>
      <c r="AH721" t="s">
        <v>69</v>
      </c>
      <c r="AI721" t="s">
        <v>71</v>
      </c>
      <c r="AJ721" t="str" cm="1">
        <f t="array" ref="AJ721">_xlfn.IFS(
  Cleaned_Data[[#This Row],[MonthlyIncome]] &lt;= Q1_Val, "Low (Q1)",
  Cleaned_Data[[#This Row],[MonthlyIncome]] &lt;= Q2_Val, "Lower-Mid (Q2)",
  Cleaned_Data[[#This Row],[MonthlyIncome]] &lt;= Q3_Val, "Upper-Mid (Q3)",
  TRUE, "High (Q4)"
)</f>
        <v>Low (Q1)</v>
      </c>
      <c r="AK721" t="str">
        <f>_xlfn.XLOOKUP(Cleaned_Data[[#This Row],[JobSatisfaction]], SatisfactionLookup[Code], SatisfactionLookup[Label], "Unknown")</f>
        <v>High</v>
      </c>
      <c r="AL721" t="str">
        <f>_xlfn.XLOOKUP(Cleaned_Data[[#This Row],[WorkLifeBalance]], SatisfactionLookup[Code], SatisfactionLookup[Label], "Unknown")</f>
        <v>Medium</v>
      </c>
      <c r="AM72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21" t="str" cm="1">
        <f t="array" ref="AN721">_xlfn.IFS(Cleaned_Data[[#This Row],[Risk Score]]&gt;=5, "3 - High Risk", Cleaned_Data[[#This Row],[Risk Score]]&gt;=3, "2 - Medium Risk", TRUE, "1 - Low Risk")</f>
        <v>1 - Low Risk</v>
      </c>
    </row>
    <row r="722" spans="1:40">
      <c r="A722">
        <v>31</v>
      </c>
      <c r="B722" t="s">
        <v>43</v>
      </c>
      <c r="C722" t="s">
        <v>36</v>
      </c>
      <c r="D722">
        <v>655</v>
      </c>
      <c r="E722" t="s">
        <v>45</v>
      </c>
      <c r="F722">
        <v>7</v>
      </c>
      <c r="G722">
        <v>4</v>
      </c>
      <c r="H722" t="s">
        <v>38</v>
      </c>
      <c r="I722">
        <v>76</v>
      </c>
      <c r="J722">
        <v>4</v>
      </c>
      <c r="K722" t="s">
        <v>46</v>
      </c>
      <c r="L722">
        <v>48</v>
      </c>
      <c r="M722">
        <v>3</v>
      </c>
      <c r="N722">
        <v>2</v>
      </c>
      <c r="O722" t="s">
        <v>50</v>
      </c>
      <c r="P722">
        <v>4</v>
      </c>
      <c r="Q722" t="s">
        <v>52</v>
      </c>
      <c r="R722">
        <v>5915</v>
      </c>
      <c r="S722">
        <v>9528</v>
      </c>
      <c r="T722">
        <v>3</v>
      </c>
      <c r="U722" t="s">
        <v>43</v>
      </c>
      <c r="V722">
        <v>22</v>
      </c>
      <c r="W722">
        <v>4</v>
      </c>
      <c r="X722">
        <v>4</v>
      </c>
      <c r="Y722">
        <v>1</v>
      </c>
      <c r="Z722">
        <v>10</v>
      </c>
      <c r="AA722">
        <v>3</v>
      </c>
      <c r="AB722">
        <v>2</v>
      </c>
      <c r="AC722">
        <v>7</v>
      </c>
      <c r="AD722">
        <v>7</v>
      </c>
      <c r="AE722">
        <v>1</v>
      </c>
      <c r="AF722">
        <v>7</v>
      </c>
      <c r="AG722">
        <v>0</v>
      </c>
      <c r="AH722" t="s">
        <v>67</v>
      </c>
      <c r="AI722" t="s">
        <v>72</v>
      </c>
      <c r="AJ722" t="str" cm="1">
        <f t="array" ref="AJ722">_xlfn.IFS(
  Cleaned_Data[[#This Row],[MonthlyIncome]] &lt;= Q1_Val, "Low (Q1)",
  Cleaned_Data[[#This Row],[MonthlyIncome]] &lt;= Q2_Val, "Lower-Mid (Q2)",
  Cleaned_Data[[#This Row],[MonthlyIncome]] &lt;= Q3_Val, "Upper-Mid (Q3)",
  TRUE, "High (Q4)"
)</f>
        <v>Upper-Mid (Q3)</v>
      </c>
      <c r="AK722" t="str">
        <f>_xlfn.XLOOKUP(Cleaned_Data[[#This Row],[JobSatisfaction]], SatisfactionLookup[Code], SatisfactionLookup[Label], "Unknown")</f>
        <v>Very High</v>
      </c>
      <c r="AL722" t="str">
        <f>_xlfn.XLOOKUP(Cleaned_Data[[#This Row],[WorkLifeBalance]], SatisfactionLookup[Code], SatisfactionLookup[Label], "Unknown")</f>
        <v>Medium</v>
      </c>
      <c r="AM72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22" t="str" cm="1">
        <f t="array" ref="AN722">_xlfn.IFS(Cleaned_Data[[#This Row],[Risk Score]]&gt;=5, "3 - High Risk", Cleaned_Data[[#This Row],[Risk Score]]&gt;=3, "2 - Medium Risk", TRUE, "1 - Low Risk")</f>
        <v>1 - Low Risk</v>
      </c>
    </row>
    <row r="723" spans="1:40">
      <c r="A723">
        <v>31</v>
      </c>
      <c r="B723" t="s">
        <v>43</v>
      </c>
      <c r="C723" t="s">
        <v>36</v>
      </c>
      <c r="D723">
        <v>1082</v>
      </c>
      <c r="E723" t="s">
        <v>45</v>
      </c>
      <c r="F723">
        <v>1</v>
      </c>
      <c r="G723">
        <v>4</v>
      </c>
      <c r="H723" t="s">
        <v>51</v>
      </c>
      <c r="I723">
        <v>95</v>
      </c>
      <c r="J723">
        <v>3</v>
      </c>
      <c r="K723" t="s">
        <v>46</v>
      </c>
      <c r="L723">
        <v>87</v>
      </c>
      <c r="M723">
        <v>3</v>
      </c>
      <c r="N723">
        <v>1</v>
      </c>
      <c r="O723" t="s">
        <v>47</v>
      </c>
      <c r="P723">
        <v>2</v>
      </c>
      <c r="Q723" t="s">
        <v>41</v>
      </c>
      <c r="R723">
        <v>2501</v>
      </c>
      <c r="S723">
        <v>18775</v>
      </c>
      <c r="T723">
        <v>1</v>
      </c>
      <c r="U723" t="s">
        <v>43</v>
      </c>
      <c r="V723">
        <v>17</v>
      </c>
      <c r="W723">
        <v>3</v>
      </c>
      <c r="X723">
        <v>2</v>
      </c>
      <c r="Y723">
        <v>0</v>
      </c>
      <c r="Z723">
        <v>1</v>
      </c>
      <c r="AA723">
        <v>4</v>
      </c>
      <c r="AB723">
        <v>3</v>
      </c>
      <c r="AC723">
        <v>1</v>
      </c>
      <c r="AD723">
        <v>1</v>
      </c>
      <c r="AE723">
        <v>1</v>
      </c>
      <c r="AF723">
        <v>0</v>
      </c>
      <c r="AG723">
        <v>0</v>
      </c>
      <c r="AH723" t="s">
        <v>67</v>
      </c>
      <c r="AI723" t="s">
        <v>66</v>
      </c>
      <c r="AJ723" t="str" cm="1">
        <f t="array" ref="AJ723">_xlfn.IFS(
  Cleaned_Data[[#This Row],[MonthlyIncome]] &lt;= Q1_Val, "Low (Q1)",
  Cleaned_Data[[#This Row],[MonthlyIncome]] &lt;= Q2_Val, "Lower-Mid (Q2)",
  Cleaned_Data[[#This Row],[MonthlyIncome]] &lt;= Q3_Val, "Upper-Mid (Q3)",
  TRUE, "High (Q4)"
)</f>
        <v>Low (Q1)</v>
      </c>
      <c r="AK723" t="str">
        <f>_xlfn.XLOOKUP(Cleaned_Data[[#This Row],[JobSatisfaction]], SatisfactionLookup[Code], SatisfactionLookup[Label], "Unknown")</f>
        <v>Medium</v>
      </c>
      <c r="AL723" t="str">
        <f>_xlfn.XLOOKUP(Cleaned_Data[[#This Row],[WorkLifeBalance]], SatisfactionLookup[Code], SatisfactionLookup[Label], "Unknown")</f>
        <v>High</v>
      </c>
      <c r="AM72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723" t="str" cm="1">
        <f t="array" ref="AN723">_xlfn.IFS(Cleaned_Data[[#This Row],[Risk Score]]&gt;=5, "3 - High Risk", Cleaned_Data[[#This Row],[Risk Score]]&gt;=3, "2 - Medium Risk", TRUE, "1 - Low Risk")</f>
        <v>2 - Medium Risk</v>
      </c>
    </row>
    <row r="724" spans="1:40">
      <c r="A724">
        <v>31</v>
      </c>
      <c r="B724" t="s">
        <v>43</v>
      </c>
      <c r="C724" t="s">
        <v>36</v>
      </c>
      <c r="D724">
        <v>746</v>
      </c>
      <c r="E724" t="s">
        <v>45</v>
      </c>
      <c r="F724">
        <v>8</v>
      </c>
      <c r="G724">
        <v>4</v>
      </c>
      <c r="H724" t="s">
        <v>38</v>
      </c>
      <c r="I724">
        <v>98</v>
      </c>
      <c r="J724">
        <v>3</v>
      </c>
      <c r="K724" t="s">
        <v>39</v>
      </c>
      <c r="L724">
        <v>61</v>
      </c>
      <c r="M724">
        <v>3</v>
      </c>
      <c r="N724">
        <v>2</v>
      </c>
      <c r="O724" t="s">
        <v>53</v>
      </c>
      <c r="P724">
        <v>4</v>
      </c>
      <c r="Q724" t="s">
        <v>41</v>
      </c>
      <c r="R724">
        <v>4424</v>
      </c>
      <c r="S724">
        <v>20682</v>
      </c>
      <c r="T724">
        <v>1</v>
      </c>
      <c r="U724" t="s">
        <v>43</v>
      </c>
      <c r="V724">
        <v>23</v>
      </c>
      <c r="W724">
        <v>4</v>
      </c>
      <c r="X724">
        <v>4</v>
      </c>
      <c r="Y724">
        <v>0</v>
      </c>
      <c r="Z724">
        <v>11</v>
      </c>
      <c r="AA724">
        <v>2</v>
      </c>
      <c r="AB724">
        <v>3</v>
      </c>
      <c r="AC724">
        <v>11</v>
      </c>
      <c r="AD724">
        <v>7</v>
      </c>
      <c r="AE724">
        <v>1</v>
      </c>
      <c r="AF724">
        <v>8</v>
      </c>
      <c r="AG724">
        <v>0</v>
      </c>
      <c r="AH724" t="s">
        <v>67</v>
      </c>
      <c r="AI724" t="s">
        <v>73</v>
      </c>
      <c r="AJ724" t="str" cm="1">
        <f t="array" ref="AJ724">_xlfn.IFS(
  Cleaned_Data[[#This Row],[MonthlyIncome]] &lt;= Q1_Val, "Low (Q1)",
  Cleaned_Data[[#This Row],[MonthlyIncome]] &lt;= Q2_Val, "Lower-Mid (Q2)",
  Cleaned_Data[[#This Row],[MonthlyIncome]] &lt;= Q3_Val, "Upper-Mid (Q3)",
  TRUE, "High (Q4)"
)</f>
        <v>Lower-Mid (Q2)</v>
      </c>
      <c r="AK724" t="str">
        <f>_xlfn.XLOOKUP(Cleaned_Data[[#This Row],[JobSatisfaction]], SatisfactionLookup[Code], SatisfactionLookup[Label], "Unknown")</f>
        <v>Very High</v>
      </c>
      <c r="AL724" t="str">
        <f>_xlfn.XLOOKUP(Cleaned_Data[[#This Row],[WorkLifeBalance]], SatisfactionLookup[Code], SatisfactionLookup[Label], "Unknown")</f>
        <v>High</v>
      </c>
      <c r="AM72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24" t="str" cm="1">
        <f t="array" ref="AN724">_xlfn.IFS(Cleaned_Data[[#This Row],[Risk Score]]&gt;=5, "3 - High Risk", Cleaned_Data[[#This Row],[Risk Score]]&gt;=3, "2 - Medium Risk", TRUE, "1 - Low Risk")</f>
        <v>1 - Low Risk</v>
      </c>
    </row>
    <row r="725" spans="1:40">
      <c r="A725">
        <v>34</v>
      </c>
      <c r="B725" t="s">
        <v>43</v>
      </c>
      <c r="C725" t="s">
        <v>36</v>
      </c>
      <c r="D725">
        <v>1153</v>
      </c>
      <c r="E725" t="s">
        <v>45</v>
      </c>
      <c r="F725">
        <v>1</v>
      </c>
      <c r="G725">
        <v>2</v>
      </c>
      <c r="H725" t="s">
        <v>51</v>
      </c>
      <c r="I725">
        <v>110</v>
      </c>
      <c r="J725">
        <v>1</v>
      </c>
      <c r="K725" t="s">
        <v>46</v>
      </c>
      <c r="L725">
        <v>94</v>
      </c>
      <c r="M725">
        <v>3</v>
      </c>
      <c r="N725">
        <v>2</v>
      </c>
      <c r="O725" t="s">
        <v>53</v>
      </c>
      <c r="P725">
        <v>2</v>
      </c>
      <c r="Q725" t="s">
        <v>48</v>
      </c>
      <c r="R725">
        <v>4325</v>
      </c>
      <c r="S725">
        <v>17736</v>
      </c>
      <c r="T725">
        <v>1</v>
      </c>
      <c r="U725" t="s">
        <v>43</v>
      </c>
      <c r="V725">
        <v>15</v>
      </c>
      <c r="W725">
        <v>3</v>
      </c>
      <c r="X725">
        <v>3</v>
      </c>
      <c r="Y725">
        <v>0</v>
      </c>
      <c r="Z725">
        <v>5</v>
      </c>
      <c r="AA725">
        <v>2</v>
      </c>
      <c r="AB725">
        <v>3</v>
      </c>
      <c r="AC725">
        <v>5</v>
      </c>
      <c r="AD725">
        <v>2</v>
      </c>
      <c r="AE725">
        <v>1</v>
      </c>
      <c r="AF725">
        <v>3</v>
      </c>
      <c r="AG725">
        <v>0</v>
      </c>
      <c r="AH725" t="s">
        <v>67</v>
      </c>
      <c r="AI725" t="s">
        <v>71</v>
      </c>
      <c r="AJ725" t="str" cm="1">
        <f t="array" ref="AJ725">_xlfn.IFS(
  Cleaned_Data[[#This Row],[MonthlyIncome]] &lt;= Q1_Val, "Low (Q1)",
  Cleaned_Data[[#This Row],[MonthlyIncome]] &lt;= Q2_Val, "Lower-Mid (Q2)",
  Cleaned_Data[[#This Row],[MonthlyIncome]] &lt;= Q3_Val, "Upper-Mid (Q3)",
  TRUE, "High (Q4)"
)</f>
        <v>Lower-Mid (Q2)</v>
      </c>
      <c r="AK725" t="str">
        <f>_xlfn.XLOOKUP(Cleaned_Data[[#This Row],[JobSatisfaction]], SatisfactionLookup[Code], SatisfactionLookup[Label], "Unknown")</f>
        <v>Medium</v>
      </c>
      <c r="AL725" t="str">
        <f>_xlfn.XLOOKUP(Cleaned_Data[[#This Row],[WorkLifeBalance]], SatisfactionLookup[Code], SatisfactionLookup[Label], "Unknown")</f>
        <v>High</v>
      </c>
      <c r="AM72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25" t="str" cm="1">
        <f t="array" ref="AN725">_xlfn.IFS(Cleaned_Data[[#This Row],[Risk Score]]&gt;=5, "3 - High Risk", Cleaned_Data[[#This Row],[Risk Score]]&gt;=3, "2 - Medium Risk", TRUE, "1 - Low Risk")</f>
        <v>1 - Low Risk</v>
      </c>
    </row>
    <row r="726" spans="1:40">
      <c r="A726">
        <v>41</v>
      </c>
      <c r="B726" t="s">
        <v>43</v>
      </c>
      <c r="C726" t="s">
        <v>36</v>
      </c>
      <c r="D726">
        <v>933</v>
      </c>
      <c r="E726" t="s">
        <v>45</v>
      </c>
      <c r="F726">
        <v>9</v>
      </c>
      <c r="G726">
        <v>4</v>
      </c>
      <c r="H726" t="s">
        <v>38</v>
      </c>
      <c r="I726">
        <v>200</v>
      </c>
      <c r="J726">
        <v>3</v>
      </c>
      <c r="K726" t="s">
        <v>46</v>
      </c>
      <c r="L726">
        <v>94</v>
      </c>
      <c r="M726">
        <v>3</v>
      </c>
      <c r="N726">
        <v>1</v>
      </c>
      <c r="O726" t="s">
        <v>50</v>
      </c>
      <c r="P726">
        <v>1</v>
      </c>
      <c r="Q726" t="s">
        <v>48</v>
      </c>
      <c r="R726">
        <v>2238</v>
      </c>
      <c r="S726">
        <v>6961</v>
      </c>
      <c r="T726">
        <v>2</v>
      </c>
      <c r="U726" t="s">
        <v>43</v>
      </c>
      <c r="V726">
        <v>21</v>
      </c>
      <c r="W726">
        <v>4</v>
      </c>
      <c r="X726">
        <v>4</v>
      </c>
      <c r="Y726">
        <v>1</v>
      </c>
      <c r="Z726">
        <v>7</v>
      </c>
      <c r="AA726">
        <v>2</v>
      </c>
      <c r="AB726">
        <v>3</v>
      </c>
      <c r="AC726">
        <v>5</v>
      </c>
      <c r="AD726">
        <v>0</v>
      </c>
      <c r="AE726">
        <v>1</v>
      </c>
      <c r="AF726">
        <v>4</v>
      </c>
      <c r="AG726">
        <v>0</v>
      </c>
      <c r="AH726" t="s">
        <v>69</v>
      </c>
      <c r="AI726" t="s">
        <v>71</v>
      </c>
      <c r="AJ726" t="str" cm="1">
        <f t="array" ref="AJ726">_xlfn.IFS(
  Cleaned_Data[[#This Row],[MonthlyIncome]] &lt;= Q1_Val, "Low (Q1)",
  Cleaned_Data[[#This Row],[MonthlyIncome]] &lt;= Q2_Val, "Lower-Mid (Q2)",
  Cleaned_Data[[#This Row],[MonthlyIncome]] &lt;= Q3_Val, "Upper-Mid (Q3)",
  TRUE, "High (Q4)"
)</f>
        <v>Low (Q1)</v>
      </c>
      <c r="AK726" t="str">
        <f>_xlfn.XLOOKUP(Cleaned_Data[[#This Row],[JobSatisfaction]], SatisfactionLookup[Code], SatisfactionLookup[Label], "Unknown")</f>
        <v>Low</v>
      </c>
      <c r="AL726" t="str">
        <f>_xlfn.XLOOKUP(Cleaned_Data[[#This Row],[WorkLifeBalance]], SatisfactionLookup[Code], SatisfactionLookup[Label], "Unknown")</f>
        <v>High</v>
      </c>
      <c r="AM72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726" t="str" cm="1">
        <f t="array" ref="AN726">_xlfn.IFS(Cleaned_Data[[#This Row],[Risk Score]]&gt;=5, "3 - High Risk", Cleaned_Data[[#This Row],[Risk Score]]&gt;=3, "2 - Medium Risk", TRUE, "1 - Low Risk")</f>
        <v>2 - Medium Risk</v>
      </c>
    </row>
    <row r="727" spans="1:40">
      <c r="A727">
        <v>57</v>
      </c>
      <c r="B727" t="s">
        <v>43</v>
      </c>
      <c r="C727" t="s">
        <v>36</v>
      </c>
      <c r="D727">
        <v>334</v>
      </c>
      <c r="E727" t="s">
        <v>45</v>
      </c>
      <c r="F727">
        <v>24</v>
      </c>
      <c r="G727">
        <v>2</v>
      </c>
      <c r="H727" t="s">
        <v>38</v>
      </c>
      <c r="I727">
        <v>223</v>
      </c>
      <c r="J727">
        <v>3</v>
      </c>
      <c r="K727" t="s">
        <v>46</v>
      </c>
      <c r="L727">
        <v>83</v>
      </c>
      <c r="M727">
        <v>4</v>
      </c>
      <c r="N727">
        <v>3</v>
      </c>
      <c r="O727" t="s">
        <v>54</v>
      </c>
      <c r="P727">
        <v>4</v>
      </c>
      <c r="Q727" t="s">
        <v>52</v>
      </c>
      <c r="R727">
        <v>9439</v>
      </c>
      <c r="S727">
        <v>23402</v>
      </c>
      <c r="T727">
        <v>3</v>
      </c>
      <c r="U727" t="s">
        <v>35</v>
      </c>
      <c r="V727">
        <v>16</v>
      </c>
      <c r="W727">
        <v>3</v>
      </c>
      <c r="X727">
        <v>2</v>
      </c>
      <c r="Y727">
        <v>1</v>
      </c>
      <c r="Z727">
        <v>12</v>
      </c>
      <c r="AA727">
        <v>2</v>
      </c>
      <c r="AB727">
        <v>1</v>
      </c>
      <c r="AC727">
        <v>5</v>
      </c>
      <c r="AD727">
        <v>3</v>
      </c>
      <c r="AE727">
        <v>1</v>
      </c>
      <c r="AF727">
        <v>4</v>
      </c>
      <c r="AG727">
        <v>0</v>
      </c>
      <c r="AH727" t="s">
        <v>65</v>
      </c>
      <c r="AI727" t="s">
        <v>71</v>
      </c>
      <c r="AJ727" t="str" cm="1">
        <f t="array" ref="AJ727">_xlfn.IFS(
  Cleaned_Data[[#This Row],[MonthlyIncome]] &lt;= Q1_Val, "Low (Q1)",
  Cleaned_Data[[#This Row],[MonthlyIncome]] &lt;= Q2_Val, "Lower-Mid (Q2)",
  Cleaned_Data[[#This Row],[MonthlyIncome]] &lt;= Q3_Val, "Upper-Mid (Q3)",
  TRUE, "High (Q4)"
)</f>
        <v>High (Q4)</v>
      </c>
      <c r="AK727" t="str">
        <f>_xlfn.XLOOKUP(Cleaned_Data[[#This Row],[JobSatisfaction]], SatisfactionLookup[Code], SatisfactionLookup[Label], "Unknown")</f>
        <v>Very High</v>
      </c>
      <c r="AL727" t="str">
        <f>_xlfn.XLOOKUP(Cleaned_Data[[#This Row],[WorkLifeBalance]], SatisfactionLookup[Code], SatisfactionLookup[Label], "Unknown")</f>
        <v>Low</v>
      </c>
      <c r="AM72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727" t="str" cm="1">
        <f t="array" ref="AN727">_xlfn.IFS(Cleaned_Data[[#This Row],[Risk Score]]&gt;=5, "3 - High Risk", Cleaned_Data[[#This Row],[Risk Score]]&gt;=3, "2 - Medium Risk", TRUE, "1 - Low Risk")</f>
        <v>3 - High Risk</v>
      </c>
    </row>
    <row r="728" spans="1:40">
      <c r="A728">
        <v>41</v>
      </c>
      <c r="B728" t="s">
        <v>43</v>
      </c>
      <c r="C728" t="s">
        <v>36</v>
      </c>
      <c r="D728">
        <v>465</v>
      </c>
      <c r="E728" t="s">
        <v>45</v>
      </c>
      <c r="F728">
        <v>14</v>
      </c>
      <c r="G728">
        <v>3</v>
      </c>
      <c r="H728" t="s">
        <v>38</v>
      </c>
      <c r="I728">
        <v>227</v>
      </c>
      <c r="J728">
        <v>1</v>
      </c>
      <c r="K728" t="s">
        <v>46</v>
      </c>
      <c r="L728">
        <v>56</v>
      </c>
      <c r="M728">
        <v>3</v>
      </c>
      <c r="N728">
        <v>1</v>
      </c>
      <c r="O728" t="s">
        <v>47</v>
      </c>
      <c r="P728">
        <v>3</v>
      </c>
      <c r="Q728" t="s">
        <v>52</v>
      </c>
      <c r="R728">
        <v>2451</v>
      </c>
      <c r="S728">
        <v>4609</v>
      </c>
      <c r="T728">
        <v>4</v>
      </c>
      <c r="U728" t="s">
        <v>43</v>
      </c>
      <c r="V728">
        <v>12</v>
      </c>
      <c r="W728">
        <v>3</v>
      </c>
      <c r="X728">
        <v>1</v>
      </c>
      <c r="Y728">
        <v>1</v>
      </c>
      <c r="Z728">
        <v>13</v>
      </c>
      <c r="AA728">
        <v>2</v>
      </c>
      <c r="AB728">
        <v>3</v>
      </c>
      <c r="AC728">
        <v>9</v>
      </c>
      <c r="AD728">
        <v>8</v>
      </c>
      <c r="AE728">
        <v>1</v>
      </c>
      <c r="AF728">
        <v>8</v>
      </c>
      <c r="AG728">
        <v>0</v>
      </c>
      <c r="AH728" t="s">
        <v>69</v>
      </c>
      <c r="AI728" t="s">
        <v>72</v>
      </c>
      <c r="AJ728" t="str" cm="1">
        <f t="array" ref="AJ728">_xlfn.IFS(
  Cleaned_Data[[#This Row],[MonthlyIncome]] &lt;= Q1_Val, "Low (Q1)",
  Cleaned_Data[[#This Row],[MonthlyIncome]] &lt;= Q2_Val, "Lower-Mid (Q2)",
  Cleaned_Data[[#This Row],[MonthlyIncome]] &lt;= Q3_Val, "Upper-Mid (Q3)",
  TRUE, "High (Q4)"
)</f>
        <v>Low (Q1)</v>
      </c>
      <c r="AK728" t="str">
        <f>_xlfn.XLOOKUP(Cleaned_Data[[#This Row],[JobSatisfaction]], SatisfactionLookup[Code], SatisfactionLookup[Label], "Unknown")</f>
        <v>High</v>
      </c>
      <c r="AL728" t="str">
        <f>_xlfn.XLOOKUP(Cleaned_Data[[#This Row],[WorkLifeBalance]], SatisfactionLookup[Code], SatisfactionLookup[Label], "Unknown")</f>
        <v>High</v>
      </c>
      <c r="AM72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28" t="str" cm="1">
        <f t="array" ref="AN728">_xlfn.IFS(Cleaned_Data[[#This Row],[Risk Score]]&gt;=5, "3 - High Risk", Cleaned_Data[[#This Row],[Risk Score]]&gt;=3, "2 - Medium Risk", TRUE, "1 - Low Risk")</f>
        <v>1 - Low Risk</v>
      </c>
    </row>
    <row r="729" spans="1:40">
      <c r="A729">
        <v>32</v>
      </c>
      <c r="B729" t="s">
        <v>43</v>
      </c>
      <c r="C729" t="s">
        <v>36</v>
      </c>
      <c r="D729">
        <v>120</v>
      </c>
      <c r="E729" t="s">
        <v>45</v>
      </c>
      <c r="F729">
        <v>6</v>
      </c>
      <c r="G729">
        <v>5</v>
      </c>
      <c r="H729" t="s">
        <v>38</v>
      </c>
      <c r="I729">
        <v>231</v>
      </c>
      <c r="J729">
        <v>3</v>
      </c>
      <c r="K729" t="s">
        <v>46</v>
      </c>
      <c r="L729">
        <v>43</v>
      </c>
      <c r="M729">
        <v>3</v>
      </c>
      <c r="N729">
        <v>1</v>
      </c>
      <c r="O729" t="s">
        <v>47</v>
      </c>
      <c r="P729">
        <v>3</v>
      </c>
      <c r="Q729" t="s">
        <v>41</v>
      </c>
      <c r="R729">
        <v>3038</v>
      </c>
      <c r="S729">
        <v>12430</v>
      </c>
      <c r="T729">
        <v>3</v>
      </c>
      <c r="U729" t="s">
        <v>43</v>
      </c>
      <c r="V729">
        <v>20</v>
      </c>
      <c r="W729">
        <v>4</v>
      </c>
      <c r="X729">
        <v>1</v>
      </c>
      <c r="Y729">
        <v>0</v>
      </c>
      <c r="Z729">
        <v>8</v>
      </c>
      <c r="AA729">
        <v>2</v>
      </c>
      <c r="AB729">
        <v>3</v>
      </c>
      <c r="AC729">
        <v>5</v>
      </c>
      <c r="AD729">
        <v>4</v>
      </c>
      <c r="AE729">
        <v>1</v>
      </c>
      <c r="AF729">
        <v>4</v>
      </c>
      <c r="AG729">
        <v>0</v>
      </c>
      <c r="AH729" t="s">
        <v>67</v>
      </c>
      <c r="AI729" t="s">
        <v>71</v>
      </c>
      <c r="AJ729" t="str" cm="1">
        <f t="array" ref="AJ729">_xlfn.IFS(
  Cleaned_Data[[#This Row],[MonthlyIncome]] &lt;= Q1_Val, "Low (Q1)",
  Cleaned_Data[[#This Row],[MonthlyIncome]] &lt;= Q2_Val, "Lower-Mid (Q2)",
  Cleaned_Data[[#This Row],[MonthlyIncome]] &lt;= Q3_Val, "Upper-Mid (Q3)",
  TRUE, "High (Q4)"
)</f>
        <v>Lower-Mid (Q2)</v>
      </c>
      <c r="AK729" t="str">
        <f>_xlfn.XLOOKUP(Cleaned_Data[[#This Row],[JobSatisfaction]], SatisfactionLookup[Code], SatisfactionLookup[Label], "Unknown")</f>
        <v>High</v>
      </c>
      <c r="AL729" t="str">
        <f>_xlfn.XLOOKUP(Cleaned_Data[[#This Row],[WorkLifeBalance]], SatisfactionLookup[Code], SatisfactionLookup[Label], "Unknown")</f>
        <v>High</v>
      </c>
      <c r="AM72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29" t="str" cm="1">
        <f t="array" ref="AN729">_xlfn.IFS(Cleaned_Data[[#This Row],[Risk Score]]&gt;=5, "3 - High Risk", Cleaned_Data[[#This Row],[Risk Score]]&gt;=3, "2 - Medium Risk", TRUE, "1 - Low Risk")</f>
        <v>1 - Low Risk</v>
      </c>
    </row>
    <row r="730" spans="1:40">
      <c r="A730">
        <v>27</v>
      </c>
      <c r="B730" t="s">
        <v>43</v>
      </c>
      <c r="C730" t="s">
        <v>36</v>
      </c>
      <c r="D730">
        <v>1157</v>
      </c>
      <c r="E730" t="s">
        <v>45</v>
      </c>
      <c r="F730">
        <v>17</v>
      </c>
      <c r="G730">
        <v>3</v>
      </c>
      <c r="H730" t="s">
        <v>60</v>
      </c>
      <c r="I730">
        <v>233</v>
      </c>
      <c r="J730">
        <v>3</v>
      </c>
      <c r="K730" t="s">
        <v>46</v>
      </c>
      <c r="L730">
        <v>51</v>
      </c>
      <c r="M730">
        <v>3</v>
      </c>
      <c r="N730">
        <v>1</v>
      </c>
      <c r="O730" t="s">
        <v>47</v>
      </c>
      <c r="P730">
        <v>2</v>
      </c>
      <c r="Q730" t="s">
        <v>48</v>
      </c>
      <c r="R730">
        <v>3058</v>
      </c>
      <c r="S730">
        <v>13364</v>
      </c>
      <c r="T730">
        <v>0</v>
      </c>
      <c r="U730" t="s">
        <v>35</v>
      </c>
      <c r="V730">
        <v>16</v>
      </c>
      <c r="W730">
        <v>3</v>
      </c>
      <c r="X730">
        <v>4</v>
      </c>
      <c r="Y730">
        <v>1</v>
      </c>
      <c r="Z730">
        <v>6</v>
      </c>
      <c r="AA730">
        <v>3</v>
      </c>
      <c r="AB730">
        <v>2</v>
      </c>
      <c r="AC730">
        <v>5</v>
      </c>
      <c r="AD730">
        <v>2</v>
      </c>
      <c r="AE730">
        <v>1</v>
      </c>
      <c r="AF730">
        <v>1</v>
      </c>
      <c r="AG730">
        <v>0</v>
      </c>
      <c r="AH730" t="s">
        <v>67</v>
      </c>
      <c r="AI730" t="s">
        <v>71</v>
      </c>
      <c r="AJ730" t="str" cm="1">
        <f t="array" ref="AJ730">_xlfn.IFS(
  Cleaned_Data[[#This Row],[MonthlyIncome]] &lt;= Q1_Val, "Low (Q1)",
  Cleaned_Data[[#This Row],[MonthlyIncome]] &lt;= Q2_Val, "Lower-Mid (Q2)",
  Cleaned_Data[[#This Row],[MonthlyIncome]] &lt;= Q3_Val, "Upper-Mid (Q3)",
  TRUE, "High (Q4)"
)</f>
        <v>Lower-Mid (Q2)</v>
      </c>
      <c r="AK730" t="str">
        <f>_xlfn.XLOOKUP(Cleaned_Data[[#This Row],[JobSatisfaction]], SatisfactionLookup[Code], SatisfactionLookup[Label], "Unknown")</f>
        <v>Medium</v>
      </c>
      <c r="AL730" t="str">
        <f>_xlfn.XLOOKUP(Cleaned_Data[[#This Row],[WorkLifeBalance]], SatisfactionLookup[Code], SatisfactionLookup[Label], "Unknown")</f>
        <v>Medium</v>
      </c>
      <c r="AM73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8</v>
      </c>
      <c r="AN730" t="str" cm="1">
        <f t="array" ref="AN730">_xlfn.IFS(Cleaned_Data[[#This Row],[Risk Score]]&gt;=5, "3 - High Risk", Cleaned_Data[[#This Row],[Risk Score]]&gt;=3, "2 - Medium Risk", TRUE, "1 - Low Risk")</f>
        <v>3 - High Risk</v>
      </c>
    </row>
    <row r="731" spans="1:40">
      <c r="A731">
        <v>53</v>
      </c>
      <c r="B731" t="s">
        <v>43</v>
      </c>
      <c r="C731" t="s">
        <v>36</v>
      </c>
      <c r="D731">
        <v>1084</v>
      </c>
      <c r="E731" t="s">
        <v>45</v>
      </c>
      <c r="F731">
        <v>13</v>
      </c>
      <c r="G731">
        <v>2</v>
      </c>
      <c r="H731" t="s">
        <v>51</v>
      </c>
      <c r="I731">
        <v>250</v>
      </c>
      <c r="J731">
        <v>4</v>
      </c>
      <c r="K731" t="s">
        <v>39</v>
      </c>
      <c r="L731">
        <v>57</v>
      </c>
      <c r="M731">
        <v>4</v>
      </c>
      <c r="N731">
        <v>2</v>
      </c>
      <c r="O731" t="s">
        <v>53</v>
      </c>
      <c r="P731">
        <v>1</v>
      </c>
      <c r="Q731" t="s">
        <v>52</v>
      </c>
      <c r="R731">
        <v>4450</v>
      </c>
      <c r="S731">
        <v>26250</v>
      </c>
      <c r="T731">
        <v>1</v>
      </c>
      <c r="U731" t="s">
        <v>43</v>
      </c>
      <c r="V731">
        <v>11</v>
      </c>
      <c r="W731">
        <v>3</v>
      </c>
      <c r="X731">
        <v>3</v>
      </c>
      <c r="Y731">
        <v>2</v>
      </c>
      <c r="Z731">
        <v>5</v>
      </c>
      <c r="AA731">
        <v>3</v>
      </c>
      <c r="AB731">
        <v>3</v>
      </c>
      <c r="AC731">
        <v>4</v>
      </c>
      <c r="AD731">
        <v>2</v>
      </c>
      <c r="AE731">
        <v>1</v>
      </c>
      <c r="AF731">
        <v>3</v>
      </c>
      <c r="AG731">
        <v>0</v>
      </c>
      <c r="AH731" t="s">
        <v>70</v>
      </c>
      <c r="AI731" t="s">
        <v>71</v>
      </c>
      <c r="AJ731" t="str" cm="1">
        <f t="array" ref="AJ731">_xlfn.IFS(
  Cleaned_Data[[#This Row],[MonthlyIncome]] &lt;= Q1_Val, "Low (Q1)",
  Cleaned_Data[[#This Row],[MonthlyIncome]] &lt;= Q2_Val, "Lower-Mid (Q2)",
  Cleaned_Data[[#This Row],[MonthlyIncome]] &lt;= Q3_Val, "Upper-Mid (Q3)",
  TRUE, "High (Q4)"
)</f>
        <v>Lower-Mid (Q2)</v>
      </c>
      <c r="AK731" t="str">
        <f>_xlfn.XLOOKUP(Cleaned_Data[[#This Row],[JobSatisfaction]], SatisfactionLookup[Code], SatisfactionLookup[Label], "Unknown")</f>
        <v>Low</v>
      </c>
      <c r="AL731" t="str">
        <f>_xlfn.XLOOKUP(Cleaned_Data[[#This Row],[WorkLifeBalance]], SatisfactionLookup[Code], SatisfactionLookup[Label], "Unknown")</f>
        <v>High</v>
      </c>
      <c r="AM73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31" t="str" cm="1">
        <f t="array" ref="AN731">_xlfn.IFS(Cleaned_Data[[#This Row],[Risk Score]]&gt;=5, "3 - High Risk", Cleaned_Data[[#This Row],[Risk Score]]&gt;=3, "2 - Medium Risk", TRUE, "1 - Low Risk")</f>
        <v>1 - Low Risk</v>
      </c>
    </row>
    <row r="732" spans="1:40">
      <c r="A732">
        <v>33</v>
      </c>
      <c r="B732" t="s">
        <v>43</v>
      </c>
      <c r="C732" t="s">
        <v>36</v>
      </c>
      <c r="D732">
        <v>931</v>
      </c>
      <c r="E732" t="s">
        <v>45</v>
      </c>
      <c r="F732">
        <v>14</v>
      </c>
      <c r="G732">
        <v>3</v>
      </c>
      <c r="H732" t="s">
        <v>51</v>
      </c>
      <c r="I732">
        <v>252</v>
      </c>
      <c r="J732">
        <v>4</v>
      </c>
      <c r="K732" t="s">
        <v>39</v>
      </c>
      <c r="L732">
        <v>72</v>
      </c>
      <c r="M732">
        <v>3</v>
      </c>
      <c r="N732">
        <v>1</v>
      </c>
      <c r="O732" t="s">
        <v>47</v>
      </c>
      <c r="P732">
        <v>2</v>
      </c>
      <c r="Q732" t="s">
        <v>48</v>
      </c>
      <c r="R732">
        <v>2756</v>
      </c>
      <c r="S732">
        <v>4673</v>
      </c>
      <c r="T732">
        <v>1</v>
      </c>
      <c r="U732" t="s">
        <v>43</v>
      </c>
      <c r="V732">
        <v>13</v>
      </c>
      <c r="W732">
        <v>3</v>
      </c>
      <c r="X732">
        <v>4</v>
      </c>
      <c r="Y732">
        <v>1</v>
      </c>
      <c r="Z732">
        <v>8</v>
      </c>
      <c r="AA732">
        <v>5</v>
      </c>
      <c r="AB732">
        <v>3</v>
      </c>
      <c r="AC732">
        <v>8</v>
      </c>
      <c r="AD732">
        <v>7</v>
      </c>
      <c r="AE732">
        <v>1</v>
      </c>
      <c r="AF732">
        <v>6</v>
      </c>
      <c r="AG732">
        <v>0</v>
      </c>
      <c r="AH732" t="s">
        <v>67</v>
      </c>
      <c r="AI732" t="s">
        <v>72</v>
      </c>
      <c r="AJ732" t="str" cm="1">
        <f t="array" ref="AJ732">_xlfn.IFS(
  Cleaned_Data[[#This Row],[MonthlyIncome]] &lt;= Q1_Val, "Low (Q1)",
  Cleaned_Data[[#This Row],[MonthlyIncome]] &lt;= Q2_Val, "Lower-Mid (Q2)",
  Cleaned_Data[[#This Row],[MonthlyIncome]] &lt;= Q3_Val, "Upper-Mid (Q3)",
  TRUE, "High (Q4)"
)</f>
        <v>Low (Q1)</v>
      </c>
      <c r="AK732" t="str">
        <f>_xlfn.XLOOKUP(Cleaned_Data[[#This Row],[JobSatisfaction]], SatisfactionLookup[Code], SatisfactionLookup[Label], "Unknown")</f>
        <v>Medium</v>
      </c>
      <c r="AL732" t="str">
        <f>_xlfn.XLOOKUP(Cleaned_Data[[#This Row],[WorkLifeBalance]], SatisfactionLookup[Code], SatisfactionLookup[Label], "Unknown")</f>
        <v>High</v>
      </c>
      <c r="AM73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732" t="str" cm="1">
        <f t="array" ref="AN732">_xlfn.IFS(Cleaned_Data[[#This Row],[Risk Score]]&gt;=5, "3 - High Risk", Cleaned_Data[[#This Row],[Risk Score]]&gt;=3, "2 - Medium Risk", TRUE, "1 - Low Risk")</f>
        <v>2 - Medium Risk</v>
      </c>
    </row>
    <row r="733" spans="1:40">
      <c r="A733">
        <v>51</v>
      </c>
      <c r="B733" t="s">
        <v>43</v>
      </c>
      <c r="C733" t="s">
        <v>36</v>
      </c>
      <c r="D733">
        <v>313</v>
      </c>
      <c r="E733" t="s">
        <v>45</v>
      </c>
      <c r="F733">
        <v>3</v>
      </c>
      <c r="G733">
        <v>3</v>
      </c>
      <c r="H733" t="s">
        <v>51</v>
      </c>
      <c r="I733">
        <v>258</v>
      </c>
      <c r="J733">
        <v>4</v>
      </c>
      <c r="K733" t="s">
        <v>39</v>
      </c>
      <c r="L733">
        <v>98</v>
      </c>
      <c r="M733">
        <v>3</v>
      </c>
      <c r="N733">
        <v>4</v>
      </c>
      <c r="O733" t="s">
        <v>54</v>
      </c>
      <c r="P733">
        <v>2</v>
      </c>
      <c r="Q733" t="s">
        <v>41</v>
      </c>
      <c r="R733">
        <v>13734</v>
      </c>
      <c r="S733">
        <v>7192</v>
      </c>
      <c r="T733">
        <v>3</v>
      </c>
      <c r="U733" t="s">
        <v>43</v>
      </c>
      <c r="V733">
        <v>18</v>
      </c>
      <c r="W733">
        <v>3</v>
      </c>
      <c r="X733">
        <v>3</v>
      </c>
      <c r="Y733">
        <v>0</v>
      </c>
      <c r="Z733">
        <v>21</v>
      </c>
      <c r="AA733">
        <v>6</v>
      </c>
      <c r="AB733">
        <v>3</v>
      </c>
      <c r="AC733">
        <v>7</v>
      </c>
      <c r="AD733">
        <v>7</v>
      </c>
      <c r="AE733">
        <v>1</v>
      </c>
      <c r="AF733">
        <v>0</v>
      </c>
      <c r="AG733">
        <v>0</v>
      </c>
      <c r="AH733" t="s">
        <v>70</v>
      </c>
      <c r="AI733" t="s">
        <v>72</v>
      </c>
      <c r="AJ733" t="str" cm="1">
        <f t="array" ref="AJ733">_xlfn.IFS(
  Cleaned_Data[[#This Row],[MonthlyIncome]] &lt;= Q1_Val, "Low (Q1)",
  Cleaned_Data[[#This Row],[MonthlyIncome]] &lt;= Q2_Val, "Lower-Mid (Q2)",
  Cleaned_Data[[#This Row],[MonthlyIncome]] &lt;= Q3_Val, "Upper-Mid (Q3)",
  TRUE, "High (Q4)"
)</f>
        <v>High (Q4)</v>
      </c>
      <c r="AK733" t="str">
        <f>_xlfn.XLOOKUP(Cleaned_Data[[#This Row],[JobSatisfaction]], SatisfactionLookup[Code], SatisfactionLookup[Label], "Unknown")</f>
        <v>Medium</v>
      </c>
      <c r="AL733" t="str">
        <f>_xlfn.XLOOKUP(Cleaned_Data[[#This Row],[WorkLifeBalance]], SatisfactionLookup[Code], SatisfactionLookup[Label], "Unknown")</f>
        <v>High</v>
      </c>
      <c r="AM73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33" t="str" cm="1">
        <f t="array" ref="AN733">_xlfn.IFS(Cleaned_Data[[#This Row],[Risk Score]]&gt;=5, "3 - High Risk", Cleaned_Data[[#This Row],[Risk Score]]&gt;=3, "2 - Medium Risk", TRUE, "1 - Low Risk")</f>
        <v>1 - Low Risk</v>
      </c>
    </row>
    <row r="734" spans="1:40">
      <c r="A734">
        <v>37</v>
      </c>
      <c r="B734" t="s">
        <v>43</v>
      </c>
      <c r="C734" t="s">
        <v>36</v>
      </c>
      <c r="D734">
        <v>290</v>
      </c>
      <c r="E734" t="s">
        <v>45</v>
      </c>
      <c r="F734">
        <v>21</v>
      </c>
      <c r="G734">
        <v>3</v>
      </c>
      <c r="H734" t="s">
        <v>38</v>
      </c>
      <c r="I734">
        <v>267</v>
      </c>
      <c r="J734">
        <v>2</v>
      </c>
      <c r="K734" t="s">
        <v>46</v>
      </c>
      <c r="L734">
        <v>65</v>
      </c>
      <c r="M734">
        <v>4</v>
      </c>
      <c r="N734">
        <v>1</v>
      </c>
      <c r="O734" t="s">
        <v>47</v>
      </c>
      <c r="P734">
        <v>1</v>
      </c>
      <c r="Q734" t="s">
        <v>48</v>
      </c>
      <c r="R734">
        <v>3564</v>
      </c>
      <c r="S734">
        <v>22977</v>
      </c>
      <c r="T734">
        <v>1</v>
      </c>
      <c r="U734" t="s">
        <v>35</v>
      </c>
      <c r="V734">
        <v>12</v>
      </c>
      <c r="W734">
        <v>3</v>
      </c>
      <c r="X734">
        <v>1</v>
      </c>
      <c r="Y734">
        <v>1</v>
      </c>
      <c r="Z734">
        <v>8</v>
      </c>
      <c r="AA734">
        <v>3</v>
      </c>
      <c r="AB734">
        <v>2</v>
      </c>
      <c r="AC734">
        <v>8</v>
      </c>
      <c r="AD734">
        <v>7</v>
      </c>
      <c r="AE734">
        <v>1</v>
      </c>
      <c r="AF734">
        <v>7</v>
      </c>
      <c r="AG734">
        <v>0</v>
      </c>
      <c r="AH734" t="s">
        <v>69</v>
      </c>
      <c r="AI734" t="s">
        <v>72</v>
      </c>
      <c r="AJ734" t="str" cm="1">
        <f t="array" ref="AJ734">_xlfn.IFS(
  Cleaned_Data[[#This Row],[MonthlyIncome]] &lt;= Q1_Val, "Low (Q1)",
  Cleaned_Data[[#This Row],[MonthlyIncome]] &lt;= Q2_Val, "Lower-Mid (Q2)",
  Cleaned_Data[[#This Row],[MonthlyIncome]] &lt;= Q3_Val, "Upper-Mid (Q3)",
  TRUE, "High (Q4)"
)</f>
        <v>Lower-Mid (Q2)</v>
      </c>
      <c r="AK734" t="str">
        <f>_xlfn.XLOOKUP(Cleaned_Data[[#This Row],[JobSatisfaction]], SatisfactionLookup[Code], SatisfactionLookup[Label], "Unknown")</f>
        <v>Low</v>
      </c>
      <c r="AL734" t="str">
        <f>_xlfn.XLOOKUP(Cleaned_Data[[#This Row],[WorkLifeBalance]], SatisfactionLookup[Code], SatisfactionLookup[Label], "Unknown")</f>
        <v>Medium</v>
      </c>
      <c r="AM73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734" t="str" cm="1">
        <f t="array" ref="AN734">_xlfn.IFS(Cleaned_Data[[#This Row],[Risk Score]]&gt;=5, "3 - High Risk", Cleaned_Data[[#This Row],[Risk Score]]&gt;=3, "2 - Medium Risk", TRUE, "1 - Low Risk")</f>
        <v>3 - High Risk</v>
      </c>
    </row>
    <row r="735" spans="1:40">
      <c r="A735">
        <v>38</v>
      </c>
      <c r="B735" t="s">
        <v>43</v>
      </c>
      <c r="C735" t="s">
        <v>36</v>
      </c>
      <c r="D735">
        <v>1084</v>
      </c>
      <c r="E735" t="s">
        <v>45</v>
      </c>
      <c r="F735">
        <v>29</v>
      </c>
      <c r="G735">
        <v>3</v>
      </c>
      <c r="H735" t="s">
        <v>60</v>
      </c>
      <c r="I735">
        <v>273</v>
      </c>
      <c r="J735">
        <v>4</v>
      </c>
      <c r="K735" t="s">
        <v>46</v>
      </c>
      <c r="L735">
        <v>54</v>
      </c>
      <c r="M735">
        <v>3</v>
      </c>
      <c r="N735">
        <v>2</v>
      </c>
      <c r="O735" t="s">
        <v>53</v>
      </c>
      <c r="P735">
        <v>4</v>
      </c>
      <c r="Q735" t="s">
        <v>48</v>
      </c>
      <c r="R735">
        <v>6261</v>
      </c>
      <c r="S735">
        <v>4185</v>
      </c>
      <c r="T735">
        <v>3</v>
      </c>
      <c r="U735" t="s">
        <v>43</v>
      </c>
      <c r="V735">
        <v>18</v>
      </c>
      <c r="W735">
        <v>3</v>
      </c>
      <c r="X735">
        <v>1</v>
      </c>
      <c r="Y735">
        <v>1</v>
      </c>
      <c r="Z735">
        <v>9</v>
      </c>
      <c r="AA735">
        <v>3</v>
      </c>
      <c r="AB735">
        <v>1</v>
      </c>
      <c r="AC735">
        <v>7</v>
      </c>
      <c r="AD735">
        <v>7</v>
      </c>
      <c r="AE735">
        <v>1</v>
      </c>
      <c r="AF735">
        <v>7</v>
      </c>
      <c r="AG735">
        <v>0</v>
      </c>
      <c r="AH735" t="s">
        <v>69</v>
      </c>
      <c r="AI735" t="s">
        <v>72</v>
      </c>
      <c r="AJ735" t="str" cm="1">
        <f t="array" ref="AJ735">_xlfn.IFS(
  Cleaned_Data[[#This Row],[MonthlyIncome]] &lt;= Q1_Val, "Low (Q1)",
  Cleaned_Data[[#This Row],[MonthlyIncome]] &lt;= Q2_Val, "Lower-Mid (Q2)",
  Cleaned_Data[[#This Row],[MonthlyIncome]] &lt;= Q3_Val, "Upper-Mid (Q3)",
  TRUE, "High (Q4)"
)</f>
        <v>Upper-Mid (Q3)</v>
      </c>
      <c r="AK735" t="str">
        <f>_xlfn.XLOOKUP(Cleaned_Data[[#This Row],[JobSatisfaction]], SatisfactionLookup[Code], SatisfactionLookup[Label], "Unknown")</f>
        <v>Very High</v>
      </c>
      <c r="AL735" t="str">
        <f>_xlfn.XLOOKUP(Cleaned_Data[[#This Row],[WorkLifeBalance]], SatisfactionLookup[Code], SatisfactionLookup[Label], "Unknown")</f>
        <v>Low</v>
      </c>
      <c r="AM73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35" t="str" cm="1">
        <f t="array" ref="AN735">_xlfn.IFS(Cleaned_Data[[#This Row],[Risk Score]]&gt;=5, "3 - High Risk", Cleaned_Data[[#This Row],[Risk Score]]&gt;=3, "2 - Medium Risk", TRUE, "1 - Low Risk")</f>
        <v>1 - Low Risk</v>
      </c>
    </row>
    <row r="736" spans="1:40">
      <c r="A736">
        <v>33</v>
      </c>
      <c r="B736" t="s">
        <v>43</v>
      </c>
      <c r="C736" t="s">
        <v>36</v>
      </c>
      <c r="D736">
        <v>147</v>
      </c>
      <c r="E736" t="s">
        <v>45</v>
      </c>
      <c r="F736">
        <v>4</v>
      </c>
      <c r="G736">
        <v>4</v>
      </c>
      <c r="H736" t="s">
        <v>51</v>
      </c>
      <c r="I736">
        <v>305</v>
      </c>
      <c r="J736">
        <v>3</v>
      </c>
      <c r="K736" t="s">
        <v>39</v>
      </c>
      <c r="L736">
        <v>47</v>
      </c>
      <c r="M736">
        <v>2</v>
      </c>
      <c r="N736">
        <v>1</v>
      </c>
      <c r="O736" t="s">
        <v>47</v>
      </c>
      <c r="P736">
        <v>2</v>
      </c>
      <c r="Q736" t="s">
        <v>48</v>
      </c>
      <c r="R736">
        <v>2622</v>
      </c>
      <c r="S736">
        <v>13248</v>
      </c>
      <c r="T736">
        <v>6</v>
      </c>
      <c r="U736" t="s">
        <v>43</v>
      </c>
      <c r="V736">
        <v>21</v>
      </c>
      <c r="W736">
        <v>4</v>
      </c>
      <c r="X736">
        <v>4</v>
      </c>
      <c r="Y736">
        <v>0</v>
      </c>
      <c r="Z736">
        <v>7</v>
      </c>
      <c r="AA736">
        <v>3</v>
      </c>
      <c r="AB736">
        <v>3</v>
      </c>
      <c r="AC736">
        <v>3</v>
      </c>
      <c r="AD736">
        <v>2</v>
      </c>
      <c r="AE736">
        <v>1</v>
      </c>
      <c r="AF736">
        <v>1</v>
      </c>
      <c r="AG736">
        <v>0</v>
      </c>
      <c r="AH736" t="s">
        <v>67</v>
      </c>
      <c r="AI736" t="s">
        <v>71</v>
      </c>
      <c r="AJ736" t="str" cm="1">
        <f t="array" ref="AJ736">_xlfn.IFS(
  Cleaned_Data[[#This Row],[MonthlyIncome]] &lt;= Q1_Val, "Low (Q1)",
  Cleaned_Data[[#This Row],[MonthlyIncome]] &lt;= Q2_Val, "Lower-Mid (Q2)",
  Cleaned_Data[[#This Row],[MonthlyIncome]] &lt;= Q3_Val, "Upper-Mid (Q3)",
  TRUE, "High (Q4)"
)</f>
        <v>Low (Q1)</v>
      </c>
      <c r="AK736" t="str">
        <f>_xlfn.XLOOKUP(Cleaned_Data[[#This Row],[JobSatisfaction]], SatisfactionLookup[Code], SatisfactionLookup[Label], "Unknown")</f>
        <v>Medium</v>
      </c>
      <c r="AL736" t="str">
        <f>_xlfn.XLOOKUP(Cleaned_Data[[#This Row],[WorkLifeBalance]], SatisfactionLookup[Code], SatisfactionLookup[Label], "Unknown")</f>
        <v>High</v>
      </c>
      <c r="AM73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736" t="str" cm="1">
        <f t="array" ref="AN736">_xlfn.IFS(Cleaned_Data[[#This Row],[Risk Score]]&gt;=5, "3 - High Risk", Cleaned_Data[[#This Row],[Risk Score]]&gt;=3, "2 - Medium Risk", TRUE, "1 - Low Risk")</f>
        <v>2 - Medium Risk</v>
      </c>
    </row>
    <row r="737" spans="1:40">
      <c r="A737">
        <v>45</v>
      </c>
      <c r="B737" t="s">
        <v>43</v>
      </c>
      <c r="C737" t="s">
        <v>36</v>
      </c>
      <c r="D737">
        <v>252</v>
      </c>
      <c r="E737" t="s">
        <v>45</v>
      </c>
      <c r="F737">
        <v>1</v>
      </c>
      <c r="G737">
        <v>3</v>
      </c>
      <c r="H737" t="s">
        <v>49</v>
      </c>
      <c r="I737">
        <v>336</v>
      </c>
      <c r="J737">
        <v>3</v>
      </c>
      <c r="K737" t="s">
        <v>46</v>
      </c>
      <c r="L737">
        <v>70</v>
      </c>
      <c r="M737">
        <v>4</v>
      </c>
      <c r="N737">
        <v>5</v>
      </c>
      <c r="O737" t="s">
        <v>56</v>
      </c>
      <c r="P737">
        <v>4</v>
      </c>
      <c r="Q737" t="s">
        <v>48</v>
      </c>
      <c r="R737">
        <v>19202</v>
      </c>
      <c r="S737">
        <v>15970</v>
      </c>
      <c r="T737">
        <v>0</v>
      </c>
      <c r="U737" t="s">
        <v>43</v>
      </c>
      <c r="V737">
        <v>11</v>
      </c>
      <c r="W737">
        <v>3</v>
      </c>
      <c r="X737">
        <v>3</v>
      </c>
      <c r="Y737">
        <v>1</v>
      </c>
      <c r="Z737">
        <v>25</v>
      </c>
      <c r="AA737">
        <v>2</v>
      </c>
      <c r="AB737">
        <v>3</v>
      </c>
      <c r="AC737">
        <v>24</v>
      </c>
      <c r="AD737">
        <v>0</v>
      </c>
      <c r="AE737">
        <v>1</v>
      </c>
      <c r="AF737">
        <v>7</v>
      </c>
      <c r="AG737">
        <v>0</v>
      </c>
      <c r="AH737" t="s">
        <v>70</v>
      </c>
      <c r="AI737" t="s">
        <v>73</v>
      </c>
      <c r="AJ737" t="str" cm="1">
        <f t="array" ref="AJ737">_xlfn.IFS(
  Cleaned_Data[[#This Row],[MonthlyIncome]] &lt;= Q1_Val, "Low (Q1)",
  Cleaned_Data[[#This Row],[MonthlyIncome]] &lt;= Q2_Val, "Lower-Mid (Q2)",
  Cleaned_Data[[#This Row],[MonthlyIncome]] &lt;= Q3_Val, "Upper-Mid (Q3)",
  TRUE, "High (Q4)"
)</f>
        <v>High (Q4)</v>
      </c>
      <c r="AK737" t="str">
        <f>_xlfn.XLOOKUP(Cleaned_Data[[#This Row],[JobSatisfaction]], SatisfactionLookup[Code], SatisfactionLookup[Label], "Unknown")</f>
        <v>Very High</v>
      </c>
      <c r="AL737" t="str">
        <f>_xlfn.XLOOKUP(Cleaned_Data[[#This Row],[WorkLifeBalance]], SatisfactionLookup[Code], SatisfactionLookup[Label], "Unknown")</f>
        <v>High</v>
      </c>
      <c r="AM73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37" t="str" cm="1">
        <f t="array" ref="AN737">_xlfn.IFS(Cleaned_Data[[#This Row],[Risk Score]]&gt;=5, "3 - High Risk", Cleaned_Data[[#This Row],[Risk Score]]&gt;=3, "2 - Medium Risk", TRUE, "1 - Low Risk")</f>
        <v>1 - Low Risk</v>
      </c>
    </row>
    <row r="738" spans="1:40">
      <c r="A738">
        <v>29</v>
      </c>
      <c r="B738" t="s">
        <v>43</v>
      </c>
      <c r="C738" t="s">
        <v>36</v>
      </c>
      <c r="D738">
        <v>665</v>
      </c>
      <c r="E738" t="s">
        <v>45</v>
      </c>
      <c r="F738">
        <v>15</v>
      </c>
      <c r="G738">
        <v>3</v>
      </c>
      <c r="H738" t="s">
        <v>38</v>
      </c>
      <c r="I738">
        <v>346</v>
      </c>
      <c r="J738">
        <v>3</v>
      </c>
      <c r="K738" t="s">
        <v>46</v>
      </c>
      <c r="L738">
        <v>60</v>
      </c>
      <c r="M738">
        <v>3</v>
      </c>
      <c r="N738">
        <v>1</v>
      </c>
      <c r="O738" t="s">
        <v>47</v>
      </c>
      <c r="P738">
        <v>4</v>
      </c>
      <c r="Q738" t="s">
        <v>41</v>
      </c>
      <c r="R738">
        <v>2340</v>
      </c>
      <c r="S738">
        <v>22673</v>
      </c>
      <c r="T738">
        <v>1</v>
      </c>
      <c r="U738" t="s">
        <v>43</v>
      </c>
      <c r="V738">
        <v>19</v>
      </c>
      <c r="W738">
        <v>3</v>
      </c>
      <c r="X738">
        <v>1</v>
      </c>
      <c r="Y738">
        <v>0</v>
      </c>
      <c r="Z738">
        <v>6</v>
      </c>
      <c r="AA738">
        <v>1</v>
      </c>
      <c r="AB738">
        <v>3</v>
      </c>
      <c r="AC738">
        <v>6</v>
      </c>
      <c r="AD738">
        <v>5</v>
      </c>
      <c r="AE738">
        <v>1</v>
      </c>
      <c r="AF738">
        <v>5</v>
      </c>
      <c r="AG738">
        <v>0</v>
      </c>
      <c r="AH738" t="s">
        <v>67</v>
      </c>
      <c r="AI738" t="s">
        <v>72</v>
      </c>
      <c r="AJ738" t="str" cm="1">
        <f t="array" ref="AJ738">_xlfn.IFS(
  Cleaned_Data[[#This Row],[MonthlyIncome]] &lt;= Q1_Val, "Low (Q1)",
  Cleaned_Data[[#This Row],[MonthlyIncome]] &lt;= Q2_Val, "Lower-Mid (Q2)",
  Cleaned_Data[[#This Row],[MonthlyIncome]] &lt;= Q3_Val, "Upper-Mid (Q3)",
  TRUE, "High (Q4)"
)</f>
        <v>Low (Q1)</v>
      </c>
      <c r="AK738" t="str">
        <f>_xlfn.XLOOKUP(Cleaned_Data[[#This Row],[JobSatisfaction]], SatisfactionLookup[Code], SatisfactionLookup[Label], "Unknown")</f>
        <v>Very High</v>
      </c>
      <c r="AL738" t="str">
        <f>_xlfn.XLOOKUP(Cleaned_Data[[#This Row],[WorkLifeBalance]], SatisfactionLookup[Code], SatisfactionLookup[Label], "Unknown")</f>
        <v>High</v>
      </c>
      <c r="AM73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738" t="str" cm="1">
        <f t="array" ref="AN738">_xlfn.IFS(Cleaned_Data[[#This Row],[Risk Score]]&gt;=5, "3 - High Risk", Cleaned_Data[[#This Row],[Risk Score]]&gt;=3, "2 - Medium Risk", TRUE, "1 - Low Risk")</f>
        <v>2 - Medium Risk</v>
      </c>
    </row>
    <row r="739" spans="1:40">
      <c r="A739">
        <v>21</v>
      </c>
      <c r="B739" t="s">
        <v>43</v>
      </c>
      <c r="C739" t="s">
        <v>36</v>
      </c>
      <c r="D739">
        <v>996</v>
      </c>
      <c r="E739" t="s">
        <v>45</v>
      </c>
      <c r="F739">
        <v>3</v>
      </c>
      <c r="G739">
        <v>2</v>
      </c>
      <c r="H739" t="s">
        <v>51</v>
      </c>
      <c r="I739">
        <v>379</v>
      </c>
      <c r="J739">
        <v>4</v>
      </c>
      <c r="K739" t="s">
        <v>46</v>
      </c>
      <c r="L739">
        <v>100</v>
      </c>
      <c r="M739">
        <v>2</v>
      </c>
      <c r="N739">
        <v>1</v>
      </c>
      <c r="O739" t="s">
        <v>47</v>
      </c>
      <c r="P739">
        <v>3</v>
      </c>
      <c r="Q739" t="s">
        <v>41</v>
      </c>
      <c r="R739">
        <v>3230</v>
      </c>
      <c r="S739">
        <v>10531</v>
      </c>
      <c r="T739">
        <v>1</v>
      </c>
      <c r="U739" t="s">
        <v>43</v>
      </c>
      <c r="V739">
        <v>17</v>
      </c>
      <c r="W739">
        <v>3</v>
      </c>
      <c r="X739">
        <v>1</v>
      </c>
      <c r="Y739">
        <v>0</v>
      </c>
      <c r="Z739">
        <v>3</v>
      </c>
      <c r="AA739">
        <v>4</v>
      </c>
      <c r="AB739">
        <v>4</v>
      </c>
      <c r="AC739">
        <v>3</v>
      </c>
      <c r="AD739">
        <v>2</v>
      </c>
      <c r="AE739">
        <v>1</v>
      </c>
      <c r="AF739">
        <v>0</v>
      </c>
      <c r="AG739">
        <v>0</v>
      </c>
      <c r="AH739" t="s">
        <v>68</v>
      </c>
      <c r="AI739" t="s">
        <v>71</v>
      </c>
      <c r="AJ739" t="str" cm="1">
        <f t="array" ref="AJ739">_xlfn.IFS(
  Cleaned_Data[[#This Row],[MonthlyIncome]] &lt;= Q1_Val, "Low (Q1)",
  Cleaned_Data[[#This Row],[MonthlyIncome]] &lt;= Q2_Val, "Lower-Mid (Q2)",
  Cleaned_Data[[#This Row],[MonthlyIncome]] &lt;= Q3_Val, "Upper-Mid (Q3)",
  TRUE, "High (Q4)"
)</f>
        <v>Lower-Mid (Q2)</v>
      </c>
      <c r="AK739" t="str">
        <f>_xlfn.XLOOKUP(Cleaned_Data[[#This Row],[JobSatisfaction]], SatisfactionLookup[Code], SatisfactionLookup[Label], "Unknown")</f>
        <v>High</v>
      </c>
      <c r="AL739" t="str">
        <f>_xlfn.XLOOKUP(Cleaned_Data[[#This Row],[WorkLifeBalance]], SatisfactionLookup[Code], SatisfactionLookup[Label], "Unknown")</f>
        <v>Very High</v>
      </c>
      <c r="AM73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39" t="str" cm="1">
        <f t="array" ref="AN739">_xlfn.IFS(Cleaned_Data[[#This Row],[Risk Score]]&gt;=5, "3 - High Risk", Cleaned_Data[[#This Row],[Risk Score]]&gt;=3, "2 - Medium Risk", TRUE, "1 - Low Risk")</f>
        <v>1 - Low Risk</v>
      </c>
    </row>
    <row r="740" spans="1:40">
      <c r="A740">
        <v>50</v>
      </c>
      <c r="B740" t="s">
        <v>43</v>
      </c>
      <c r="C740" t="s">
        <v>36</v>
      </c>
      <c r="D740">
        <v>797</v>
      </c>
      <c r="E740" t="s">
        <v>45</v>
      </c>
      <c r="F740">
        <v>4</v>
      </c>
      <c r="G740">
        <v>1</v>
      </c>
      <c r="H740" t="s">
        <v>38</v>
      </c>
      <c r="I740">
        <v>385</v>
      </c>
      <c r="J740">
        <v>1</v>
      </c>
      <c r="K740" t="s">
        <v>46</v>
      </c>
      <c r="L740">
        <v>96</v>
      </c>
      <c r="M740">
        <v>3</v>
      </c>
      <c r="N740">
        <v>5</v>
      </c>
      <c r="O740" t="s">
        <v>58</v>
      </c>
      <c r="P740">
        <v>2</v>
      </c>
      <c r="Q740" t="s">
        <v>52</v>
      </c>
      <c r="R740">
        <v>19144</v>
      </c>
      <c r="S740">
        <v>15815</v>
      </c>
      <c r="T740">
        <v>3</v>
      </c>
      <c r="U740" t="s">
        <v>43</v>
      </c>
      <c r="V740">
        <v>14</v>
      </c>
      <c r="W740">
        <v>3</v>
      </c>
      <c r="X740">
        <v>1</v>
      </c>
      <c r="Y740">
        <v>2</v>
      </c>
      <c r="Z740">
        <v>28</v>
      </c>
      <c r="AA740">
        <v>4</v>
      </c>
      <c r="AB740">
        <v>2</v>
      </c>
      <c r="AC740">
        <v>10</v>
      </c>
      <c r="AD740">
        <v>4</v>
      </c>
      <c r="AE740">
        <v>1</v>
      </c>
      <c r="AF740">
        <v>6</v>
      </c>
      <c r="AG740">
        <v>0</v>
      </c>
      <c r="AH740" t="s">
        <v>70</v>
      </c>
      <c r="AI740" t="s">
        <v>72</v>
      </c>
      <c r="AJ740" t="str" cm="1">
        <f t="array" ref="AJ740">_xlfn.IFS(
  Cleaned_Data[[#This Row],[MonthlyIncome]] &lt;= Q1_Val, "Low (Q1)",
  Cleaned_Data[[#This Row],[MonthlyIncome]] &lt;= Q2_Val, "Lower-Mid (Q2)",
  Cleaned_Data[[#This Row],[MonthlyIncome]] &lt;= Q3_Val, "Upper-Mid (Q3)",
  TRUE, "High (Q4)"
)</f>
        <v>High (Q4)</v>
      </c>
      <c r="AK740" t="str">
        <f>_xlfn.XLOOKUP(Cleaned_Data[[#This Row],[JobSatisfaction]], SatisfactionLookup[Code], SatisfactionLookup[Label], "Unknown")</f>
        <v>Medium</v>
      </c>
      <c r="AL740" t="str">
        <f>_xlfn.XLOOKUP(Cleaned_Data[[#This Row],[WorkLifeBalance]], SatisfactionLookup[Code], SatisfactionLookup[Label], "Unknown")</f>
        <v>Medium</v>
      </c>
      <c r="AM74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40" t="str" cm="1">
        <f t="array" ref="AN740">_xlfn.IFS(Cleaned_Data[[#This Row],[Risk Score]]&gt;=5, "3 - High Risk", Cleaned_Data[[#This Row],[Risk Score]]&gt;=3, "2 - Medium Risk", TRUE, "1 - Low Risk")</f>
        <v>1 - Low Risk</v>
      </c>
    </row>
    <row r="741" spans="1:40">
      <c r="A741">
        <v>53</v>
      </c>
      <c r="B741" t="s">
        <v>43</v>
      </c>
      <c r="C741" t="s">
        <v>36</v>
      </c>
      <c r="D741">
        <v>1070</v>
      </c>
      <c r="E741" t="s">
        <v>45</v>
      </c>
      <c r="F741">
        <v>3</v>
      </c>
      <c r="G741">
        <v>4</v>
      </c>
      <c r="H741" t="s">
        <v>51</v>
      </c>
      <c r="I741">
        <v>386</v>
      </c>
      <c r="J741">
        <v>3</v>
      </c>
      <c r="K741" t="s">
        <v>46</v>
      </c>
      <c r="L741">
        <v>45</v>
      </c>
      <c r="M741">
        <v>3</v>
      </c>
      <c r="N741">
        <v>4</v>
      </c>
      <c r="O741" t="s">
        <v>58</v>
      </c>
      <c r="P741">
        <v>3</v>
      </c>
      <c r="Q741" t="s">
        <v>48</v>
      </c>
      <c r="R741">
        <v>17584</v>
      </c>
      <c r="S741">
        <v>21016</v>
      </c>
      <c r="T741">
        <v>3</v>
      </c>
      <c r="U741" t="s">
        <v>35</v>
      </c>
      <c r="V741">
        <v>16</v>
      </c>
      <c r="W741">
        <v>3</v>
      </c>
      <c r="X741">
        <v>4</v>
      </c>
      <c r="Y741">
        <v>3</v>
      </c>
      <c r="Z741">
        <v>21</v>
      </c>
      <c r="AA741">
        <v>5</v>
      </c>
      <c r="AB741">
        <v>2</v>
      </c>
      <c r="AC741">
        <v>5</v>
      </c>
      <c r="AD741">
        <v>3</v>
      </c>
      <c r="AE741">
        <v>1</v>
      </c>
      <c r="AF741">
        <v>3</v>
      </c>
      <c r="AG741">
        <v>0</v>
      </c>
      <c r="AH741" t="s">
        <v>70</v>
      </c>
      <c r="AI741" t="s">
        <v>71</v>
      </c>
      <c r="AJ741" t="str" cm="1">
        <f t="array" ref="AJ741">_xlfn.IFS(
  Cleaned_Data[[#This Row],[MonthlyIncome]] &lt;= Q1_Val, "Low (Q1)",
  Cleaned_Data[[#This Row],[MonthlyIncome]] &lt;= Q2_Val, "Lower-Mid (Q2)",
  Cleaned_Data[[#This Row],[MonthlyIncome]] &lt;= Q3_Val, "Upper-Mid (Q3)",
  TRUE, "High (Q4)"
)</f>
        <v>High (Q4)</v>
      </c>
      <c r="AK741" t="str">
        <f>_xlfn.XLOOKUP(Cleaned_Data[[#This Row],[JobSatisfaction]], SatisfactionLookup[Code], SatisfactionLookup[Label], "Unknown")</f>
        <v>High</v>
      </c>
      <c r="AL741" t="str">
        <f>_xlfn.XLOOKUP(Cleaned_Data[[#This Row],[WorkLifeBalance]], SatisfactionLookup[Code], SatisfactionLookup[Label], "Unknown")</f>
        <v>Medium</v>
      </c>
      <c r="AM74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741" t="str" cm="1">
        <f t="array" ref="AN741">_xlfn.IFS(Cleaned_Data[[#This Row],[Risk Score]]&gt;=5, "3 - High Risk", Cleaned_Data[[#This Row],[Risk Score]]&gt;=3, "2 - Medium Risk", TRUE, "1 - Low Risk")</f>
        <v>2 - Medium Risk</v>
      </c>
    </row>
    <row r="742" spans="1:40">
      <c r="A742">
        <v>30</v>
      </c>
      <c r="B742" t="s">
        <v>43</v>
      </c>
      <c r="C742" t="s">
        <v>36</v>
      </c>
      <c r="D742">
        <v>1275</v>
      </c>
      <c r="E742" t="s">
        <v>45</v>
      </c>
      <c r="F742">
        <v>28</v>
      </c>
      <c r="G742">
        <v>2</v>
      </c>
      <c r="H742" t="s">
        <v>51</v>
      </c>
      <c r="I742">
        <v>441</v>
      </c>
      <c r="J742">
        <v>4</v>
      </c>
      <c r="K742" t="s">
        <v>39</v>
      </c>
      <c r="L742">
        <v>64</v>
      </c>
      <c r="M742">
        <v>3</v>
      </c>
      <c r="N742">
        <v>2</v>
      </c>
      <c r="O742" t="s">
        <v>47</v>
      </c>
      <c r="P742">
        <v>4</v>
      </c>
      <c r="Q742" t="s">
        <v>48</v>
      </c>
      <c r="R742">
        <v>5775</v>
      </c>
      <c r="S742">
        <v>11934</v>
      </c>
      <c r="T742">
        <v>1</v>
      </c>
      <c r="U742" t="s">
        <v>43</v>
      </c>
      <c r="V742">
        <v>13</v>
      </c>
      <c r="W742">
        <v>3</v>
      </c>
      <c r="X742">
        <v>4</v>
      </c>
      <c r="Y742">
        <v>2</v>
      </c>
      <c r="Z742">
        <v>11</v>
      </c>
      <c r="AA742">
        <v>2</v>
      </c>
      <c r="AB742">
        <v>3</v>
      </c>
      <c r="AC742">
        <v>10</v>
      </c>
      <c r="AD742">
        <v>8</v>
      </c>
      <c r="AE742">
        <v>1</v>
      </c>
      <c r="AF742">
        <v>9</v>
      </c>
      <c r="AG742">
        <v>0</v>
      </c>
      <c r="AH742" t="s">
        <v>67</v>
      </c>
      <c r="AI742" t="s">
        <v>72</v>
      </c>
      <c r="AJ742" t="str" cm="1">
        <f t="array" ref="AJ742">_xlfn.IFS(
  Cleaned_Data[[#This Row],[MonthlyIncome]] &lt;= Q1_Val, "Low (Q1)",
  Cleaned_Data[[#This Row],[MonthlyIncome]] &lt;= Q2_Val, "Lower-Mid (Q2)",
  Cleaned_Data[[#This Row],[MonthlyIncome]] &lt;= Q3_Val, "Upper-Mid (Q3)",
  TRUE, "High (Q4)"
)</f>
        <v>Upper-Mid (Q3)</v>
      </c>
      <c r="AK742" t="str">
        <f>_xlfn.XLOOKUP(Cleaned_Data[[#This Row],[JobSatisfaction]], SatisfactionLookup[Code], SatisfactionLookup[Label], "Unknown")</f>
        <v>Very High</v>
      </c>
      <c r="AL742" t="str">
        <f>_xlfn.XLOOKUP(Cleaned_Data[[#This Row],[WorkLifeBalance]], SatisfactionLookup[Code], SatisfactionLookup[Label], "Unknown")</f>
        <v>High</v>
      </c>
      <c r="AM74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742" t="str" cm="1">
        <f t="array" ref="AN742">_xlfn.IFS(Cleaned_Data[[#This Row],[Risk Score]]&gt;=5, "3 - High Risk", Cleaned_Data[[#This Row],[Risk Score]]&gt;=3, "2 - Medium Risk", TRUE, "1 - Low Risk")</f>
        <v>1 - Low Risk</v>
      </c>
    </row>
    <row r="743" spans="1:40">
      <c r="A743">
        <v>47</v>
      </c>
      <c r="B743" t="s">
        <v>43</v>
      </c>
      <c r="C743" t="s">
        <v>36</v>
      </c>
      <c r="D743">
        <v>1482</v>
      </c>
      <c r="E743" t="s">
        <v>45</v>
      </c>
      <c r="F743">
        <v>5</v>
      </c>
      <c r="G743">
        <v>5</v>
      </c>
      <c r="H743" t="s">
        <v>38</v>
      </c>
      <c r="I743">
        <v>447</v>
      </c>
      <c r="J743">
        <v>4</v>
      </c>
      <c r="K743" t="s">
        <v>46</v>
      </c>
      <c r="L743">
        <v>42</v>
      </c>
      <c r="M743">
        <v>3</v>
      </c>
      <c r="N743">
        <v>5</v>
      </c>
      <c r="O743" t="s">
        <v>58</v>
      </c>
      <c r="P743">
        <v>3</v>
      </c>
      <c r="Q743" t="s">
        <v>48</v>
      </c>
      <c r="R743">
        <v>18300</v>
      </c>
      <c r="S743">
        <v>16375</v>
      </c>
      <c r="T743">
        <v>4</v>
      </c>
      <c r="U743" t="s">
        <v>43</v>
      </c>
      <c r="V743">
        <v>11</v>
      </c>
      <c r="W743">
        <v>3</v>
      </c>
      <c r="X743">
        <v>2</v>
      </c>
      <c r="Y743">
        <v>1</v>
      </c>
      <c r="Z743">
        <v>21</v>
      </c>
      <c r="AA743">
        <v>2</v>
      </c>
      <c r="AB743">
        <v>3</v>
      </c>
      <c r="AC743">
        <v>3</v>
      </c>
      <c r="AD743">
        <v>2</v>
      </c>
      <c r="AE743">
        <v>1</v>
      </c>
      <c r="AF743">
        <v>1</v>
      </c>
      <c r="AG743">
        <v>0</v>
      </c>
      <c r="AH743" t="s">
        <v>70</v>
      </c>
      <c r="AI743" t="s">
        <v>71</v>
      </c>
      <c r="AJ743" t="str" cm="1">
        <f t="array" ref="AJ743">_xlfn.IFS(
  Cleaned_Data[[#This Row],[MonthlyIncome]] &lt;= Q1_Val, "Low (Q1)",
  Cleaned_Data[[#This Row],[MonthlyIncome]] &lt;= Q2_Val, "Lower-Mid (Q2)",
  Cleaned_Data[[#This Row],[MonthlyIncome]] &lt;= Q3_Val, "Upper-Mid (Q3)",
  TRUE, "High (Q4)"
)</f>
        <v>High (Q4)</v>
      </c>
      <c r="AK743" t="str">
        <f>_xlfn.XLOOKUP(Cleaned_Data[[#This Row],[JobSatisfaction]], SatisfactionLookup[Code], SatisfactionLookup[Label], "Unknown")</f>
        <v>High</v>
      </c>
      <c r="AL743" t="str">
        <f>_xlfn.XLOOKUP(Cleaned_Data[[#This Row],[WorkLifeBalance]], SatisfactionLookup[Code], SatisfactionLookup[Label], "Unknown")</f>
        <v>High</v>
      </c>
      <c r="AM74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43" t="str" cm="1">
        <f t="array" ref="AN743">_xlfn.IFS(Cleaned_Data[[#This Row],[Risk Score]]&gt;=5, "3 - High Risk", Cleaned_Data[[#This Row],[Risk Score]]&gt;=3, "2 - Medium Risk", TRUE, "1 - Low Risk")</f>
        <v>1 - Low Risk</v>
      </c>
    </row>
    <row r="744" spans="1:40">
      <c r="A744">
        <v>40</v>
      </c>
      <c r="B744" t="s">
        <v>43</v>
      </c>
      <c r="C744" t="s">
        <v>36</v>
      </c>
      <c r="D744">
        <v>1171</v>
      </c>
      <c r="E744" t="s">
        <v>45</v>
      </c>
      <c r="F744">
        <v>10</v>
      </c>
      <c r="G744">
        <v>4</v>
      </c>
      <c r="H744" t="s">
        <v>38</v>
      </c>
      <c r="I744">
        <v>483</v>
      </c>
      <c r="J744">
        <v>4</v>
      </c>
      <c r="K744" t="s">
        <v>39</v>
      </c>
      <c r="L744">
        <v>46</v>
      </c>
      <c r="M744">
        <v>4</v>
      </c>
      <c r="N744">
        <v>1</v>
      </c>
      <c r="O744" t="s">
        <v>50</v>
      </c>
      <c r="P744">
        <v>3</v>
      </c>
      <c r="Q744" t="s">
        <v>48</v>
      </c>
      <c r="R744">
        <v>2213</v>
      </c>
      <c r="S744">
        <v>22495</v>
      </c>
      <c r="T744">
        <v>3</v>
      </c>
      <c r="U744" t="s">
        <v>35</v>
      </c>
      <c r="V744">
        <v>13</v>
      </c>
      <c r="W744">
        <v>3</v>
      </c>
      <c r="X744">
        <v>3</v>
      </c>
      <c r="Y744">
        <v>1</v>
      </c>
      <c r="Z744">
        <v>10</v>
      </c>
      <c r="AA744">
        <v>3</v>
      </c>
      <c r="AB744">
        <v>3</v>
      </c>
      <c r="AC744">
        <v>7</v>
      </c>
      <c r="AD744">
        <v>7</v>
      </c>
      <c r="AE744">
        <v>1</v>
      </c>
      <c r="AF744">
        <v>7</v>
      </c>
      <c r="AG744">
        <v>0</v>
      </c>
      <c r="AH744" t="s">
        <v>69</v>
      </c>
      <c r="AI744" t="s">
        <v>72</v>
      </c>
      <c r="AJ744" t="str" cm="1">
        <f t="array" ref="AJ744">_xlfn.IFS(
  Cleaned_Data[[#This Row],[MonthlyIncome]] &lt;= Q1_Val, "Low (Q1)",
  Cleaned_Data[[#This Row],[MonthlyIncome]] &lt;= Q2_Val, "Lower-Mid (Q2)",
  Cleaned_Data[[#This Row],[MonthlyIncome]] &lt;= Q3_Val, "Upper-Mid (Q3)",
  TRUE, "High (Q4)"
)</f>
        <v>Low (Q1)</v>
      </c>
      <c r="AK744" t="str">
        <f>_xlfn.XLOOKUP(Cleaned_Data[[#This Row],[JobSatisfaction]], SatisfactionLookup[Code], SatisfactionLookup[Label], "Unknown")</f>
        <v>High</v>
      </c>
      <c r="AL744" t="str">
        <f>_xlfn.XLOOKUP(Cleaned_Data[[#This Row],[WorkLifeBalance]], SatisfactionLookup[Code], SatisfactionLookup[Label], "Unknown")</f>
        <v>High</v>
      </c>
      <c r="AM74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744" t="str" cm="1">
        <f t="array" ref="AN744">_xlfn.IFS(Cleaned_Data[[#This Row],[Risk Score]]&gt;=5, "3 - High Risk", Cleaned_Data[[#This Row],[Risk Score]]&gt;=3, "2 - Medium Risk", TRUE, "1 - Low Risk")</f>
        <v>3 - High Risk</v>
      </c>
    </row>
    <row r="745" spans="1:40">
      <c r="A745">
        <v>50</v>
      </c>
      <c r="B745" t="s">
        <v>43</v>
      </c>
      <c r="C745" t="s">
        <v>36</v>
      </c>
      <c r="D745">
        <v>1046</v>
      </c>
      <c r="E745" t="s">
        <v>45</v>
      </c>
      <c r="F745">
        <v>10</v>
      </c>
      <c r="G745">
        <v>3</v>
      </c>
      <c r="H745" t="s">
        <v>60</v>
      </c>
      <c r="I745">
        <v>491</v>
      </c>
      <c r="J745">
        <v>4</v>
      </c>
      <c r="K745" t="s">
        <v>46</v>
      </c>
      <c r="L745">
        <v>100</v>
      </c>
      <c r="M745">
        <v>2</v>
      </c>
      <c r="N745">
        <v>3</v>
      </c>
      <c r="O745" t="s">
        <v>54</v>
      </c>
      <c r="P745">
        <v>4</v>
      </c>
      <c r="Q745" t="s">
        <v>41</v>
      </c>
      <c r="R745">
        <v>10496</v>
      </c>
      <c r="S745">
        <v>2755</v>
      </c>
      <c r="T745">
        <v>6</v>
      </c>
      <c r="U745" t="s">
        <v>43</v>
      </c>
      <c r="V745">
        <v>15</v>
      </c>
      <c r="W745">
        <v>3</v>
      </c>
      <c r="X745">
        <v>4</v>
      </c>
      <c r="Y745">
        <v>0</v>
      </c>
      <c r="Z745">
        <v>20</v>
      </c>
      <c r="AA745">
        <v>2</v>
      </c>
      <c r="AB745">
        <v>3</v>
      </c>
      <c r="AC745">
        <v>4</v>
      </c>
      <c r="AD745">
        <v>3</v>
      </c>
      <c r="AE745">
        <v>1</v>
      </c>
      <c r="AF745">
        <v>3</v>
      </c>
      <c r="AG745">
        <v>0</v>
      </c>
      <c r="AH745" t="s">
        <v>70</v>
      </c>
      <c r="AI745" t="s">
        <v>71</v>
      </c>
      <c r="AJ745" t="str" cm="1">
        <f t="array" ref="AJ745">_xlfn.IFS(
  Cleaned_Data[[#This Row],[MonthlyIncome]] &lt;= Q1_Val, "Low (Q1)",
  Cleaned_Data[[#This Row],[MonthlyIncome]] &lt;= Q2_Val, "Lower-Mid (Q2)",
  Cleaned_Data[[#This Row],[MonthlyIncome]] &lt;= Q3_Val, "Upper-Mid (Q3)",
  TRUE, "High (Q4)"
)</f>
        <v>High (Q4)</v>
      </c>
      <c r="AK745" t="str">
        <f>_xlfn.XLOOKUP(Cleaned_Data[[#This Row],[JobSatisfaction]], SatisfactionLookup[Code], SatisfactionLookup[Label], "Unknown")</f>
        <v>Very High</v>
      </c>
      <c r="AL745" t="str">
        <f>_xlfn.XLOOKUP(Cleaned_Data[[#This Row],[WorkLifeBalance]], SatisfactionLookup[Code], SatisfactionLookup[Label], "Unknown")</f>
        <v>High</v>
      </c>
      <c r="AM74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45" t="str" cm="1">
        <f t="array" ref="AN745">_xlfn.IFS(Cleaned_Data[[#This Row],[Risk Score]]&gt;=5, "3 - High Risk", Cleaned_Data[[#This Row],[Risk Score]]&gt;=3, "2 - Medium Risk", TRUE, "1 - Low Risk")</f>
        <v>1 - Low Risk</v>
      </c>
    </row>
    <row r="746" spans="1:40">
      <c r="A746">
        <v>28</v>
      </c>
      <c r="B746" t="s">
        <v>43</v>
      </c>
      <c r="C746" t="s">
        <v>36</v>
      </c>
      <c r="D746">
        <v>1300</v>
      </c>
      <c r="E746" t="s">
        <v>45</v>
      </c>
      <c r="F746">
        <v>17</v>
      </c>
      <c r="G746">
        <v>2</v>
      </c>
      <c r="H746" t="s">
        <v>51</v>
      </c>
      <c r="I746">
        <v>536</v>
      </c>
      <c r="J746">
        <v>3</v>
      </c>
      <c r="K746" t="s">
        <v>46</v>
      </c>
      <c r="L746">
        <v>79</v>
      </c>
      <c r="M746">
        <v>3</v>
      </c>
      <c r="N746">
        <v>2</v>
      </c>
      <c r="O746" t="s">
        <v>50</v>
      </c>
      <c r="P746">
        <v>1</v>
      </c>
      <c r="Q746" t="s">
        <v>52</v>
      </c>
      <c r="R746">
        <v>4558</v>
      </c>
      <c r="S746">
        <v>13535</v>
      </c>
      <c r="T746">
        <v>1</v>
      </c>
      <c r="U746" t="s">
        <v>43</v>
      </c>
      <c r="V746">
        <v>12</v>
      </c>
      <c r="W746">
        <v>3</v>
      </c>
      <c r="X746">
        <v>4</v>
      </c>
      <c r="Y746">
        <v>1</v>
      </c>
      <c r="Z746">
        <v>10</v>
      </c>
      <c r="AA746">
        <v>2</v>
      </c>
      <c r="AB746">
        <v>3</v>
      </c>
      <c r="AC746">
        <v>10</v>
      </c>
      <c r="AD746">
        <v>0</v>
      </c>
      <c r="AE746">
        <v>1</v>
      </c>
      <c r="AF746">
        <v>8</v>
      </c>
      <c r="AG746">
        <v>0</v>
      </c>
      <c r="AH746" t="s">
        <v>67</v>
      </c>
      <c r="AI746" t="s">
        <v>72</v>
      </c>
      <c r="AJ746" t="str" cm="1">
        <f t="array" ref="AJ746">_xlfn.IFS(
  Cleaned_Data[[#This Row],[MonthlyIncome]] &lt;= Q1_Val, "Low (Q1)",
  Cleaned_Data[[#This Row],[MonthlyIncome]] &lt;= Q2_Val, "Lower-Mid (Q2)",
  Cleaned_Data[[#This Row],[MonthlyIncome]] &lt;= Q3_Val, "Upper-Mid (Q3)",
  TRUE, "High (Q4)"
)</f>
        <v>Lower-Mid (Q2)</v>
      </c>
      <c r="AK746" t="str">
        <f>_xlfn.XLOOKUP(Cleaned_Data[[#This Row],[JobSatisfaction]], SatisfactionLookup[Code], SatisfactionLookup[Label], "Unknown")</f>
        <v>Low</v>
      </c>
      <c r="AL746" t="str">
        <f>_xlfn.XLOOKUP(Cleaned_Data[[#This Row],[WorkLifeBalance]], SatisfactionLookup[Code], SatisfactionLookup[Label], "Unknown")</f>
        <v>High</v>
      </c>
      <c r="AM74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746" t="str" cm="1">
        <f t="array" ref="AN746">_xlfn.IFS(Cleaned_Data[[#This Row],[Risk Score]]&gt;=5, "3 - High Risk", Cleaned_Data[[#This Row],[Risk Score]]&gt;=3, "2 - Medium Risk", TRUE, "1 - Low Risk")</f>
        <v>2 - Medium Risk</v>
      </c>
    </row>
    <row r="747" spans="1:40">
      <c r="A747">
        <v>52</v>
      </c>
      <c r="B747" t="s">
        <v>43</v>
      </c>
      <c r="C747" t="s">
        <v>36</v>
      </c>
      <c r="D747">
        <v>1490</v>
      </c>
      <c r="E747" t="s">
        <v>45</v>
      </c>
      <c r="F747">
        <v>4</v>
      </c>
      <c r="G747">
        <v>2</v>
      </c>
      <c r="H747" t="s">
        <v>38</v>
      </c>
      <c r="I747">
        <v>546</v>
      </c>
      <c r="J747">
        <v>4</v>
      </c>
      <c r="K747" t="s">
        <v>39</v>
      </c>
      <c r="L747">
        <v>30</v>
      </c>
      <c r="M747">
        <v>3</v>
      </c>
      <c r="N747">
        <v>4</v>
      </c>
      <c r="O747" t="s">
        <v>56</v>
      </c>
      <c r="P747">
        <v>4</v>
      </c>
      <c r="Q747" t="s">
        <v>48</v>
      </c>
      <c r="R747">
        <v>16555</v>
      </c>
      <c r="S747">
        <v>10310</v>
      </c>
      <c r="T747">
        <v>2</v>
      </c>
      <c r="U747" t="s">
        <v>43</v>
      </c>
      <c r="V747">
        <v>13</v>
      </c>
      <c r="W747">
        <v>3</v>
      </c>
      <c r="X747">
        <v>4</v>
      </c>
      <c r="Y747">
        <v>0</v>
      </c>
      <c r="Z747">
        <v>31</v>
      </c>
      <c r="AA747">
        <v>2</v>
      </c>
      <c r="AB747">
        <v>1</v>
      </c>
      <c r="AC747">
        <v>5</v>
      </c>
      <c r="AD747">
        <v>2</v>
      </c>
      <c r="AE747">
        <v>1</v>
      </c>
      <c r="AF747">
        <v>4</v>
      </c>
      <c r="AG747">
        <v>0</v>
      </c>
      <c r="AH747" t="s">
        <v>70</v>
      </c>
      <c r="AI747" t="s">
        <v>71</v>
      </c>
      <c r="AJ747" t="str" cm="1">
        <f t="array" ref="AJ747">_xlfn.IFS(
  Cleaned_Data[[#This Row],[MonthlyIncome]] &lt;= Q1_Val, "Low (Q1)",
  Cleaned_Data[[#This Row],[MonthlyIncome]] &lt;= Q2_Val, "Lower-Mid (Q2)",
  Cleaned_Data[[#This Row],[MonthlyIncome]] &lt;= Q3_Val, "Upper-Mid (Q3)",
  TRUE, "High (Q4)"
)</f>
        <v>High (Q4)</v>
      </c>
      <c r="AK747" t="str">
        <f>_xlfn.XLOOKUP(Cleaned_Data[[#This Row],[JobSatisfaction]], SatisfactionLookup[Code], SatisfactionLookup[Label], "Unknown")</f>
        <v>Very High</v>
      </c>
      <c r="AL747" t="str">
        <f>_xlfn.XLOOKUP(Cleaned_Data[[#This Row],[WorkLifeBalance]], SatisfactionLookup[Code], SatisfactionLookup[Label], "Unknown")</f>
        <v>Low</v>
      </c>
      <c r="AM74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747" t="str" cm="1">
        <f t="array" ref="AN747">_xlfn.IFS(Cleaned_Data[[#This Row],[Risk Score]]&gt;=5, "3 - High Risk", Cleaned_Data[[#This Row],[Risk Score]]&gt;=3, "2 - Medium Risk", TRUE, "1 - Low Risk")</f>
        <v>1 - Low Risk</v>
      </c>
    </row>
    <row r="748" spans="1:40">
      <c r="A748">
        <v>24</v>
      </c>
      <c r="B748" t="s">
        <v>43</v>
      </c>
      <c r="C748" t="s">
        <v>36</v>
      </c>
      <c r="D748">
        <v>691</v>
      </c>
      <c r="E748" t="s">
        <v>45</v>
      </c>
      <c r="F748">
        <v>23</v>
      </c>
      <c r="G748">
        <v>3</v>
      </c>
      <c r="H748" t="s">
        <v>51</v>
      </c>
      <c r="I748">
        <v>639</v>
      </c>
      <c r="J748">
        <v>2</v>
      </c>
      <c r="K748" t="s">
        <v>46</v>
      </c>
      <c r="L748">
        <v>89</v>
      </c>
      <c r="M748">
        <v>4</v>
      </c>
      <c r="N748">
        <v>1</v>
      </c>
      <c r="O748" t="s">
        <v>47</v>
      </c>
      <c r="P748">
        <v>4</v>
      </c>
      <c r="Q748" t="s">
        <v>48</v>
      </c>
      <c r="R748">
        <v>2725</v>
      </c>
      <c r="S748">
        <v>21630</v>
      </c>
      <c r="T748">
        <v>1</v>
      </c>
      <c r="U748" t="s">
        <v>35</v>
      </c>
      <c r="V748">
        <v>11</v>
      </c>
      <c r="W748">
        <v>3</v>
      </c>
      <c r="X748">
        <v>2</v>
      </c>
      <c r="Y748">
        <v>2</v>
      </c>
      <c r="Z748">
        <v>6</v>
      </c>
      <c r="AA748">
        <v>3</v>
      </c>
      <c r="AB748">
        <v>3</v>
      </c>
      <c r="AC748">
        <v>6</v>
      </c>
      <c r="AD748">
        <v>5</v>
      </c>
      <c r="AE748">
        <v>1</v>
      </c>
      <c r="AF748">
        <v>4</v>
      </c>
      <c r="AG748">
        <v>0</v>
      </c>
      <c r="AH748" t="s">
        <v>68</v>
      </c>
      <c r="AI748" t="s">
        <v>72</v>
      </c>
      <c r="AJ748" t="str" cm="1">
        <f t="array" ref="AJ748">_xlfn.IFS(
  Cleaned_Data[[#This Row],[MonthlyIncome]] &lt;= Q1_Val, "Low (Q1)",
  Cleaned_Data[[#This Row],[MonthlyIncome]] &lt;= Q2_Val, "Lower-Mid (Q2)",
  Cleaned_Data[[#This Row],[MonthlyIncome]] &lt;= Q3_Val, "Upper-Mid (Q3)",
  TRUE, "High (Q4)"
)</f>
        <v>Low (Q1)</v>
      </c>
      <c r="AK748" t="str">
        <f>_xlfn.XLOOKUP(Cleaned_Data[[#This Row],[JobSatisfaction]], SatisfactionLookup[Code], SatisfactionLookup[Label], "Unknown")</f>
        <v>Very High</v>
      </c>
      <c r="AL748" t="str">
        <f>_xlfn.XLOOKUP(Cleaned_Data[[#This Row],[WorkLifeBalance]], SatisfactionLookup[Code], SatisfactionLookup[Label], "Unknown")</f>
        <v>High</v>
      </c>
      <c r="AM74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748" t="str" cm="1">
        <f t="array" ref="AN748">_xlfn.IFS(Cleaned_Data[[#This Row],[Risk Score]]&gt;=5, "3 - High Risk", Cleaned_Data[[#This Row],[Risk Score]]&gt;=3, "2 - Medium Risk", TRUE, "1 - Low Risk")</f>
        <v>3 - High Risk</v>
      </c>
    </row>
    <row r="749" spans="1:40">
      <c r="A749">
        <v>34</v>
      </c>
      <c r="B749" t="s">
        <v>43</v>
      </c>
      <c r="C749" t="s">
        <v>36</v>
      </c>
      <c r="D749">
        <v>254</v>
      </c>
      <c r="E749" t="s">
        <v>45</v>
      </c>
      <c r="F749">
        <v>1</v>
      </c>
      <c r="G749">
        <v>2</v>
      </c>
      <c r="H749" t="s">
        <v>38</v>
      </c>
      <c r="I749">
        <v>649</v>
      </c>
      <c r="J749">
        <v>2</v>
      </c>
      <c r="K749" t="s">
        <v>46</v>
      </c>
      <c r="L749">
        <v>83</v>
      </c>
      <c r="M749">
        <v>2</v>
      </c>
      <c r="N749">
        <v>1</v>
      </c>
      <c r="O749" t="s">
        <v>47</v>
      </c>
      <c r="P749">
        <v>4</v>
      </c>
      <c r="Q749" t="s">
        <v>48</v>
      </c>
      <c r="R749">
        <v>3622</v>
      </c>
      <c r="S749">
        <v>22794</v>
      </c>
      <c r="T749">
        <v>1</v>
      </c>
      <c r="U749" t="s">
        <v>35</v>
      </c>
      <c r="V749">
        <v>13</v>
      </c>
      <c r="W749">
        <v>3</v>
      </c>
      <c r="X749">
        <v>4</v>
      </c>
      <c r="Y749">
        <v>1</v>
      </c>
      <c r="Z749">
        <v>6</v>
      </c>
      <c r="AA749">
        <v>3</v>
      </c>
      <c r="AB749">
        <v>3</v>
      </c>
      <c r="AC749">
        <v>6</v>
      </c>
      <c r="AD749">
        <v>5</v>
      </c>
      <c r="AE749">
        <v>1</v>
      </c>
      <c r="AF749">
        <v>3</v>
      </c>
      <c r="AG749">
        <v>0</v>
      </c>
      <c r="AH749" t="s">
        <v>67</v>
      </c>
      <c r="AI749" t="s">
        <v>72</v>
      </c>
      <c r="AJ749" t="str" cm="1">
        <f t="array" ref="AJ749">_xlfn.IFS(
  Cleaned_Data[[#This Row],[MonthlyIncome]] &lt;= Q1_Val, "Low (Q1)",
  Cleaned_Data[[#This Row],[MonthlyIncome]] &lt;= Q2_Val, "Lower-Mid (Q2)",
  Cleaned_Data[[#This Row],[MonthlyIncome]] &lt;= Q3_Val, "Upper-Mid (Q3)",
  TRUE, "High (Q4)"
)</f>
        <v>Lower-Mid (Q2)</v>
      </c>
      <c r="AK749" t="str">
        <f>_xlfn.XLOOKUP(Cleaned_Data[[#This Row],[JobSatisfaction]], SatisfactionLookup[Code], SatisfactionLookup[Label], "Unknown")</f>
        <v>Very High</v>
      </c>
      <c r="AL749" t="str">
        <f>_xlfn.XLOOKUP(Cleaned_Data[[#This Row],[WorkLifeBalance]], SatisfactionLookup[Code], SatisfactionLookup[Label], "Unknown")</f>
        <v>High</v>
      </c>
      <c r="AM74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749" t="str" cm="1">
        <f t="array" ref="AN749">_xlfn.IFS(Cleaned_Data[[#This Row],[Risk Score]]&gt;=5, "3 - High Risk", Cleaned_Data[[#This Row],[Risk Score]]&gt;=3, "2 - Medium Risk", TRUE, "1 - Low Risk")</f>
        <v>2 - Medium Risk</v>
      </c>
    </row>
    <row r="750" spans="1:40">
      <c r="A750">
        <v>27</v>
      </c>
      <c r="B750" t="s">
        <v>43</v>
      </c>
      <c r="C750" t="s">
        <v>36</v>
      </c>
      <c r="D750">
        <v>1115</v>
      </c>
      <c r="E750" t="s">
        <v>45</v>
      </c>
      <c r="F750">
        <v>3</v>
      </c>
      <c r="G750">
        <v>4</v>
      </c>
      <c r="H750" t="s">
        <v>51</v>
      </c>
      <c r="I750">
        <v>700</v>
      </c>
      <c r="J750">
        <v>1</v>
      </c>
      <c r="K750" t="s">
        <v>46</v>
      </c>
      <c r="L750">
        <v>54</v>
      </c>
      <c r="M750">
        <v>2</v>
      </c>
      <c r="N750">
        <v>1</v>
      </c>
      <c r="O750" t="s">
        <v>47</v>
      </c>
      <c r="P750">
        <v>4</v>
      </c>
      <c r="Q750" t="s">
        <v>41</v>
      </c>
      <c r="R750">
        <v>2045</v>
      </c>
      <c r="S750">
        <v>15174</v>
      </c>
      <c r="T750">
        <v>0</v>
      </c>
      <c r="U750" t="s">
        <v>43</v>
      </c>
      <c r="V750">
        <v>13</v>
      </c>
      <c r="W750">
        <v>3</v>
      </c>
      <c r="X750">
        <v>4</v>
      </c>
      <c r="Y750">
        <v>0</v>
      </c>
      <c r="Z750">
        <v>5</v>
      </c>
      <c r="AA750">
        <v>0</v>
      </c>
      <c r="AB750">
        <v>3</v>
      </c>
      <c r="AC750">
        <v>4</v>
      </c>
      <c r="AD750">
        <v>2</v>
      </c>
      <c r="AE750">
        <v>1</v>
      </c>
      <c r="AF750">
        <v>1</v>
      </c>
      <c r="AG750">
        <v>0</v>
      </c>
      <c r="AH750" t="s">
        <v>67</v>
      </c>
      <c r="AI750" t="s">
        <v>71</v>
      </c>
      <c r="AJ750" t="str" cm="1">
        <f t="array" ref="AJ750">_xlfn.IFS(
  Cleaned_Data[[#This Row],[MonthlyIncome]] &lt;= Q1_Val, "Low (Q1)",
  Cleaned_Data[[#This Row],[MonthlyIncome]] &lt;= Q2_Val, "Lower-Mid (Q2)",
  Cleaned_Data[[#This Row],[MonthlyIncome]] &lt;= Q3_Val, "Upper-Mid (Q3)",
  TRUE, "High (Q4)"
)</f>
        <v>Low (Q1)</v>
      </c>
      <c r="AK750" t="str">
        <f>_xlfn.XLOOKUP(Cleaned_Data[[#This Row],[JobSatisfaction]], SatisfactionLookup[Code], SatisfactionLookup[Label], "Unknown")</f>
        <v>Very High</v>
      </c>
      <c r="AL750" t="str">
        <f>_xlfn.XLOOKUP(Cleaned_Data[[#This Row],[WorkLifeBalance]], SatisfactionLookup[Code], SatisfactionLookup[Label], "Unknown")</f>
        <v>High</v>
      </c>
      <c r="AM75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50" t="str" cm="1">
        <f t="array" ref="AN750">_xlfn.IFS(Cleaned_Data[[#This Row],[Risk Score]]&gt;=5, "3 - High Risk", Cleaned_Data[[#This Row],[Risk Score]]&gt;=3, "2 - Medium Risk", TRUE, "1 - Low Risk")</f>
        <v>1 - Low Risk</v>
      </c>
    </row>
    <row r="751" spans="1:40">
      <c r="A751">
        <v>38</v>
      </c>
      <c r="B751" t="s">
        <v>43</v>
      </c>
      <c r="C751" t="s">
        <v>36</v>
      </c>
      <c r="D751">
        <v>827</v>
      </c>
      <c r="E751" t="s">
        <v>45</v>
      </c>
      <c r="F751">
        <v>1</v>
      </c>
      <c r="G751">
        <v>4</v>
      </c>
      <c r="H751" t="s">
        <v>38</v>
      </c>
      <c r="I751">
        <v>724</v>
      </c>
      <c r="J751">
        <v>2</v>
      </c>
      <c r="K751" t="s">
        <v>39</v>
      </c>
      <c r="L751">
        <v>33</v>
      </c>
      <c r="M751">
        <v>4</v>
      </c>
      <c r="N751">
        <v>2</v>
      </c>
      <c r="O751" t="s">
        <v>54</v>
      </c>
      <c r="P751">
        <v>4</v>
      </c>
      <c r="Q751" t="s">
        <v>41</v>
      </c>
      <c r="R751">
        <v>7625</v>
      </c>
      <c r="S751">
        <v>19383</v>
      </c>
      <c r="T751">
        <v>0</v>
      </c>
      <c r="U751" t="s">
        <v>43</v>
      </c>
      <c r="V751">
        <v>13</v>
      </c>
      <c r="W751">
        <v>3</v>
      </c>
      <c r="X751">
        <v>3</v>
      </c>
      <c r="Y751">
        <v>0</v>
      </c>
      <c r="Z751">
        <v>10</v>
      </c>
      <c r="AA751">
        <v>4</v>
      </c>
      <c r="AB751">
        <v>2</v>
      </c>
      <c r="AC751">
        <v>9</v>
      </c>
      <c r="AD751">
        <v>7</v>
      </c>
      <c r="AE751">
        <v>1</v>
      </c>
      <c r="AF751">
        <v>8</v>
      </c>
      <c r="AG751">
        <v>0</v>
      </c>
      <c r="AH751" t="s">
        <v>69</v>
      </c>
      <c r="AI751" t="s">
        <v>72</v>
      </c>
      <c r="AJ751" t="str" cm="1">
        <f t="array" ref="AJ751">_xlfn.IFS(
  Cleaned_Data[[#This Row],[MonthlyIncome]] &lt;= Q1_Val, "Low (Q1)",
  Cleaned_Data[[#This Row],[MonthlyIncome]] &lt;= Q2_Val, "Lower-Mid (Q2)",
  Cleaned_Data[[#This Row],[MonthlyIncome]] &lt;= Q3_Val, "Upper-Mid (Q3)",
  TRUE, "High (Q4)"
)</f>
        <v>Upper-Mid (Q3)</v>
      </c>
      <c r="AK751" t="str">
        <f>_xlfn.XLOOKUP(Cleaned_Data[[#This Row],[JobSatisfaction]], SatisfactionLookup[Code], SatisfactionLookup[Label], "Unknown")</f>
        <v>Very High</v>
      </c>
      <c r="AL751" t="str">
        <f>_xlfn.XLOOKUP(Cleaned_Data[[#This Row],[WorkLifeBalance]], SatisfactionLookup[Code], SatisfactionLookup[Label], "Unknown")</f>
        <v>Medium</v>
      </c>
      <c r="AM75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51" t="str" cm="1">
        <f t="array" ref="AN751">_xlfn.IFS(Cleaned_Data[[#This Row],[Risk Score]]&gt;=5, "3 - High Risk", Cleaned_Data[[#This Row],[Risk Score]]&gt;=3, "2 - Medium Risk", TRUE, "1 - Low Risk")</f>
        <v>1 - Low Risk</v>
      </c>
    </row>
    <row r="752" spans="1:40">
      <c r="A752">
        <v>53</v>
      </c>
      <c r="B752" t="s">
        <v>43</v>
      </c>
      <c r="C752" t="s">
        <v>36</v>
      </c>
      <c r="D752">
        <v>970</v>
      </c>
      <c r="E752" t="s">
        <v>45</v>
      </c>
      <c r="F752">
        <v>7</v>
      </c>
      <c r="G752">
        <v>3</v>
      </c>
      <c r="H752" t="s">
        <v>38</v>
      </c>
      <c r="I752">
        <v>730</v>
      </c>
      <c r="J752">
        <v>3</v>
      </c>
      <c r="K752" t="s">
        <v>46</v>
      </c>
      <c r="L752">
        <v>59</v>
      </c>
      <c r="M752">
        <v>4</v>
      </c>
      <c r="N752">
        <v>4</v>
      </c>
      <c r="O752" t="s">
        <v>58</v>
      </c>
      <c r="P752">
        <v>3</v>
      </c>
      <c r="Q752" t="s">
        <v>48</v>
      </c>
      <c r="R752">
        <v>14814</v>
      </c>
      <c r="S752">
        <v>13514</v>
      </c>
      <c r="T752">
        <v>3</v>
      </c>
      <c r="U752" t="s">
        <v>43</v>
      </c>
      <c r="V752">
        <v>19</v>
      </c>
      <c r="W752">
        <v>3</v>
      </c>
      <c r="X752">
        <v>3</v>
      </c>
      <c r="Y752">
        <v>0</v>
      </c>
      <c r="Z752">
        <v>32</v>
      </c>
      <c r="AA752">
        <v>3</v>
      </c>
      <c r="AB752">
        <v>3</v>
      </c>
      <c r="AC752">
        <v>5</v>
      </c>
      <c r="AD752">
        <v>1</v>
      </c>
      <c r="AE752">
        <v>1</v>
      </c>
      <c r="AF752">
        <v>3</v>
      </c>
      <c r="AG752">
        <v>0</v>
      </c>
      <c r="AH752" t="s">
        <v>70</v>
      </c>
      <c r="AI752" t="s">
        <v>71</v>
      </c>
      <c r="AJ752" t="str" cm="1">
        <f t="array" ref="AJ752">_xlfn.IFS(
  Cleaned_Data[[#This Row],[MonthlyIncome]] &lt;= Q1_Val, "Low (Q1)",
  Cleaned_Data[[#This Row],[MonthlyIncome]] &lt;= Q2_Val, "Lower-Mid (Q2)",
  Cleaned_Data[[#This Row],[MonthlyIncome]] &lt;= Q3_Val, "Upper-Mid (Q3)",
  TRUE, "High (Q4)"
)</f>
        <v>High (Q4)</v>
      </c>
      <c r="AK752" t="str">
        <f>_xlfn.XLOOKUP(Cleaned_Data[[#This Row],[JobSatisfaction]], SatisfactionLookup[Code], SatisfactionLookup[Label], "Unknown")</f>
        <v>High</v>
      </c>
      <c r="AL752" t="str">
        <f>_xlfn.XLOOKUP(Cleaned_Data[[#This Row],[WorkLifeBalance]], SatisfactionLookup[Code], SatisfactionLookup[Label], "Unknown")</f>
        <v>High</v>
      </c>
      <c r="AM75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52" t="str" cm="1">
        <f t="array" ref="AN752">_xlfn.IFS(Cleaned_Data[[#This Row],[Risk Score]]&gt;=5, "3 - High Risk", Cleaned_Data[[#This Row],[Risk Score]]&gt;=3, "2 - Medium Risk", TRUE, "1 - Low Risk")</f>
        <v>1 - Low Risk</v>
      </c>
    </row>
    <row r="753" spans="1:40">
      <c r="A753">
        <v>56</v>
      </c>
      <c r="B753" t="s">
        <v>43</v>
      </c>
      <c r="C753" t="s">
        <v>36</v>
      </c>
      <c r="D753">
        <v>832</v>
      </c>
      <c r="E753" t="s">
        <v>45</v>
      </c>
      <c r="F753">
        <v>9</v>
      </c>
      <c r="G753">
        <v>3</v>
      </c>
      <c r="H753" t="s">
        <v>51</v>
      </c>
      <c r="I753">
        <v>762</v>
      </c>
      <c r="J753">
        <v>3</v>
      </c>
      <c r="K753" t="s">
        <v>46</v>
      </c>
      <c r="L753">
        <v>81</v>
      </c>
      <c r="M753">
        <v>3</v>
      </c>
      <c r="N753">
        <v>4</v>
      </c>
      <c r="O753" t="s">
        <v>54</v>
      </c>
      <c r="P753">
        <v>4</v>
      </c>
      <c r="Q753" t="s">
        <v>48</v>
      </c>
      <c r="R753">
        <v>11103</v>
      </c>
      <c r="S753">
        <v>20420</v>
      </c>
      <c r="T753">
        <v>7</v>
      </c>
      <c r="U753" t="s">
        <v>43</v>
      </c>
      <c r="V753">
        <v>11</v>
      </c>
      <c r="W753">
        <v>3</v>
      </c>
      <c r="X753">
        <v>3</v>
      </c>
      <c r="Y753">
        <v>0</v>
      </c>
      <c r="Z753">
        <v>30</v>
      </c>
      <c r="AA753">
        <v>1</v>
      </c>
      <c r="AB753">
        <v>2</v>
      </c>
      <c r="AC753">
        <v>10</v>
      </c>
      <c r="AD753">
        <v>7</v>
      </c>
      <c r="AE753">
        <v>1</v>
      </c>
      <c r="AF753">
        <v>1</v>
      </c>
      <c r="AG753">
        <v>0</v>
      </c>
      <c r="AH753" t="s">
        <v>65</v>
      </c>
      <c r="AI753" t="s">
        <v>72</v>
      </c>
      <c r="AJ753" t="str" cm="1">
        <f t="array" ref="AJ753">_xlfn.IFS(
  Cleaned_Data[[#This Row],[MonthlyIncome]] &lt;= Q1_Val, "Low (Q1)",
  Cleaned_Data[[#This Row],[MonthlyIncome]] &lt;= Q2_Val, "Lower-Mid (Q2)",
  Cleaned_Data[[#This Row],[MonthlyIncome]] &lt;= Q3_Val, "Upper-Mid (Q3)",
  TRUE, "High (Q4)"
)</f>
        <v>High (Q4)</v>
      </c>
      <c r="AK753" t="str">
        <f>_xlfn.XLOOKUP(Cleaned_Data[[#This Row],[JobSatisfaction]], SatisfactionLookup[Code], SatisfactionLookup[Label], "Unknown")</f>
        <v>Very High</v>
      </c>
      <c r="AL753" t="str">
        <f>_xlfn.XLOOKUP(Cleaned_Data[[#This Row],[WorkLifeBalance]], SatisfactionLookup[Code], SatisfactionLookup[Label], "Unknown")</f>
        <v>Medium</v>
      </c>
      <c r="AM75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53" t="str" cm="1">
        <f t="array" ref="AN753">_xlfn.IFS(Cleaned_Data[[#This Row],[Risk Score]]&gt;=5, "3 - High Risk", Cleaned_Data[[#This Row],[Risk Score]]&gt;=3, "2 - Medium Risk", TRUE, "1 - Low Risk")</f>
        <v>1 - Low Risk</v>
      </c>
    </row>
    <row r="754" spans="1:40">
      <c r="A754">
        <v>29</v>
      </c>
      <c r="B754" t="s">
        <v>43</v>
      </c>
      <c r="C754" t="s">
        <v>36</v>
      </c>
      <c r="D754">
        <v>657</v>
      </c>
      <c r="E754" t="s">
        <v>45</v>
      </c>
      <c r="F754">
        <v>27</v>
      </c>
      <c r="G754">
        <v>3</v>
      </c>
      <c r="H754" t="s">
        <v>51</v>
      </c>
      <c r="I754">
        <v>793</v>
      </c>
      <c r="J754">
        <v>2</v>
      </c>
      <c r="K754" t="s">
        <v>39</v>
      </c>
      <c r="L754">
        <v>66</v>
      </c>
      <c r="M754">
        <v>3</v>
      </c>
      <c r="N754">
        <v>2</v>
      </c>
      <c r="O754" t="s">
        <v>54</v>
      </c>
      <c r="P754">
        <v>3</v>
      </c>
      <c r="Q754" t="s">
        <v>48</v>
      </c>
      <c r="R754">
        <v>4335</v>
      </c>
      <c r="S754">
        <v>25549</v>
      </c>
      <c r="T754">
        <v>4</v>
      </c>
      <c r="U754" t="s">
        <v>43</v>
      </c>
      <c r="V754">
        <v>12</v>
      </c>
      <c r="W754">
        <v>3</v>
      </c>
      <c r="X754">
        <v>1</v>
      </c>
      <c r="Y754">
        <v>1</v>
      </c>
      <c r="Z754">
        <v>11</v>
      </c>
      <c r="AA754">
        <v>3</v>
      </c>
      <c r="AB754">
        <v>2</v>
      </c>
      <c r="AC754">
        <v>8</v>
      </c>
      <c r="AD754">
        <v>7</v>
      </c>
      <c r="AE754">
        <v>1</v>
      </c>
      <c r="AF754">
        <v>1</v>
      </c>
      <c r="AG754">
        <v>0</v>
      </c>
      <c r="AH754" t="s">
        <v>67</v>
      </c>
      <c r="AI754" t="s">
        <v>72</v>
      </c>
      <c r="AJ754" t="str" cm="1">
        <f t="array" ref="AJ754">_xlfn.IFS(
  Cleaned_Data[[#This Row],[MonthlyIncome]] &lt;= Q1_Val, "Low (Q1)",
  Cleaned_Data[[#This Row],[MonthlyIncome]] &lt;= Q2_Val, "Lower-Mid (Q2)",
  Cleaned_Data[[#This Row],[MonthlyIncome]] &lt;= Q3_Val, "Upper-Mid (Q3)",
  TRUE, "High (Q4)"
)</f>
        <v>Lower-Mid (Q2)</v>
      </c>
      <c r="AK754" t="str">
        <f>_xlfn.XLOOKUP(Cleaned_Data[[#This Row],[JobSatisfaction]], SatisfactionLookup[Code], SatisfactionLookup[Label], "Unknown")</f>
        <v>High</v>
      </c>
      <c r="AL754" t="str">
        <f>_xlfn.XLOOKUP(Cleaned_Data[[#This Row],[WorkLifeBalance]], SatisfactionLookup[Code], SatisfactionLookup[Label], "Unknown")</f>
        <v>Medium</v>
      </c>
      <c r="AM75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754" t="str" cm="1">
        <f t="array" ref="AN754">_xlfn.IFS(Cleaned_Data[[#This Row],[Risk Score]]&gt;=5, "3 - High Risk", Cleaned_Data[[#This Row],[Risk Score]]&gt;=3, "2 - Medium Risk", TRUE, "1 - Low Risk")</f>
        <v>1 - Low Risk</v>
      </c>
    </row>
    <row r="755" spans="1:40">
      <c r="A755">
        <v>34</v>
      </c>
      <c r="B755" t="s">
        <v>43</v>
      </c>
      <c r="C755" t="s">
        <v>36</v>
      </c>
      <c r="D755">
        <v>182</v>
      </c>
      <c r="E755" t="s">
        <v>45</v>
      </c>
      <c r="F755">
        <v>1</v>
      </c>
      <c r="G755">
        <v>4</v>
      </c>
      <c r="H755" t="s">
        <v>38</v>
      </c>
      <c r="I755">
        <v>797</v>
      </c>
      <c r="J755">
        <v>2</v>
      </c>
      <c r="K755" t="s">
        <v>39</v>
      </c>
      <c r="L755">
        <v>72</v>
      </c>
      <c r="M755">
        <v>4</v>
      </c>
      <c r="N755">
        <v>1</v>
      </c>
      <c r="O755" t="s">
        <v>47</v>
      </c>
      <c r="P755">
        <v>4</v>
      </c>
      <c r="Q755" t="s">
        <v>41</v>
      </c>
      <c r="R755">
        <v>3280</v>
      </c>
      <c r="S755">
        <v>13551</v>
      </c>
      <c r="T755">
        <v>2</v>
      </c>
      <c r="U755" t="s">
        <v>43</v>
      </c>
      <c r="V755">
        <v>16</v>
      </c>
      <c r="W755">
        <v>3</v>
      </c>
      <c r="X755">
        <v>3</v>
      </c>
      <c r="Y755">
        <v>0</v>
      </c>
      <c r="Z755">
        <v>10</v>
      </c>
      <c r="AA755">
        <v>2</v>
      </c>
      <c r="AB755">
        <v>3</v>
      </c>
      <c r="AC755">
        <v>4</v>
      </c>
      <c r="AD755">
        <v>2</v>
      </c>
      <c r="AE755">
        <v>1</v>
      </c>
      <c r="AF755">
        <v>3</v>
      </c>
      <c r="AG755">
        <v>0</v>
      </c>
      <c r="AH755" t="s">
        <v>67</v>
      </c>
      <c r="AI755" t="s">
        <v>71</v>
      </c>
      <c r="AJ755" t="str" cm="1">
        <f t="array" ref="AJ755">_xlfn.IFS(
  Cleaned_Data[[#This Row],[MonthlyIncome]] &lt;= Q1_Val, "Low (Q1)",
  Cleaned_Data[[#This Row],[MonthlyIncome]] &lt;= Q2_Val, "Lower-Mid (Q2)",
  Cleaned_Data[[#This Row],[MonthlyIncome]] &lt;= Q3_Val, "Upper-Mid (Q3)",
  TRUE, "High (Q4)"
)</f>
        <v>Lower-Mid (Q2)</v>
      </c>
      <c r="AK755" t="str">
        <f>_xlfn.XLOOKUP(Cleaned_Data[[#This Row],[JobSatisfaction]], SatisfactionLookup[Code], SatisfactionLookup[Label], "Unknown")</f>
        <v>Very High</v>
      </c>
      <c r="AL755" t="str">
        <f>_xlfn.XLOOKUP(Cleaned_Data[[#This Row],[WorkLifeBalance]], SatisfactionLookup[Code], SatisfactionLookup[Label], "Unknown")</f>
        <v>High</v>
      </c>
      <c r="AM75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55" t="str" cm="1">
        <f t="array" ref="AN755">_xlfn.IFS(Cleaned_Data[[#This Row],[Risk Score]]&gt;=5, "3 - High Risk", Cleaned_Data[[#This Row],[Risk Score]]&gt;=3, "2 - Medium Risk", TRUE, "1 - Low Risk")</f>
        <v>1 - Low Risk</v>
      </c>
    </row>
    <row r="756" spans="1:40">
      <c r="A756">
        <v>54</v>
      </c>
      <c r="B756" t="s">
        <v>43</v>
      </c>
      <c r="C756" t="s">
        <v>36</v>
      </c>
      <c r="D756">
        <v>376</v>
      </c>
      <c r="E756" t="s">
        <v>45</v>
      </c>
      <c r="F756">
        <v>19</v>
      </c>
      <c r="G756">
        <v>4</v>
      </c>
      <c r="H756" t="s">
        <v>51</v>
      </c>
      <c r="I756">
        <v>799</v>
      </c>
      <c r="J756">
        <v>4</v>
      </c>
      <c r="K756" t="s">
        <v>39</v>
      </c>
      <c r="L756">
        <v>95</v>
      </c>
      <c r="M756">
        <v>3</v>
      </c>
      <c r="N756">
        <v>2</v>
      </c>
      <c r="O756" t="s">
        <v>53</v>
      </c>
      <c r="P756">
        <v>1</v>
      </c>
      <c r="Q756" t="s">
        <v>52</v>
      </c>
      <c r="R756">
        <v>5485</v>
      </c>
      <c r="S756">
        <v>22670</v>
      </c>
      <c r="T756">
        <v>9</v>
      </c>
      <c r="U756" t="s">
        <v>35</v>
      </c>
      <c r="V756">
        <v>11</v>
      </c>
      <c r="W756">
        <v>3</v>
      </c>
      <c r="X756">
        <v>2</v>
      </c>
      <c r="Y756">
        <v>2</v>
      </c>
      <c r="Z756">
        <v>9</v>
      </c>
      <c r="AA756">
        <v>4</v>
      </c>
      <c r="AB756">
        <v>3</v>
      </c>
      <c r="AC756">
        <v>5</v>
      </c>
      <c r="AD756">
        <v>3</v>
      </c>
      <c r="AE756">
        <v>1</v>
      </c>
      <c r="AF756">
        <v>4</v>
      </c>
      <c r="AG756">
        <v>0</v>
      </c>
      <c r="AH756" t="s">
        <v>70</v>
      </c>
      <c r="AI756" t="s">
        <v>71</v>
      </c>
      <c r="AJ756" t="str" cm="1">
        <f t="array" ref="AJ756">_xlfn.IFS(
  Cleaned_Data[[#This Row],[MonthlyIncome]] &lt;= Q1_Val, "Low (Q1)",
  Cleaned_Data[[#This Row],[MonthlyIncome]] &lt;= Q2_Val, "Lower-Mid (Q2)",
  Cleaned_Data[[#This Row],[MonthlyIncome]] &lt;= Q3_Val, "Upper-Mid (Q3)",
  TRUE, "High (Q4)"
)</f>
        <v>Upper-Mid (Q3)</v>
      </c>
      <c r="AK756" t="str">
        <f>_xlfn.XLOOKUP(Cleaned_Data[[#This Row],[JobSatisfaction]], SatisfactionLookup[Code], SatisfactionLookup[Label], "Unknown")</f>
        <v>Low</v>
      </c>
      <c r="AL756" t="str">
        <f>_xlfn.XLOOKUP(Cleaned_Data[[#This Row],[WorkLifeBalance]], SatisfactionLookup[Code], SatisfactionLookup[Label], "Unknown")</f>
        <v>High</v>
      </c>
      <c r="AM75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756" t="str" cm="1">
        <f t="array" ref="AN756">_xlfn.IFS(Cleaned_Data[[#This Row],[Risk Score]]&gt;=5, "3 - High Risk", Cleaned_Data[[#This Row],[Risk Score]]&gt;=3, "2 - Medium Risk", TRUE, "1 - Low Risk")</f>
        <v>3 - High Risk</v>
      </c>
    </row>
    <row r="757" spans="1:40">
      <c r="A757">
        <v>34</v>
      </c>
      <c r="B757" t="s">
        <v>43</v>
      </c>
      <c r="C757" t="s">
        <v>36</v>
      </c>
      <c r="D757">
        <v>121</v>
      </c>
      <c r="E757" t="s">
        <v>45</v>
      </c>
      <c r="F757">
        <v>2</v>
      </c>
      <c r="G757">
        <v>4</v>
      </c>
      <c r="H757" t="s">
        <v>51</v>
      </c>
      <c r="I757">
        <v>804</v>
      </c>
      <c r="J757">
        <v>3</v>
      </c>
      <c r="K757" t="s">
        <v>39</v>
      </c>
      <c r="L757">
        <v>86</v>
      </c>
      <c r="M757">
        <v>2</v>
      </c>
      <c r="N757">
        <v>1</v>
      </c>
      <c r="O757" t="s">
        <v>47</v>
      </c>
      <c r="P757">
        <v>1</v>
      </c>
      <c r="Q757" t="s">
        <v>41</v>
      </c>
      <c r="R757">
        <v>4381</v>
      </c>
      <c r="S757">
        <v>7530</v>
      </c>
      <c r="T757">
        <v>1</v>
      </c>
      <c r="U757" t="s">
        <v>43</v>
      </c>
      <c r="V757">
        <v>11</v>
      </c>
      <c r="W757">
        <v>3</v>
      </c>
      <c r="X757">
        <v>3</v>
      </c>
      <c r="Y757">
        <v>0</v>
      </c>
      <c r="Z757">
        <v>6</v>
      </c>
      <c r="AA757">
        <v>3</v>
      </c>
      <c r="AB757">
        <v>3</v>
      </c>
      <c r="AC757">
        <v>6</v>
      </c>
      <c r="AD757">
        <v>5</v>
      </c>
      <c r="AE757">
        <v>1</v>
      </c>
      <c r="AF757">
        <v>3</v>
      </c>
      <c r="AG757">
        <v>0</v>
      </c>
      <c r="AH757" t="s">
        <v>67</v>
      </c>
      <c r="AI757" t="s">
        <v>72</v>
      </c>
      <c r="AJ757" t="str" cm="1">
        <f t="array" ref="AJ757">_xlfn.IFS(
  Cleaned_Data[[#This Row],[MonthlyIncome]] &lt;= Q1_Val, "Low (Q1)",
  Cleaned_Data[[#This Row],[MonthlyIncome]] &lt;= Q2_Val, "Lower-Mid (Q2)",
  Cleaned_Data[[#This Row],[MonthlyIncome]] &lt;= Q3_Val, "Upper-Mid (Q3)",
  TRUE, "High (Q4)"
)</f>
        <v>Lower-Mid (Q2)</v>
      </c>
      <c r="AK757" t="str">
        <f>_xlfn.XLOOKUP(Cleaned_Data[[#This Row],[JobSatisfaction]], SatisfactionLookup[Code], SatisfactionLookup[Label], "Unknown")</f>
        <v>Low</v>
      </c>
      <c r="AL757" t="str">
        <f>_xlfn.XLOOKUP(Cleaned_Data[[#This Row],[WorkLifeBalance]], SatisfactionLookup[Code], SatisfactionLookup[Label], "Unknown")</f>
        <v>High</v>
      </c>
      <c r="AM75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57" t="str" cm="1">
        <f t="array" ref="AN757">_xlfn.IFS(Cleaned_Data[[#This Row],[Risk Score]]&gt;=5, "3 - High Risk", Cleaned_Data[[#This Row],[Risk Score]]&gt;=3, "2 - Medium Risk", TRUE, "1 - Low Risk")</f>
        <v>1 - Low Risk</v>
      </c>
    </row>
    <row r="758" spans="1:40">
      <c r="A758">
        <v>52</v>
      </c>
      <c r="B758" t="s">
        <v>43</v>
      </c>
      <c r="C758" t="s">
        <v>36</v>
      </c>
      <c r="D758">
        <v>1325</v>
      </c>
      <c r="E758" t="s">
        <v>45</v>
      </c>
      <c r="F758">
        <v>11</v>
      </c>
      <c r="G758">
        <v>4</v>
      </c>
      <c r="H758" t="s">
        <v>38</v>
      </c>
      <c r="I758">
        <v>813</v>
      </c>
      <c r="J758">
        <v>4</v>
      </c>
      <c r="K758" t="s">
        <v>39</v>
      </c>
      <c r="L758">
        <v>82</v>
      </c>
      <c r="M758">
        <v>3</v>
      </c>
      <c r="N758">
        <v>2</v>
      </c>
      <c r="O758" t="s">
        <v>50</v>
      </c>
      <c r="P758">
        <v>3</v>
      </c>
      <c r="Q758" t="s">
        <v>48</v>
      </c>
      <c r="R758">
        <v>3149</v>
      </c>
      <c r="S758">
        <v>21821</v>
      </c>
      <c r="T758">
        <v>8</v>
      </c>
      <c r="U758" t="s">
        <v>43</v>
      </c>
      <c r="V758">
        <v>20</v>
      </c>
      <c r="W758">
        <v>4</v>
      </c>
      <c r="X758">
        <v>2</v>
      </c>
      <c r="Y758">
        <v>1</v>
      </c>
      <c r="Z758">
        <v>9</v>
      </c>
      <c r="AA758">
        <v>3</v>
      </c>
      <c r="AB758">
        <v>3</v>
      </c>
      <c r="AC758">
        <v>5</v>
      </c>
      <c r="AD758">
        <v>2</v>
      </c>
      <c r="AE758">
        <v>1</v>
      </c>
      <c r="AF758">
        <v>4</v>
      </c>
      <c r="AG758">
        <v>0</v>
      </c>
      <c r="AH758" t="s">
        <v>70</v>
      </c>
      <c r="AI758" t="s">
        <v>71</v>
      </c>
      <c r="AJ758" t="str" cm="1">
        <f t="array" ref="AJ758">_xlfn.IFS(
  Cleaned_Data[[#This Row],[MonthlyIncome]] &lt;= Q1_Val, "Low (Q1)",
  Cleaned_Data[[#This Row],[MonthlyIncome]] &lt;= Q2_Val, "Lower-Mid (Q2)",
  Cleaned_Data[[#This Row],[MonthlyIncome]] &lt;= Q3_Val, "Upper-Mid (Q3)",
  TRUE, "High (Q4)"
)</f>
        <v>Lower-Mid (Q2)</v>
      </c>
      <c r="AK758" t="str">
        <f>_xlfn.XLOOKUP(Cleaned_Data[[#This Row],[JobSatisfaction]], SatisfactionLookup[Code], SatisfactionLookup[Label], "Unknown")</f>
        <v>High</v>
      </c>
      <c r="AL758" t="str">
        <f>_xlfn.XLOOKUP(Cleaned_Data[[#This Row],[WorkLifeBalance]], SatisfactionLookup[Code], SatisfactionLookup[Label], "Unknown")</f>
        <v>High</v>
      </c>
      <c r="AM75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58" t="str" cm="1">
        <f t="array" ref="AN758">_xlfn.IFS(Cleaned_Data[[#This Row],[Risk Score]]&gt;=5, "3 - High Risk", Cleaned_Data[[#This Row],[Risk Score]]&gt;=3, "2 - Medium Risk", TRUE, "1 - Low Risk")</f>
        <v>1 - Low Risk</v>
      </c>
    </row>
    <row r="759" spans="1:40">
      <c r="A759">
        <v>43</v>
      </c>
      <c r="B759" t="s">
        <v>43</v>
      </c>
      <c r="C759" t="s">
        <v>36</v>
      </c>
      <c r="D759">
        <v>589</v>
      </c>
      <c r="E759" t="s">
        <v>45</v>
      </c>
      <c r="F759">
        <v>14</v>
      </c>
      <c r="G759">
        <v>2</v>
      </c>
      <c r="H759" t="s">
        <v>38</v>
      </c>
      <c r="I759">
        <v>843</v>
      </c>
      <c r="J759">
        <v>2</v>
      </c>
      <c r="K759" t="s">
        <v>46</v>
      </c>
      <c r="L759">
        <v>94</v>
      </c>
      <c r="M759">
        <v>3</v>
      </c>
      <c r="N759">
        <v>4</v>
      </c>
      <c r="O759" t="s">
        <v>58</v>
      </c>
      <c r="P759">
        <v>1</v>
      </c>
      <c r="Q759" t="s">
        <v>48</v>
      </c>
      <c r="R759">
        <v>17159</v>
      </c>
      <c r="S759">
        <v>5200</v>
      </c>
      <c r="T759">
        <v>6</v>
      </c>
      <c r="U759" t="s">
        <v>43</v>
      </c>
      <c r="V759">
        <v>24</v>
      </c>
      <c r="W759">
        <v>4</v>
      </c>
      <c r="X759">
        <v>3</v>
      </c>
      <c r="Y759">
        <v>1</v>
      </c>
      <c r="Z759">
        <v>22</v>
      </c>
      <c r="AA759">
        <v>3</v>
      </c>
      <c r="AB759">
        <v>3</v>
      </c>
      <c r="AC759">
        <v>4</v>
      </c>
      <c r="AD759">
        <v>1</v>
      </c>
      <c r="AE759">
        <v>1</v>
      </c>
      <c r="AF759">
        <v>0</v>
      </c>
      <c r="AG759">
        <v>0</v>
      </c>
      <c r="AH759" t="s">
        <v>69</v>
      </c>
      <c r="AI759" t="s">
        <v>71</v>
      </c>
      <c r="AJ759" t="str" cm="1">
        <f t="array" ref="AJ759">_xlfn.IFS(
  Cleaned_Data[[#This Row],[MonthlyIncome]] &lt;= Q1_Val, "Low (Q1)",
  Cleaned_Data[[#This Row],[MonthlyIncome]] &lt;= Q2_Val, "Lower-Mid (Q2)",
  Cleaned_Data[[#This Row],[MonthlyIncome]] &lt;= Q3_Val, "Upper-Mid (Q3)",
  TRUE, "High (Q4)"
)</f>
        <v>High (Q4)</v>
      </c>
      <c r="AK759" t="str">
        <f>_xlfn.XLOOKUP(Cleaned_Data[[#This Row],[JobSatisfaction]], SatisfactionLookup[Code], SatisfactionLookup[Label], "Unknown")</f>
        <v>Low</v>
      </c>
      <c r="AL759" t="str">
        <f>_xlfn.XLOOKUP(Cleaned_Data[[#This Row],[WorkLifeBalance]], SatisfactionLookup[Code], SatisfactionLookup[Label], "Unknown")</f>
        <v>High</v>
      </c>
      <c r="AM75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59" t="str" cm="1">
        <f t="array" ref="AN759">_xlfn.IFS(Cleaned_Data[[#This Row],[Risk Score]]&gt;=5, "3 - High Risk", Cleaned_Data[[#This Row],[Risk Score]]&gt;=3, "2 - Medium Risk", TRUE, "1 - Low Risk")</f>
        <v>1 - Low Risk</v>
      </c>
    </row>
    <row r="760" spans="1:40">
      <c r="A760">
        <v>35</v>
      </c>
      <c r="B760" t="s">
        <v>43</v>
      </c>
      <c r="C760" t="s">
        <v>36</v>
      </c>
      <c r="D760">
        <v>950</v>
      </c>
      <c r="E760" t="s">
        <v>45</v>
      </c>
      <c r="F760">
        <v>7</v>
      </c>
      <c r="G760">
        <v>3</v>
      </c>
      <c r="H760" t="s">
        <v>49</v>
      </c>
      <c r="I760">
        <v>845</v>
      </c>
      <c r="J760">
        <v>3</v>
      </c>
      <c r="K760" t="s">
        <v>46</v>
      </c>
      <c r="L760">
        <v>59</v>
      </c>
      <c r="M760">
        <v>3</v>
      </c>
      <c r="N760">
        <v>3</v>
      </c>
      <c r="O760" t="s">
        <v>53</v>
      </c>
      <c r="P760">
        <v>3</v>
      </c>
      <c r="Q760" t="s">
        <v>41</v>
      </c>
      <c r="R760">
        <v>10221</v>
      </c>
      <c r="S760">
        <v>18869</v>
      </c>
      <c r="T760">
        <v>3</v>
      </c>
      <c r="U760" t="s">
        <v>43</v>
      </c>
      <c r="V760">
        <v>21</v>
      </c>
      <c r="W760">
        <v>4</v>
      </c>
      <c r="X760">
        <v>2</v>
      </c>
      <c r="Y760">
        <v>0</v>
      </c>
      <c r="Z760">
        <v>17</v>
      </c>
      <c r="AA760">
        <v>3</v>
      </c>
      <c r="AB760">
        <v>4</v>
      </c>
      <c r="AC760">
        <v>8</v>
      </c>
      <c r="AD760">
        <v>5</v>
      </c>
      <c r="AE760">
        <v>1</v>
      </c>
      <c r="AF760">
        <v>6</v>
      </c>
      <c r="AG760">
        <v>0</v>
      </c>
      <c r="AH760" t="s">
        <v>69</v>
      </c>
      <c r="AI760" t="s">
        <v>72</v>
      </c>
      <c r="AJ760" t="str" cm="1">
        <f t="array" ref="AJ760">_xlfn.IFS(
  Cleaned_Data[[#This Row],[MonthlyIncome]] &lt;= Q1_Val, "Low (Q1)",
  Cleaned_Data[[#This Row],[MonthlyIncome]] &lt;= Q2_Val, "Lower-Mid (Q2)",
  Cleaned_Data[[#This Row],[MonthlyIncome]] &lt;= Q3_Val, "Upper-Mid (Q3)",
  TRUE, "High (Q4)"
)</f>
        <v>High (Q4)</v>
      </c>
      <c r="AK760" t="str">
        <f>_xlfn.XLOOKUP(Cleaned_Data[[#This Row],[JobSatisfaction]], SatisfactionLookup[Code], SatisfactionLookup[Label], "Unknown")</f>
        <v>High</v>
      </c>
      <c r="AL760" t="str">
        <f>_xlfn.XLOOKUP(Cleaned_Data[[#This Row],[WorkLifeBalance]], SatisfactionLookup[Code], SatisfactionLookup[Label], "Unknown")</f>
        <v>Very High</v>
      </c>
      <c r="AM76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60" t="str" cm="1">
        <f t="array" ref="AN760">_xlfn.IFS(Cleaned_Data[[#This Row],[Risk Score]]&gt;=5, "3 - High Risk", Cleaned_Data[[#This Row],[Risk Score]]&gt;=3, "2 - Medium Risk", TRUE, "1 - Low Risk")</f>
        <v>1 - Low Risk</v>
      </c>
    </row>
    <row r="761" spans="1:40">
      <c r="A761">
        <v>35</v>
      </c>
      <c r="B761" t="s">
        <v>43</v>
      </c>
      <c r="C761" t="s">
        <v>36</v>
      </c>
      <c r="D761">
        <v>1343</v>
      </c>
      <c r="E761" t="s">
        <v>45</v>
      </c>
      <c r="F761">
        <v>27</v>
      </c>
      <c r="G761">
        <v>1</v>
      </c>
      <c r="H761" t="s">
        <v>51</v>
      </c>
      <c r="I761">
        <v>856</v>
      </c>
      <c r="J761">
        <v>3</v>
      </c>
      <c r="K761" t="s">
        <v>39</v>
      </c>
      <c r="L761">
        <v>53</v>
      </c>
      <c r="M761">
        <v>2</v>
      </c>
      <c r="N761">
        <v>1</v>
      </c>
      <c r="O761" t="s">
        <v>47</v>
      </c>
      <c r="P761">
        <v>1</v>
      </c>
      <c r="Q761" t="s">
        <v>41</v>
      </c>
      <c r="R761">
        <v>2559</v>
      </c>
      <c r="S761">
        <v>17852</v>
      </c>
      <c r="T761">
        <v>1</v>
      </c>
      <c r="U761" t="s">
        <v>43</v>
      </c>
      <c r="V761">
        <v>11</v>
      </c>
      <c r="W761">
        <v>3</v>
      </c>
      <c r="X761">
        <v>4</v>
      </c>
      <c r="Y761">
        <v>0</v>
      </c>
      <c r="Z761">
        <v>6</v>
      </c>
      <c r="AA761">
        <v>3</v>
      </c>
      <c r="AB761">
        <v>2</v>
      </c>
      <c r="AC761">
        <v>6</v>
      </c>
      <c r="AD761">
        <v>5</v>
      </c>
      <c r="AE761">
        <v>1</v>
      </c>
      <c r="AF761">
        <v>1</v>
      </c>
      <c r="AG761">
        <v>0</v>
      </c>
      <c r="AH761" t="s">
        <v>69</v>
      </c>
      <c r="AI761" t="s">
        <v>72</v>
      </c>
      <c r="AJ761" t="str" cm="1">
        <f t="array" ref="AJ761">_xlfn.IFS(
  Cleaned_Data[[#This Row],[MonthlyIncome]] &lt;= Q1_Val, "Low (Q1)",
  Cleaned_Data[[#This Row],[MonthlyIncome]] &lt;= Q2_Val, "Lower-Mid (Q2)",
  Cleaned_Data[[#This Row],[MonthlyIncome]] &lt;= Q3_Val, "Upper-Mid (Q3)",
  TRUE, "High (Q4)"
)</f>
        <v>Low (Q1)</v>
      </c>
      <c r="AK761" t="str">
        <f>_xlfn.XLOOKUP(Cleaned_Data[[#This Row],[JobSatisfaction]], SatisfactionLookup[Code], SatisfactionLookup[Label], "Unknown")</f>
        <v>Low</v>
      </c>
      <c r="AL761" t="str">
        <f>_xlfn.XLOOKUP(Cleaned_Data[[#This Row],[WorkLifeBalance]], SatisfactionLookup[Code], SatisfactionLookup[Label], "Unknown")</f>
        <v>Medium</v>
      </c>
      <c r="AM76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761" t="str" cm="1">
        <f t="array" ref="AN761">_xlfn.IFS(Cleaned_Data[[#This Row],[Risk Score]]&gt;=5, "3 - High Risk", Cleaned_Data[[#This Row],[Risk Score]]&gt;=3, "2 - Medium Risk", TRUE, "1 - Low Risk")</f>
        <v>3 - High Risk</v>
      </c>
    </row>
    <row r="762" spans="1:40">
      <c r="A762">
        <v>32</v>
      </c>
      <c r="B762" t="s">
        <v>43</v>
      </c>
      <c r="C762" t="s">
        <v>36</v>
      </c>
      <c r="D762">
        <v>638</v>
      </c>
      <c r="E762" t="s">
        <v>45</v>
      </c>
      <c r="F762">
        <v>8</v>
      </c>
      <c r="G762">
        <v>2</v>
      </c>
      <c r="H762" t="s">
        <v>51</v>
      </c>
      <c r="I762">
        <v>865</v>
      </c>
      <c r="J762">
        <v>3</v>
      </c>
      <c r="K762" t="s">
        <v>39</v>
      </c>
      <c r="L762">
        <v>91</v>
      </c>
      <c r="M762">
        <v>4</v>
      </c>
      <c r="N762">
        <v>2</v>
      </c>
      <c r="O762" t="s">
        <v>47</v>
      </c>
      <c r="P762">
        <v>3</v>
      </c>
      <c r="Q762" t="s">
        <v>48</v>
      </c>
      <c r="R762">
        <v>5175</v>
      </c>
      <c r="S762">
        <v>22162</v>
      </c>
      <c r="T762">
        <v>5</v>
      </c>
      <c r="U762" t="s">
        <v>43</v>
      </c>
      <c r="V762">
        <v>12</v>
      </c>
      <c r="W762">
        <v>3</v>
      </c>
      <c r="X762">
        <v>3</v>
      </c>
      <c r="Y762">
        <v>1</v>
      </c>
      <c r="Z762">
        <v>9</v>
      </c>
      <c r="AA762">
        <v>3</v>
      </c>
      <c r="AB762">
        <v>2</v>
      </c>
      <c r="AC762">
        <v>5</v>
      </c>
      <c r="AD762">
        <v>3</v>
      </c>
      <c r="AE762">
        <v>1</v>
      </c>
      <c r="AF762">
        <v>3</v>
      </c>
      <c r="AG762">
        <v>0</v>
      </c>
      <c r="AH762" t="s">
        <v>67</v>
      </c>
      <c r="AI762" t="s">
        <v>71</v>
      </c>
      <c r="AJ762" t="str" cm="1">
        <f t="array" ref="AJ762">_xlfn.IFS(
  Cleaned_Data[[#This Row],[MonthlyIncome]] &lt;= Q1_Val, "Low (Q1)",
  Cleaned_Data[[#This Row],[MonthlyIncome]] &lt;= Q2_Val, "Lower-Mid (Q2)",
  Cleaned_Data[[#This Row],[MonthlyIncome]] &lt;= Q3_Val, "Upper-Mid (Q3)",
  TRUE, "High (Q4)"
)</f>
        <v>Upper-Mid (Q3)</v>
      </c>
      <c r="AK762" t="str">
        <f>_xlfn.XLOOKUP(Cleaned_Data[[#This Row],[JobSatisfaction]], SatisfactionLookup[Code], SatisfactionLookup[Label], "Unknown")</f>
        <v>High</v>
      </c>
      <c r="AL762" t="str">
        <f>_xlfn.XLOOKUP(Cleaned_Data[[#This Row],[WorkLifeBalance]], SatisfactionLookup[Code], SatisfactionLookup[Label], "Unknown")</f>
        <v>Medium</v>
      </c>
      <c r="AM76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62" t="str" cm="1">
        <f t="array" ref="AN762">_xlfn.IFS(Cleaned_Data[[#This Row],[Risk Score]]&gt;=5, "3 - High Risk", Cleaned_Data[[#This Row],[Risk Score]]&gt;=3, "2 - Medium Risk", TRUE, "1 - Low Risk")</f>
        <v>1 - Low Risk</v>
      </c>
    </row>
    <row r="763" spans="1:40">
      <c r="A763">
        <v>42</v>
      </c>
      <c r="B763" t="s">
        <v>43</v>
      </c>
      <c r="C763" t="s">
        <v>36</v>
      </c>
      <c r="D763">
        <v>1265</v>
      </c>
      <c r="E763" t="s">
        <v>45</v>
      </c>
      <c r="F763">
        <v>3</v>
      </c>
      <c r="G763">
        <v>3</v>
      </c>
      <c r="H763" t="s">
        <v>38</v>
      </c>
      <c r="I763">
        <v>894</v>
      </c>
      <c r="J763">
        <v>3</v>
      </c>
      <c r="K763" t="s">
        <v>39</v>
      </c>
      <c r="L763">
        <v>95</v>
      </c>
      <c r="M763">
        <v>4</v>
      </c>
      <c r="N763">
        <v>2</v>
      </c>
      <c r="O763" t="s">
        <v>50</v>
      </c>
      <c r="P763">
        <v>4</v>
      </c>
      <c r="Q763" t="s">
        <v>48</v>
      </c>
      <c r="R763">
        <v>5231</v>
      </c>
      <c r="S763">
        <v>23726</v>
      </c>
      <c r="T763">
        <v>2</v>
      </c>
      <c r="U763" t="s">
        <v>35</v>
      </c>
      <c r="V763">
        <v>13</v>
      </c>
      <c r="W763">
        <v>3</v>
      </c>
      <c r="X763">
        <v>2</v>
      </c>
      <c r="Y763">
        <v>1</v>
      </c>
      <c r="Z763">
        <v>17</v>
      </c>
      <c r="AA763">
        <v>1</v>
      </c>
      <c r="AB763">
        <v>2</v>
      </c>
      <c r="AC763">
        <v>5</v>
      </c>
      <c r="AD763">
        <v>3</v>
      </c>
      <c r="AE763">
        <v>1</v>
      </c>
      <c r="AF763">
        <v>3</v>
      </c>
      <c r="AG763">
        <v>0</v>
      </c>
      <c r="AH763" t="s">
        <v>69</v>
      </c>
      <c r="AI763" t="s">
        <v>71</v>
      </c>
      <c r="AJ763" t="str" cm="1">
        <f t="array" ref="AJ763">_xlfn.IFS(
  Cleaned_Data[[#This Row],[MonthlyIncome]] &lt;= Q1_Val, "Low (Q1)",
  Cleaned_Data[[#This Row],[MonthlyIncome]] &lt;= Q2_Val, "Lower-Mid (Q2)",
  Cleaned_Data[[#This Row],[MonthlyIncome]] &lt;= Q3_Val, "Upper-Mid (Q3)",
  TRUE, "High (Q4)"
)</f>
        <v>Upper-Mid (Q3)</v>
      </c>
      <c r="AK763" t="str">
        <f>_xlfn.XLOOKUP(Cleaned_Data[[#This Row],[JobSatisfaction]], SatisfactionLookup[Code], SatisfactionLookup[Label], "Unknown")</f>
        <v>Very High</v>
      </c>
      <c r="AL763" t="str">
        <f>_xlfn.XLOOKUP(Cleaned_Data[[#This Row],[WorkLifeBalance]], SatisfactionLookup[Code], SatisfactionLookup[Label], "Unknown")</f>
        <v>Medium</v>
      </c>
      <c r="AM76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763" t="str" cm="1">
        <f t="array" ref="AN763">_xlfn.IFS(Cleaned_Data[[#This Row],[Risk Score]]&gt;=5, "3 - High Risk", Cleaned_Data[[#This Row],[Risk Score]]&gt;=3, "2 - Medium Risk", TRUE, "1 - Low Risk")</f>
        <v>2 - Medium Risk</v>
      </c>
    </row>
    <row r="764" spans="1:40">
      <c r="A764">
        <v>34</v>
      </c>
      <c r="B764" t="s">
        <v>43</v>
      </c>
      <c r="C764" t="s">
        <v>36</v>
      </c>
      <c r="D764">
        <v>546</v>
      </c>
      <c r="E764" t="s">
        <v>45</v>
      </c>
      <c r="F764">
        <v>10</v>
      </c>
      <c r="G764">
        <v>3</v>
      </c>
      <c r="H764" t="s">
        <v>38</v>
      </c>
      <c r="I764">
        <v>934</v>
      </c>
      <c r="J764">
        <v>2</v>
      </c>
      <c r="K764" t="s">
        <v>46</v>
      </c>
      <c r="L764">
        <v>83</v>
      </c>
      <c r="M764">
        <v>3</v>
      </c>
      <c r="N764">
        <v>1</v>
      </c>
      <c r="O764" t="s">
        <v>50</v>
      </c>
      <c r="P764">
        <v>2</v>
      </c>
      <c r="Q764" t="s">
        <v>52</v>
      </c>
      <c r="R764">
        <v>2008</v>
      </c>
      <c r="S764">
        <v>6896</v>
      </c>
      <c r="T764">
        <v>1</v>
      </c>
      <c r="U764" t="s">
        <v>43</v>
      </c>
      <c r="V764">
        <v>14</v>
      </c>
      <c r="W764">
        <v>3</v>
      </c>
      <c r="X764">
        <v>2</v>
      </c>
      <c r="Y764">
        <v>2</v>
      </c>
      <c r="Z764">
        <v>1</v>
      </c>
      <c r="AA764">
        <v>3</v>
      </c>
      <c r="AB764">
        <v>3</v>
      </c>
      <c r="AC764">
        <v>1</v>
      </c>
      <c r="AD764">
        <v>0</v>
      </c>
      <c r="AE764">
        <v>1</v>
      </c>
      <c r="AF764">
        <v>0</v>
      </c>
      <c r="AG764">
        <v>0</v>
      </c>
      <c r="AH764" t="s">
        <v>67</v>
      </c>
      <c r="AI764" t="s">
        <v>66</v>
      </c>
      <c r="AJ764" t="str" cm="1">
        <f t="array" ref="AJ764">_xlfn.IFS(
  Cleaned_Data[[#This Row],[MonthlyIncome]] &lt;= Q1_Val, "Low (Q1)",
  Cleaned_Data[[#This Row],[MonthlyIncome]] &lt;= Q2_Val, "Lower-Mid (Q2)",
  Cleaned_Data[[#This Row],[MonthlyIncome]] &lt;= Q3_Val, "Upper-Mid (Q3)",
  TRUE, "High (Q4)"
)</f>
        <v>Low (Q1)</v>
      </c>
      <c r="AK764" t="str">
        <f>_xlfn.XLOOKUP(Cleaned_Data[[#This Row],[JobSatisfaction]], SatisfactionLookup[Code], SatisfactionLookup[Label], "Unknown")</f>
        <v>Medium</v>
      </c>
      <c r="AL764" t="str">
        <f>_xlfn.XLOOKUP(Cleaned_Data[[#This Row],[WorkLifeBalance]], SatisfactionLookup[Code], SatisfactionLookup[Label], "Unknown")</f>
        <v>High</v>
      </c>
      <c r="AM76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764" t="str" cm="1">
        <f t="array" ref="AN764">_xlfn.IFS(Cleaned_Data[[#This Row],[Risk Score]]&gt;=5, "3 - High Risk", Cleaned_Data[[#This Row],[Risk Score]]&gt;=3, "2 - Medium Risk", TRUE, "1 - Low Risk")</f>
        <v>2 - Medium Risk</v>
      </c>
    </row>
    <row r="765" spans="1:40">
      <c r="A765">
        <v>49</v>
      </c>
      <c r="B765" t="s">
        <v>43</v>
      </c>
      <c r="C765" t="s">
        <v>36</v>
      </c>
      <c r="D765">
        <v>527</v>
      </c>
      <c r="E765" t="s">
        <v>45</v>
      </c>
      <c r="F765">
        <v>8</v>
      </c>
      <c r="G765">
        <v>2</v>
      </c>
      <c r="H765" t="s">
        <v>49</v>
      </c>
      <c r="I765">
        <v>944</v>
      </c>
      <c r="J765">
        <v>1</v>
      </c>
      <c r="K765" t="s">
        <v>39</v>
      </c>
      <c r="L765">
        <v>51</v>
      </c>
      <c r="M765">
        <v>3</v>
      </c>
      <c r="N765">
        <v>3</v>
      </c>
      <c r="O765" t="s">
        <v>50</v>
      </c>
      <c r="P765">
        <v>2</v>
      </c>
      <c r="Q765" t="s">
        <v>48</v>
      </c>
      <c r="R765">
        <v>7403</v>
      </c>
      <c r="S765">
        <v>22477</v>
      </c>
      <c r="T765">
        <v>4</v>
      </c>
      <c r="U765" t="s">
        <v>43</v>
      </c>
      <c r="V765">
        <v>11</v>
      </c>
      <c r="W765">
        <v>3</v>
      </c>
      <c r="X765">
        <v>3</v>
      </c>
      <c r="Y765">
        <v>1</v>
      </c>
      <c r="Z765">
        <v>29</v>
      </c>
      <c r="AA765">
        <v>3</v>
      </c>
      <c r="AB765">
        <v>2</v>
      </c>
      <c r="AC765">
        <v>26</v>
      </c>
      <c r="AD765">
        <v>9</v>
      </c>
      <c r="AE765">
        <v>1</v>
      </c>
      <c r="AF765">
        <v>7</v>
      </c>
      <c r="AG765">
        <v>0</v>
      </c>
      <c r="AH765" t="s">
        <v>70</v>
      </c>
      <c r="AI765" t="s">
        <v>73</v>
      </c>
      <c r="AJ765" t="str" cm="1">
        <f t="array" ref="AJ765">_xlfn.IFS(
  Cleaned_Data[[#This Row],[MonthlyIncome]] &lt;= Q1_Val, "Low (Q1)",
  Cleaned_Data[[#This Row],[MonthlyIncome]] &lt;= Q2_Val, "Lower-Mid (Q2)",
  Cleaned_Data[[#This Row],[MonthlyIncome]] &lt;= Q3_Val, "Upper-Mid (Q3)",
  TRUE, "High (Q4)"
)</f>
        <v>Upper-Mid (Q3)</v>
      </c>
      <c r="AK765" t="str">
        <f>_xlfn.XLOOKUP(Cleaned_Data[[#This Row],[JobSatisfaction]], SatisfactionLookup[Code], SatisfactionLookup[Label], "Unknown")</f>
        <v>Medium</v>
      </c>
      <c r="AL765" t="str">
        <f>_xlfn.XLOOKUP(Cleaned_Data[[#This Row],[WorkLifeBalance]], SatisfactionLookup[Code], SatisfactionLookup[Label], "Unknown")</f>
        <v>Medium</v>
      </c>
      <c r="AM76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65" t="str" cm="1">
        <f t="array" ref="AN765">_xlfn.IFS(Cleaned_Data[[#This Row],[Risk Score]]&gt;=5, "3 - High Risk", Cleaned_Data[[#This Row],[Risk Score]]&gt;=3, "2 - Medium Risk", TRUE, "1 - Low Risk")</f>
        <v>1 - Low Risk</v>
      </c>
    </row>
    <row r="766" spans="1:40">
      <c r="A766">
        <v>33</v>
      </c>
      <c r="B766" t="s">
        <v>43</v>
      </c>
      <c r="C766" t="s">
        <v>36</v>
      </c>
      <c r="D766">
        <v>1069</v>
      </c>
      <c r="E766" t="s">
        <v>45</v>
      </c>
      <c r="F766">
        <v>1</v>
      </c>
      <c r="G766">
        <v>3</v>
      </c>
      <c r="H766" t="s">
        <v>38</v>
      </c>
      <c r="I766">
        <v>969</v>
      </c>
      <c r="J766">
        <v>2</v>
      </c>
      <c r="K766" t="s">
        <v>39</v>
      </c>
      <c r="L766">
        <v>42</v>
      </c>
      <c r="M766">
        <v>2</v>
      </c>
      <c r="N766">
        <v>2</v>
      </c>
      <c r="O766" t="s">
        <v>54</v>
      </c>
      <c r="P766">
        <v>4</v>
      </c>
      <c r="Q766" t="s">
        <v>41</v>
      </c>
      <c r="R766">
        <v>6949</v>
      </c>
      <c r="S766">
        <v>12291</v>
      </c>
      <c r="T766">
        <v>0</v>
      </c>
      <c r="U766" t="s">
        <v>43</v>
      </c>
      <c r="V766">
        <v>14</v>
      </c>
      <c r="W766">
        <v>3</v>
      </c>
      <c r="X766">
        <v>1</v>
      </c>
      <c r="Y766">
        <v>0</v>
      </c>
      <c r="Z766">
        <v>6</v>
      </c>
      <c r="AA766">
        <v>3</v>
      </c>
      <c r="AB766">
        <v>3</v>
      </c>
      <c r="AC766">
        <v>5</v>
      </c>
      <c r="AD766">
        <v>0</v>
      </c>
      <c r="AE766">
        <v>1</v>
      </c>
      <c r="AF766">
        <v>4</v>
      </c>
      <c r="AG766">
        <v>0</v>
      </c>
      <c r="AH766" t="s">
        <v>67</v>
      </c>
      <c r="AI766" t="s">
        <v>71</v>
      </c>
      <c r="AJ766" t="str" cm="1">
        <f t="array" ref="AJ766">_xlfn.IFS(
  Cleaned_Data[[#This Row],[MonthlyIncome]] &lt;= Q1_Val, "Low (Q1)",
  Cleaned_Data[[#This Row],[MonthlyIncome]] &lt;= Q2_Val, "Lower-Mid (Q2)",
  Cleaned_Data[[#This Row],[MonthlyIncome]] &lt;= Q3_Val, "Upper-Mid (Q3)",
  TRUE, "High (Q4)"
)</f>
        <v>Upper-Mid (Q3)</v>
      </c>
      <c r="AK766" t="str">
        <f>_xlfn.XLOOKUP(Cleaned_Data[[#This Row],[JobSatisfaction]], SatisfactionLookup[Code], SatisfactionLookup[Label], "Unknown")</f>
        <v>Very High</v>
      </c>
      <c r="AL766" t="str">
        <f>_xlfn.XLOOKUP(Cleaned_Data[[#This Row],[WorkLifeBalance]], SatisfactionLookup[Code], SatisfactionLookup[Label], "Unknown")</f>
        <v>High</v>
      </c>
      <c r="AM76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66" t="str" cm="1">
        <f t="array" ref="AN766">_xlfn.IFS(Cleaned_Data[[#This Row],[Risk Score]]&gt;=5, "3 - High Risk", Cleaned_Data[[#This Row],[Risk Score]]&gt;=3, "2 - Medium Risk", TRUE, "1 - Low Risk")</f>
        <v>1 - Low Risk</v>
      </c>
    </row>
    <row r="767" spans="1:40">
      <c r="A767">
        <v>50</v>
      </c>
      <c r="B767" t="s">
        <v>43</v>
      </c>
      <c r="C767" t="s">
        <v>36</v>
      </c>
      <c r="D767">
        <v>1126</v>
      </c>
      <c r="E767" t="s">
        <v>45</v>
      </c>
      <c r="F767">
        <v>1</v>
      </c>
      <c r="G767">
        <v>2</v>
      </c>
      <c r="H767" t="s">
        <v>51</v>
      </c>
      <c r="I767">
        <v>997</v>
      </c>
      <c r="J767">
        <v>4</v>
      </c>
      <c r="K767" t="s">
        <v>46</v>
      </c>
      <c r="L767">
        <v>66</v>
      </c>
      <c r="M767">
        <v>3</v>
      </c>
      <c r="N767">
        <v>4</v>
      </c>
      <c r="O767" t="s">
        <v>58</v>
      </c>
      <c r="P767">
        <v>4</v>
      </c>
      <c r="Q767" t="s">
        <v>52</v>
      </c>
      <c r="R767">
        <v>17399</v>
      </c>
      <c r="S767">
        <v>6615</v>
      </c>
      <c r="T767">
        <v>9</v>
      </c>
      <c r="U767" t="s">
        <v>43</v>
      </c>
      <c r="V767">
        <v>22</v>
      </c>
      <c r="W767">
        <v>4</v>
      </c>
      <c r="X767">
        <v>3</v>
      </c>
      <c r="Y767">
        <v>1</v>
      </c>
      <c r="Z767">
        <v>32</v>
      </c>
      <c r="AA767">
        <v>1</v>
      </c>
      <c r="AB767">
        <v>2</v>
      </c>
      <c r="AC767">
        <v>5</v>
      </c>
      <c r="AD767">
        <v>4</v>
      </c>
      <c r="AE767">
        <v>1</v>
      </c>
      <c r="AF767">
        <v>3</v>
      </c>
      <c r="AG767">
        <v>0</v>
      </c>
      <c r="AH767" t="s">
        <v>70</v>
      </c>
      <c r="AI767" t="s">
        <v>71</v>
      </c>
      <c r="AJ767" t="str" cm="1">
        <f t="array" ref="AJ767">_xlfn.IFS(
  Cleaned_Data[[#This Row],[MonthlyIncome]] &lt;= Q1_Val, "Low (Q1)",
  Cleaned_Data[[#This Row],[MonthlyIncome]] &lt;= Q2_Val, "Lower-Mid (Q2)",
  Cleaned_Data[[#This Row],[MonthlyIncome]] &lt;= Q3_Val, "Upper-Mid (Q3)",
  TRUE, "High (Q4)"
)</f>
        <v>High (Q4)</v>
      </c>
      <c r="AK767" t="str">
        <f>_xlfn.XLOOKUP(Cleaned_Data[[#This Row],[JobSatisfaction]], SatisfactionLookup[Code], SatisfactionLookup[Label], "Unknown")</f>
        <v>Very High</v>
      </c>
      <c r="AL767" t="str">
        <f>_xlfn.XLOOKUP(Cleaned_Data[[#This Row],[WorkLifeBalance]], SatisfactionLookup[Code], SatisfactionLookup[Label], "Unknown")</f>
        <v>Medium</v>
      </c>
      <c r="AM76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67" t="str" cm="1">
        <f t="array" ref="AN767">_xlfn.IFS(Cleaned_Data[[#This Row],[Risk Score]]&gt;=5, "3 - High Risk", Cleaned_Data[[#This Row],[Risk Score]]&gt;=3, "2 - Medium Risk", TRUE, "1 - Low Risk")</f>
        <v>1 - Low Risk</v>
      </c>
    </row>
    <row r="768" spans="1:40">
      <c r="A768">
        <v>50</v>
      </c>
      <c r="B768" t="s">
        <v>43</v>
      </c>
      <c r="C768" t="s">
        <v>36</v>
      </c>
      <c r="D768">
        <v>939</v>
      </c>
      <c r="E768" t="s">
        <v>45</v>
      </c>
      <c r="F768">
        <v>24</v>
      </c>
      <c r="G768">
        <v>3</v>
      </c>
      <c r="H768" t="s">
        <v>38</v>
      </c>
      <c r="I768">
        <v>1005</v>
      </c>
      <c r="J768">
        <v>4</v>
      </c>
      <c r="K768" t="s">
        <v>46</v>
      </c>
      <c r="L768">
        <v>95</v>
      </c>
      <c r="M768">
        <v>3</v>
      </c>
      <c r="N768">
        <v>4</v>
      </c>
      <c r="O768" t="s">
        <v>53</v>
      </c>
      <c r="P768">
        <v>3</v>
      </c>
      <c r="Q768" t="s">
        <v>48</v>
      </c>
      <c r="R768">
        <v>13973</v>
      </c>
      <c r="S768">
        <v>4161</v>
      </c>
      <c r="T768">
        <v>3</v>
      </c>
      <c r="U768" t="s">
        <v>35</v>
      </c>
      <c r="V768">
        <v>18</v>
      </c>
      <c r="W768">
        <v>3</v>
      </c>
      <c r="X768">
        <v>4</v>
      </c>
      <c r="Y768">
        <v>1</v>
      </c>
      <c r="Z768">
        <v>22</v>
      </c>
      <c r="AA768">
        <v>2</v>
      </c>
      <c r="AB768">
        <v>3</v>
      </c>
      <c r="AC768">
        <v>12</v>
      </c>
      <c r="AD768">
        <v>11</v>
      </c>
      <c r="AE768">
        <v>1</v>
      </c>
      <c r="AF768">
        <v>5</v>
      </c>
      <c r="AG768">
        <v>0</v>
      </c>
      <c r="AH768" t="s">
        <v>70</v>
      </c>
      <c r="AI768" t="s">
        <v>73</v>
      </c>
      <c r="AJ768" t="str" cm="1">
        <f t="array" ref="AJ768">_xlfn.IFS(
  Cleaned_Data[[#This Row],[MonthlyIncome]] &lt;= Q1_Val, "Low (Q1)",
  Cleaned_Data[[#This Row],[MonthlyIncome]] &lt;= Q2_Val, "Lower-Mid (Q2)",
  Cleaned_Data[[#This Row],[MonthlyIncome]] &lt;= Q3_Val, "Upper-Mid (Q3)",
  TRUE, "High (Q4)"
)</f>
        <v>High (Q4)</v>
      </c>
      <c r="AK768" t="str">
        <f>_xlfn.XLOOKUP(Cleaned_Data[[#This Row],[JobSatisfaction]], SatisfactionLookup[Code], SatisfactionLookup[Label], "Unknown")</f>
        <v>High</v>
      </c>
      <c r="AL768" t="str">
        <f>_xlfn.XLOOKUP(Cleaned_Data[[#This Row],[WorkLifeBalance]], SatisfactionLookup[Code], SatisfactionLookup[Label], "Unknown")</f>
        <v>High</v>
      </c>
      <c r="AM76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768" t="str" cm="1">
        <f t="array" ref="AN768">_xlfn.IFS(Cleaned_Data[[#This Row],[Risk Score]]&gt;=5, "3 - High Risk", Cleaned_Data[[#This Row],[Risk Score]]&gt;=3, "2 - Medium Risk", TRUE, "1 - Low Risk")</f>
        <v>2 - Medium Risk</v>
      </c>
    </row>
    <row r="769" spans="1:40">
      <c r="A769">
        <v>30</v>
      </c>
      <c r="B769" t="s">
        <v>43</v>
      </c>
      <c r="C769" t="s">
        <v>36</v>
      </c>
      <c r="D769">
        <v>153</v>
      </c>
      <c r="E769" t="s">
        <v>45</v>
      </c>
      <c r="F769">
        <v>8</v>
      </c>
      <c r="G769">
        <v>2</v>
      </c>
      <c r="H769" t="s">
        <v>38</v>
      </c>
      <c r="I769">
        <v>1015</v>
      </c>
      <c r="J769">
        <v>2</v>
      </c>
      <c r="K769" t="s">
        <v>39</v>
      </c>
      <c r="L769">
        <v>73</v>
      </c>
      <c r="M769">
        <v>4</v>
      </c>
      <c r="N769">
        <v>3</v>
      </c>
      <c r="O769" t="s">
        <v>58</v>
      </c>
      <c r="P769">
        <v>1</v>
      </c>
      <c r="Q769" t="s">
        <v>48</v>
      </c>
      <c r="R769">
        <v>11416</v>
      </c>
      <c r="S769">
        <v>17802</v>
      </c>
      <c r="T769">
        <v>0</v>
      </c>
      <c r="U769" t="s">
        <v>35</v>
      </c>
      <c r="V769">
        <v>12</v>
      </c>
      <c r="W769">
        <v>3</v>
      </c>
      <c r="X769">
        <v>3</v>
      </c>
      <c r="Y769">
        <v>3</v>
      </c>
      <c r="Z769">
        <v>9</v>
      </c>
      <c r="AA769">
        <v>4</v>
      </c>
      <c r="AB769">
        <v>2</v>
      </c>
      <c r="AC769">
        <v>8</v>
      </c>
      <c r="AD769">
        <v>7</v>
      </c>
      <c r="AE769">
        <v>1</v>
      </c>
      <c r="AF769">
        <v>7</v>
      </c>
      <c r="AG769">
        <v>0</v>
      </c>
      <c r="AH769" t="s">
        <v>67</v>
      </c>
      <c r="AI769" t="s">
        <v>72</v>
      </c>
      <c r="AJ769" t="str" cm="1">
        <f t="array" ref="AJ769">_xlfn.IFS(
  Cleaned_Data[[#This Row],[MonthlyIncome]] &lt;= Q1_Val, "Low (Q1)",
  Cleaned_Data[[#This Row],[MonthlyIncome]] &lt;= Q2_Val, "Lower-Mid (Q2)",
  Cleaned_Data[[#This Row],[MonthlyIncome]] &lt;= Q3_Val, "Upper-Mid (Q3)",
  TRUE, "High (Q4)"
)</f>
        <v>High (Q4)</v>
      </c>
      <c r="AK769" t="str">
        <f>_xlfn.XLOOKUP(Cleaned_Data[[#This Row],[JobSatisfaction]], SatisfactionLookup[Code], SatisfactionLookup[Label], "Unknown")</f>
        <v>Low</v>
      </c>
      <c r="AL769" t="str">
        <f>_xlfn.XLOOKUP(Cleaned_Data[[#This Row],[WorkLifeBalance]], SatisfactionLookup[Code], SatisfactionLookup[Label], "Unknown")</f>
        <v>Medium</v>
      </c>
      <c r="AM76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769" t="str" cm="1">
        <f t="array" ref="AN769">_xlfn.IFS(Cleaned_Data[[#This Row],[Risk Score]]&gt;=5, "3 - High Risk", Cleaned_Data[[#This Row],[Risk Score]]&gt;=3, "2 - Medium Risk", TRUE, "1 - Low Risk")</f>
        <v>3 - High Risk</v>
      </c>
    </row>
    <row r="770" spans="1:40">
      <c r="A770">
        <v>26</v>
      </c>
      <c r="B770" t="s">
        <v>43</v>
      </c>
      <c r="C770" t="s">
        <v>36</v>
      </c>
      <c r="D770">
        <v>1066</v>
      </c>
      <c r="E770" t="s">
        <v>45</v>
      </c>
      <c r="F770">
        <v>2</v>
      </c>
      <c r="G770">
        <v>2</v>
      </c>
      <c r="H770" t="s">
        <v>51</v>
      </c>
      <c r="I770">
        <v>1018</v>
      </c>
      <c r="J770">
        <v>4</v>
      </c>
      <c r="K770" t="s">
        <v>46</v>
      </c>
      <c r="L770">
        <v>32</v>
      </c>
      <c r="M770">
        <v>4</v>
      </c>
      <c r="N770">
        <v>2</v>
      </c>
      <c r="O770" t="s">
        <v>53</v>
      </c>
      <c r="P770">
        <v>4</v>
      </c>
      <c r="Q770" t="s">
        <v>48</v>
      </c>
      <c r="R770">
        <v>5472</v>
      </c>
      <c r="S770">
        <v>3334</v>
      </c>
      <c r="T770">
        <v>1</v>
      </c>
      <c r="U770" t="s">
        <v>43</v>
      </c>
      <c r="V770">
        <v>12</v>
      </c>
      <c r="W770">
        <v>3</v>
      </c>
      <c r="X770">
        <v>2</v>
      </c>
      <c r="Y770">
        <v>0</v>
      </c>
      <c r="Z770">
        <v>8</v>
      </c>
      <c r="AA770">
        <v>2</v>
      </c>
      <c r="AB770">
        <v>3</v>
      </c>
      <c r="AC770">
        <v>8</v>
      </c>
      <c r="AD770">
        <v>7</v>
      </c>
      <c r="AE770">
        <v>1</v>
      </c>
      <c r="AF770">
        <v>3</v>
      </c>
      <c r="AG770">
        <v>0</v>
      </c>
      <c r="AH770" t="s">
        <v>67</v>
      </c>
      <c r="AI770" t="s">
        <v>72</v>
      </c>
      <c r="AJ770" t="str" cm="1">
        <f t="array" ref="AJ770">_xlfn.IFS(
  Cleaned_Data[[#This Row],[MonthlyIncome]] &lt;= Q1_Val, "Low (Q1)",
  Cleaned_Data[[#This Row],[MonthlyIncome]] &lt;= Q2_Val, "Lower-Mid (Q2)",
  Cleaned_Data[[#This Row],[MonthlyIncome]] &lt;= Q3_Val, "Upper-Mid (Q3)",
  TRUE, "High (Q4)"
)</f>
        <v>Upper-Mid (Q3)</v>
      </c>
      <c r="AK770" t="str">
        <f>_xlfn.XLOOKUP(Cleaned_Data[[#This Row],[JobSatisfaction]], SatisfactionLookup[Code], SatisfactionLookup[Label], "Unknown")</f>
        <v>Very High</v>
      </c>
      <c r="AL770" t="str">
        <f>_xlfn.XLOOKUP(Cleaned_Data[[#This Row],[WorkLifeBalance]], SatisfactionLookup[Code], SatisfactionLookup[Label], "Unknown")</f>
        <v>High</v>
      </c>
      <c r="AM77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70" t="str" cm="1">
        <f t="array" ref="AN770">_xlfn.IFS(Cleaned_Data[[#This Row],[Risk Score]]&gt;=5, "3 - High Risk", Cleaned_Data[[#This Row],[Risk Score]]&gt;=3, "2 - Medium Risk", TRUE, "1 - Low Risk")</f>
        <v>1 - Low Risk</v>
      </c>
    </row>
    <row r="771" spans="1:40">
      <c r="A771">
        <v>22</v>
      </c>
      <c r="B771" t="s">
        <v>43</v>
      </c>
      <c r="C771" t="s">
        <v>36</v>
      </c>
      <c r="D771">
        <v>217</v>
      </c>
      <c r="E771" t="s">
        <v>45</v>
      </c>
      <c r="F771">
        <v>8</v>
      </c>
      <c r="G771">
        <v>1</v>
      </c>
      <c r="H771" t="s">
        <v>38</v>
      </c>
      <c r="I771">
        <v>1019</v>
      </c>
      <c r="J771">
        <v>2</v>
      </c>
      <c r="K771" t="s">
        <v>46</v>
      </c>
      <c r="L771">
        <v>94</v>
      </c>
      <c r="M771">
        <v>1</v>
      </c>
      <c r="N771">
        <v>1</v>
      </c>
      <c r="O771" t="s">
        <v>50</v>
      </c>
      <c r="P771">
        <v>1</v>
      </c>
      <c r="Q771" t="s">
        <v>48</v>
      </c>
      <c r="R771">
        <v>2451</v>
      </c>
      <c r="S771">
        <v>6881</v>
      </c>
      <c r="T771">
        <v>1</v>
      </c>
      <c r="U771" t="s">
        <v>43</v>
      </c>
      <c r="V771">
        <v>15</v>
      </c>
      <c r="W771">
        <v>3</v>
      </c>
      <c r="X771">
        <v>1</v>
      </c>
      <c r="Y771">
        <v>1</v>
      </c>
      <c r="Z771">
        <v>4</v>
      </c>
      <c r="AA771">
        <v>3</v>
      </c>
      <c r="AB771">
        <v>2</v>
      </c>
      <c r="AC771">
        <v>4</v>
      </c>
      <c r="AD771">
        <v>3</v>
      </c>
      <c r="AE771">
        <v>1</v>
      </c>
      <c r="AF771">
        <v>1</v>
      </c>
      <c r="AG771">
        <v>0</v>
      </c>
      <c r="AH771" t="s">
        <v>68</v>
      </c>
      <c r="AI771" t="s">
        <v>71</v>
      </c>
      <c r="AJ771" t="str" cm="1">
        <f t="array" ref="AJ771">_xlfn.IFS(
  Cleaned_Data[[#This Row],[MonthlyIncome]] &lt;= Q1_Val, "Low (Q1)",
  Cleaned_Data[[#This Row],[MonthlyIncome]] &lt;= Q2_Val, "Lower-Mid (Q2)",
  Cleaned_Data[[#This Row],[MonthlyIncome]] &lt;= Q3_Val, "Upper-Mid (Q3)",
  TRUE, "High (Q4)"
)</f>
        <v>Low (Q1)</v>
      </c>
      <c r="AK771" t="str">
        <f>_xlfn.XLOOKUP(Cleaned_Data[[#This Row],[JobSatisfaction]], SatisfactionLookup[Code], SatisfactionLookup[Label], "Unknown")</f>
        <v>Low</v>
      </c>
      <c r="AL771" t="str">
        <f>_xlfn.XLOOKUP(Cleaned_Data[[#This Row],[WorkLifeBalance]], SatisfactionLookup[Code], SatisfactionLookup[Label], "Unknown")</f>
        <v>Medium</v>
      </c>
      <c r="AM77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771" t="str" cm="1">
        <f t="array" ref="AN771">_xlfn.IFS(Cleaned_Data[[#This Row],[Risk Score]]&gt;=5, "3 - High Risk", Cleaned_Data[[#This Row],[Risk Score]]&gt;=3, "2 - Medium Risk", TRUE, "1 - Low Risk")</f>
        <v>2 - Medium Risk</v>
      </c>
    </row>
    <row r="772" spans="1:40">
      <c r="A772">
        <v>46</v>
      </c>
      <c r="B772" t="s">
        <v>43</v>
      </c>
      <c r="C772" t="s">
        <v>36</v>
      </c>
      <c r="D772">
        <v>1003</v>
      </c>
      <c r="E772" t="s">
        <v>45</v>
      </c>
      <c r="F772">
        <v>8</v>
      </c>
      <c r="G772">
        <v>4</v>
      </c>
      <c r="H772" t="s">
        <v>38</v>
      </c>
      <c r="I772">
        <v>1080</v>
      </c>
      <c r="J772">
        <v>4</v>
      </c>
      <c r="K772" t="s">
        <v>39</v>
      </c>
      <c r="L772">
        <v>74</v>
      </c>
      <c r="M772">
        <v>2</v>
      </c>
      <c r="N772">
        <v>2</v>
      </c>
      <c r="O772" t="s">
        <v>47</v>
      </c>
      <c r="P772">
        <v>1</v>
      </c>
      <c r="Q772" t="s">
        <v>52</v>
      </c>
      <c r="R772">
        <v>4615</v>
      </c>
      <c r="S772">
        <v>21029</v>
      </c>
      <c r="T772">
        <v>8</v>
      </c>
      <c r="U772" t="s">
        <v>35</v>
      </c>
      <c r="V772">
        <v>23</v>
      </c>
      <c r="W772">
        <v>4</v>
      </c>
      <c r="X772">
        <v>1</v>
      </c>
      <c r="Y772">
        <v>3</v>
      </c>
      <c r="Z772">
        <v>19</v>
      </c>
      <c r="AA772">
        <v>2</v>
      </c>
      <c r="AB772">
        <v>3</v>
      </c>
      <c r="AC772">
        <v>16</v>
      </c>
      <c r="AD772">
        <v>13</v>
      </c>
      <c r="AE772">
        <v>1</v>
      </c>
      <c r="AF772">
        <v>7</v>
      </c>
      <c r="AG772">
        <v>0</v>
      </c>
      <c r="AH772" t="s">
        <v>70</v>
      </c>
      <c r="AI772" t="s">
        <v>73</v>
      </c>
      <c r="AJ772" t="str" cm="1">
        <f t="array" ref="AJ772">_xlfn.IFS(
  Cleaned_Data[[#This Row],[MonthlyIncome]] &lt;= Q1_Val, "Low (Q1)",
  Cleaned_Data[[#This Row],[MonthlyIncome]] &lt;= Q2_Val, "Lower-Mid (Q2)",
  Cleaned_Data[[#This Row],[MonthlyIncome]] &lt;= Q3_Val, "Upper-Mid (Q3)",
  TRUE, "High (Q4)"
)</f>
        <v>Lower-Mid (Q2)</v>
      </c>
      <c r="AK772" t="str">
        <f>_xlfn.XLOOKUP(Cleaned_Data[[#This Row],[JobSatisfaction]], SatisfactionLookup[Code], SatisfactionLookup[Label], "Unknown")</f>
        <v>Low</v>
      </c>
      <c r="AL772" t="str">
        <f>_xlfn.XLOOKUP(Cleaned_Data[[#This Row],[WorkLifeBalance]], SatisfactionLookup[Code], SatisfactionLookup[Label], "Unknown")</f>
        <v>High</v>
      </c>
      <c r="AM77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772" t="str" cm="1">
        <f t="array" ref="AN772">_xlfn.IFS(Cleaned_Data[[#This Row],[Risk Score]]&gt;=5, "3 - High Risk", Cleaned_Data[[#This Row],[Risk Score]]&gt;=3, "2 - Medium Risk", TRUE, "1 - Low Risk")</f>
        <v>3 - High Risk</v>
      </c>
    </row>
    <row r="773" spans="1:40">
      <c r="A773">
        <v>26</v>
      </c>
      <c r="B773" t="s">
        <v>43</v>
      </c>
      <c r="C773" t="s">
        <v>36</v>
      </c>
      <c r="D773">
        <v>192</v>
      </c>
      <c r="E773" t="s">
        <v>45</v>
      </c>
      <c r="F773">
        <v>1</v>
      </c>
      <c r="G773">
        <v>2</v>
      </c>
      <c r="H773" t="s">
        <v>51</v>
      </c>
      <c r="I773">
        <v>1083</v>
      </c>
      <c r="J773">
        <v>1</v>
      </c>
      <c r="K773" t="s">
        <v>46</v>
      </c>
      <c r="L773">
        <v>59</v>
      </c>
      <c r="M773">
        <v>2</v>
      </c>
      <c r="N773">
        <v>1</v>
      </c>
      <c r="O773" t="s">
        <v>50</v>
      </c>
      <c r="P773">
        <v>1</v>
      </c>
      <c r="Q773" t="s">
        <v>48</v>
      </c>
      <c r="R773">
        <v>3955</v>
      </c>
      <c r="S773">
        <v>11141</v>
      </c>
      <c r="T773">
        <v>1</v>
      </c>
      <c r="U773" t="s">
        <v>43</v>
      </c>
      <c r="V773">
        <v>16</v>
      </c>
      <c r="W773">
        <v>3</v>
      </c>
      <c r="X773">
        <v>1</v>
      </c>
      <c r="Y773">
        <v>2</v>
      </c>
      <c r="Z773">
        <v>6</v>
      </c>
      <c r="AA773">
        <v>2</v>
      </c>
      <c r="AB773">
        <v>3</v>
      </c>
      <c r="AC773">
        <v>5</v>
      </c>
      <c r="AD773">
        <v>3</v>
      </c>
      <c r="AE773">
        <v>1</v>
      </c>
      <c r="AF773">
        <v>3</v>
      </c>
      <c r="AG773">
        <v>0</v>
      </c>
      <c r="AH773" t="s">
        <v>67</v>
      </c>
      <c r="AI773" t="s">
        <v>71</v>
      </c>
      <c r="AJ773" t="str" cm="1">
        <f t="array" ref="AJ773">_xlfn.IFS(
  Cleaned_Data[[#This Row],[MonthlyIncome]] &lt;= Q1_Val, "Low (Q1)",
  Cleaned_Data[[#This Row],[MonthlyIncome]] &lt;= Q2_Val, "Lower-Mid (Q2)",
  Cleaned_Data[[#This Row],[MonthlyIncome]] &lt;= Q3_Val, "Upper-Mid (Q3)",
  TRUE, "High (Q4)"
)</f>
        <v>Lower-Mid (Q2)</v>
      </c>
      <c r="AK773" t="str">
        <f>_xlfn.XLOOKUP(Cleaned_Data[[#This Row],[JobSatisfaction]], SatisfactionLookup[Code], SatisfactionLookup[Label], "Unknown")</f>
        <v>Low</v>
      </c>
      <c r="AL773" t="str">
        <f>_xlfn.XLOOKUP(Cleaned_Data[[#This Row],[WorkLifeBalance]], SatisfactionLookup[Code], SatisfactionLookup[Label], "Unknown")</f>
        <v>High</v>
      </c>
      <c r="AM77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73" t="str" cm="1">
        <f t="array" ref="AN773">_xlfn.IFS(Cleaned_Data[[#This Row],[Risk Score]]&gt;=5, "3 - High Risk", Cleaned_Data[[#This Row],[Risk Score]]&gt;=3, "2 - Medium Risk", TRUE, "1 - Low Risk")</f>
        <v>1 - Low Risk</v>
      </c>
    </row>
    <row r="774" spans="1:40">
      <c r="A774">
        <v>38</v>
      </c>
      <c r="B774" t="s">
        <v>43</v>
      </c>
      <c r="C774" t="s">
        <v>36</v>
      </c>
      <c r="D774">
        <v>330</v>
      </c>
      <c r="E774" t="s">
        <v>45</v>
      </c>
      <c r="F774">
        <v>17</v>
      </c>
      <c r="G774">
        <v>1</v>
      </c>
      <c r="H774" t="s">
        <v>38</v>
      </c>
      <c r="I774">
        <v>1088</v>
      </c>
      <c r="J774">
        <v>3</v>
      </c>
      <c r="K774" t="s">
        <v>39</v>
      </c>
      <c r="L774">
        <v>65</v>
      </c>
      <c r="M774">
        <v>2</v>
      </c>
      <c r="N774">
        <v>3</v>
      </c>
      <c r="O774" t="s">
        <v>54</v>
      </c>
      <c r="P774">
        <v>3</v>
      </c>
      <c r="Q774" t="s">
        <v>48</v>
      </c>
      <c r="R774">
        <v>8823</v>
      </c>
      <c r="S774">
        <v>24608</v>
      </c>
      <c r="T774">
        <v>0</v>
      </c>
      <c r="U774" t="s">
        <v>43</v>
      </c>
      <c r="V774">
        <v>18</v>
      </c>
      <c r="W774">
        <v>3</v>
      </c>
      <c r="X774">
        <v>1</v>
      </c>
      <c r="Y774">
        <v>1</v>
      </c>
      <c r="Z774">
        <v>20</v>
      </c>
      <c r="AA774">
        <v>4</v>
      </c>
      <c r="AB774">
        <v>2</v>
      </c>
      <c r="AC774">
        <v>19</v>
      </c>
      <c r="AD774">
        <v>9</v>
      </c>
      <c r="AE774">
        <v>1</v>
      </c>
      <c r="AF774">
        <v>9</v>
      </c>
      <c r="AG774">
        <v>0</v>
      </c>
      <c r="AH774" t="s">
        <v>69</v>
      </c>
      <c r="AI774" t="s">
        <v>73</v>
      </c>
      <c r="AJ774" t="str" cm="1">
        <f t="array" ref="AJ774">_xlfn.IFS(
  Cleaned_Data[[#This Row],[MonthlyIncome]] &lt;= Q1_Val, "Low (Q1)",
  Cleaned_Data[[#This Row],[MonthlyIncome]] &lt;= Q2_Val, "Lower-Mid (Q2)",
  Cleaned_Data[[#This Row],[MonthlyIncome]] &lt;= Q3_Val, "Upper-Mid (Q3)",
  TRUE, "High (Q4)"
)</f>
        <v>High (Q4)</v>
      </c>
      <c r="AK774" t="str">
        <f>_xlfn.XLOOKUP(Cleaned_Data[[#This Row],[JobSatisfaction]], SatisfactionLookup[Code], SatisfactionLookup[Label], "Unknown")</f>
        <v>High</v>
      </c>
      <c r="AL774" t="str">
        <f>_xlfn.XLOOKUP(Cleaned_Data[[#This Row],[WorkLifeBalance]], SatisfactionLookup[Code], SatisfactionLookup[Label], "Unknown")</f>
        <v>Medium</v>
      </c>
      <c r="AM77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774" t="str" cm="1">
        <f t="array" ref="AN774">_xlfn.IFS(Cleaned_Data[[#This Row],[Risk Score]]&gt;=5, "3 - High Risk", Cleaned_Data[[#This Row],[Risk Score]]&gt;=3, "2 - Medium Risk", TRUE, "1 - Low Risk")</f>
        <v>1 - Low Risk</v>
      </c>
    </row>
    <row r="775" spans="1:40">
      <c r="A775">
        <v>28</v>
      </c>
      <c r="B775" t="s">
        <v>43</v>
      </c>
      <c r="C775" t="s">
        <v>36</v>
      </c>
      <c r="D775">
        <v>857</v>
      </c>
      <c r="E775" t="s">
        <v>45</v>
      </c>
      <c r="F775">
        <v>10</v>
      </c>
      <c r="G775">
        <v>3</v>
      </c>
      <c r="H775" t="s">
        <v>49</v>
      </c>
      <c r="I775">
        <v>1097</v>
      </c>
      <c r="J775">
        <v>3</v>
      </c>
      <c r="K775" t="s">
        <v>39</v>
      </c>
      <c r="L775">
        <v>59</v>
      </c>
      <c r="M775">
        <v>3</v>
      </c>
      <c r="N775">
        <v>2</v>
      </c>
      <c r="O775" t="s">
        <v>47</v>
      </c>
      <c r="P775">
        <v>3</v>
      </c>
      <c r="Q775" t="s">
        <v>41</v>
      </c>
      <c r="R775">
        <v>3660</v>
      </c>
      <c r="S775">
        <v>7909</v>
      </c>
      <c r="T775">
        <v>3</v>
      </c>
      <c r="U775" t="s">
        <v>43</v>
      </c>
      <c r="V775">
        <v>13</v>
      </c>
      <c r="W775">
        <v>3</v>
      </c>
      <c r="X775">
        <v>4</v>
      </c>
      <c r="Y775">
        <v>0</v>
      </c>
      <c r="Z775">
        <v>10</v>
      </c>
      <c r="AA775">
        <v>4</v>
      </c>
      <c r="AB775">
        <v>4</v>
      </c>
      <c r="AC775">
        <v>8</v>
      </c>
      <c r="AD775">
        <v>7</v>
      </c>
      <c r="AE775">
        <v>1</v>
      </c>
      <c r="AF775">
        <v>7</v>
      </c>
      <c r="AG775">
        <v>0</v>
      </c>
      <c r="AH775" t="s">
        <v>67</v>
      </c>
      <c r="AI775" t="s">
        <v>72</v>
      </c>
      <c r="AJ775" t="str" cm="1">
        <f t="array" ref="AJ775">_xlfn.IFS(
  Cleaned_Data[[#This Row],[MonthlyIncome]] &lt;= Q1_Val, "Low (Q1)",
  Cleaned_Data[[#This Row],[MonthlyIncome]] &lt;= Q2_Val, "Lower-Mid (Q2)",
  Cleaned_Data[[#This Row],[MonthlyIncome]] &lt;= Q3_Val, "Upper-Mid (Q3)",
  TRUE, "High (Q4)"
)</f>
        <v>Lower-Mid (Q2)</v>
      </c>
      <c r="AK775" t="str">
        <f>_xlfn.XLOOKUP(Cleaned_Data[[#This Row],[JobSatisfaction]], SatisfactionLookup[Code], SatisfactionLookup[Label], "Unknown")</f>
        <v>High</v>
      </c>
      <c r="AL775" t="str">
        <f>_xlfn.XLOOKUP(Cleaned_Data[[#This Row],[WorkLifeBalance]], SatisfactionLookup[Code], SatisfactionLookup[Label], "Unknown")</f>
        <v>Very High</v>
      </c>
      <c r="AM77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75" t="str" cm="1">
        <f t="array" ref="AN775">_xlfn.IFS(Cleaned_Data[[#This Row],[Risk Score]]&gt;=5, "3 - High Risk", Cleaned_Data[[#This Row],[Risk Score]]&gt;=3, "2 - Medium Risk", TRUE, "1 - Low Risk")</f>
        <v>1 - Low Risk</v>
      </c>
    </row>
    <row r="776" spans="1:40">
      <c r="A776">
        <v>29</v>
      </c>
      <c r="B776" t="s">
        <v>43</v>
      </c>
      <c r="C776" t="s">
        <v>36</v>
      </c>
      <c r="D776">
        <v>1107</v>
      </c>
      <c r="E776" t="s">
        <v>45</v>
      </c>
      <c r="F776">
        <v>28</v>
      </c>
      <c r="G776">
        <v>4</v>
      </c>
      <c r="H776" t="s">
        <v>38</v>
      </c>
      <c r="I776">
        <v>1120</v>
      </c>
      <c r="J776">
        <v>3</v>
      </c>
      <c r="K776" t="s">
        <v>39</v>
      </c>
      <c r="L776">
        <v>93</v>
      </c>
      <c r="M776">
        <v>3</v>
      </c>
      <c r="N776">
        <v>1</v>
      </c>
      <c r="O776" t="s">
        <v>47</v>
      </c>
      <c r="P776">
        <v>4</v>
      </c>
      <c r="Q776" t="s">
        <v>52</v>
      </c>
      <c r="R776">
        <v>2514</v>
      </c>
      <c r="S776">
        <v>26968</v>
      </c>
      <c r="T776">
        <v>4</v>
      </c>
      <c r="U776" t="s">
        <v>43</v>
      </c>
      <c r="V776">
        <v>22</v>
      </c>
      <c r="W776">
        <v>4</v>
      </c>
      <c r="X776">
        <v>1</v>
      </c>
      <c r="Y776">
        <v>1</v>
      </c>
      <c r="Z776">
        <v>11</v>
      </c>
      <c r="AA776">
        <v>1</v>
      </c>
      <c r="AB776">
        <v>3</v>
      </c>
      <c r="AC776">
        <v>7</v>
      </c>
      <c r="AD776">
        <v>5</v>
      </c>
      <c r="AE776">
        <v>1</v>
      </c>
      <c r="AF776">
        <v>7</v>
      </c>
      <c r="AG776">
        <v>0</v>
      </c>
      <c r="AH776" t="s">
        <v>67</v>
      </c>
      <c r="AI776" t="s">
        <v>72</v>
      </c>
      <c r="AJ776" t="str" cm="1">
        <f t="array" ref="AJ776">_xlfn.IFS(
  Cleaned_Data[[#This Row],[MonthlyIncome]] &lt;= Q1_Val, "Low (Q1)",
  Cleaned_Data[[#This Row],[MonthlyIncome]] &lt;= Q2_Val, "Lower-Mid (Q2)",
  Cleaned_Data[[#This Row],[MonthlyIncome]] &lt;= Q3_Val, "Upper-Mid (Q3)",
  TRUE, "High (Q4)"
)</f>
        <v>Low (Q1)</v>
      </c>
      <c r="AK776" t="str">
        <f>_xlfn.XLOOKUP(Cleaned_Data[[#This Row],[JobSatisfaction]], SatisfactionLookup[Code], SatisfactionLookup[Label], "Unknown")</f>
        <v>Very High</v>
      </c>
      <c r="AL776" t="str">
        <f>_xlfn.XLOOKUP(Cleaned_Data[[#This Row],[WorkLifeBalance]], SatisfactionLookup[Code], SatisfactionLookup[Label], "Unknown")</f>
        <v>High</v>
      </c>
      <c r="AM77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776" t="str" cm="1">
        <f t="array" ref="AN776">_xlfn.IFS(Cleaned_Data[[#This Row],[Risk Score]]&gt;=5, "3 - High Risk", Cleaned_Data[[#This Row],[Risk Score]]&gt;=3, "2 - Medium Risk", TRUE, "1 - Low Risk")</f>
        <v>2 - Medium Risk</v>
      </c>
    </row>
    <row r="777" spans="1:40">
      <c r="A777">
        <v>28</v>
      </c>
      <c r="B777" t="s">
        <v>43</v>
      </c>
      <c r="C777" t="s">
        <v>36</v>
      </c>
      <c r="D777">
        <v>950</v>
      </c>
      <c r="E777" t="s">
        <v>45</v>
      </c>
      <c r="F777">
        <v>3</v>
      </c>
      <c r="G777">
        <v>3</v>
      </c>
      <c r="H777" t="s">
        <v>51</v>
      </c>
      <c r="I777">
        <v>1121</v>
      </c>
      <c r="J777">
        <v>4</v>
      </c>
      <c r="K777" t="s">
        <v>39</v>
      </c>
      <c r="L777">
        <v>93</v>
      </c>
      <c r="M777">
        <v>3</v>
      </c>
      <c r="N777">
        <v>3</v>
      </c>
      <c r="O777" t="s">
        <v>53</v>
      </c>
      <c r="P777">
        <v>2</v>
      </c>
      <c r="Q777" t="s">
        <v>52</v>
      </c>
      <c r="R777">
        <v>7655</v>
      </c>
      <c r="S777">
        <v>8039</v>
      </c>
      <c r="T777">
        <v>0</v>
      </c>
      <c r="U777" t="s">
        <v>43</v>
      </c>
      <c r="V777">
        <v>17</v>
      </c>
      <c r="W777">
        <v>3</v>
      </c>
      <c r="X777">
        <v>2</v>
      </c>
      <c r="Y777">
        <v>3</v>
      </c>
      <c r="Z777">
        <v>10</v>
      </c>
      <c r="AA777">
        <v>3</v>
      </c>
      <c r="AB777">
        <v>2</v>
      </c>
      <c r="AC777">
        <v>9</v>
      </c>
      <c r="AD777">
        <v>7</v>
      </c>
      <c r="AE777">
        <v>1</v>
      </c>
      <c r="AF777">
        <v>7</v>
      </c>
      <c r="AG777">
        <v>0</v>
      </c>
      <c r="AH777" t="s">
        <v>67</v>
      </c>
      <c r="AI777" t="s">
        <v>72</v>
      </c>
      <c r="AJ777" t="str" cm="1">
        <f t="array" ref="AJ777">_xlfn.IFS(
  Cleaned_Data[[#This Row],[MonthlyIncome]] &lt;= Q1_Val, "Low (Q1)",
  Cleaned_Data[[#This Row],[MonthlyIncome]] &lt;= Q2_Val, "Lower-Mid (Q2)",
  Cleaned_Data[[#This Row],[MonthlyIncome]] &lt;= Q3_Val, "Upper-Mid (Q3)",
  TRUE, "High (Q4)"
)</f>
        <v>Upper-Mid (Q3)</v>
      </c>
      <c r="AK777" t="str">
        <f>_xlfn.XLOOKUP(Cleaned_Data[[#This Row],[JobSatisfaction]], SatisfactionLookup[Code], SatisfactionLookup[Label], "Unknown")</f>
        <v>Medium</v>
      </c>
      <c r="AL777" t="str">
        <f>_xlfn.XLOOKUP(Cleaned_Data[[#This Row],[WorkLifeBalance]], SatisfactionLookup[Code], SatisfactionLookup[Label], "Unknown")</f>
        <v>Medium</v>
      </c>
      <c r="AM77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77" t="str" cm="1">
        <f t="array" ref="AN777">_xlfn.IFS(Cleaned_Data[[#This Row],[Risk Score]]&gt;=5, "3 - High Risk", Cleaned_Data[[#This Row],[Risk Score]]&gt;=3, "2 - Medium Risk", TRUE, "1 - Low Risk")</f>
        <v>1 - Low Risk</v>
      </c>
    </row>
    <row r="778" spans="1:40">
      <c r="A778">
        <v>37</v>
      </c>
      <c r="B778" t="s">
        <v>43</v>
      </c>
      <c r="C778" t="s">
        <v>36</v>
      </c>
      <c r="D778">
        <v>367</v>
      </c>
      <c r="E778" t="s">
        <v>45</v>
      </c>
      <c r="F778">
        <v>25</v>
      </c>
      <c r="G778">
        <v>2</v>
      </c>
      <c r="H778" t="s">
        <v>51</v>
      </c>
      <c r="I778">
        <v>1161</v>
      </c>
      <c r="J778">
        <v>3</v>
      </c>
      <c r="K778" t="s">
        <v>39</v>
      </c>
      <c r="L778">
        <v>52</v>
      </c>
      <c r="M778">
        <v>2</v>
      </c>
      <c r="N778">
        <v>2</v>
      </c>
      <c r="O778" t="s">
        <v>54</v>
      </c>
      <c r="P778">
        <v>4</v>
      </c>
      <c r="Q778" t="s">
        <v>52</v>
      </c>
      <c r="R778">
        <v>5731</v>
      </c>
      <c r="S778">
        <v>17171</v>
      </c>
      <c r="T778">
        <v>7</v>
      </c>
      <c r="U778" t="s">
        <v>43</v>
      </c>
      <c r="V778">
        <v>13</v>
      </c>
      <c r="W778">
        <v>3</v>
      </c>
      <c r="X778">
        <v>3</v>
      </c>
      <c r="Y778">
        <v>2</v>
      </c>
      <c r="Z778">
        <v>9</v>
      </c>
      <c r="AA778">
        <v>2</v>
      </c>
      <c r="AB778">
        <v>3</v>
      </c>
      <c r="AC778">
        <v>6</v>
      </c>
      <c r="AD778">
        <v>2</v>
      </c>
      <c r="AE778">
        <v>1</v>
      </c>
      <c r="AF778">
        <v>3</v>
      </c>
      <c r="AG778">
        <v>0</v>
      </c>
      <c r="AH778" t="s">
        <v>69</v>
      </c>
      <c r="AI778" t="s">
        <v>72</v>
      </c>
      <c r="AJ778" t="str" cm="1">
        <f t="array" ref="AJ778">_xlfn.IFS(
  Cleaned_Data[[#This Row],[MonthlyIncome]] &lt;= Q1_Val, "Low (Q1)",
  Cleaned_Data[[#This Row],[MonthlyIncome]] &lt;= Q2_Val, "Lower-Mid (Q2)",
  Cleaned_Data[[#This Row],[MonthlyIncome]] &lt;= Q3_Val, "Upper-Mid (Q3)",
  TRUE, "High (Q4)"
)</f>
        <v>Upper-Mid (Q3)</v>
      </c>
      <c r="AK778" t="str">
        <f>_xlfn.XLOOKUP(Cleaned_Data[[#This Row],[JobSatisfaction]], SatisfactionLookup[Code], SatisfactionLookup[Label], "Unknown")</f>
        <v>Very High</v>
      </c>
      <c r="AL778" t="str">
        <f>_xlfn.XLOOKUP(Cleaned_Data[[#This Row],[WorkLifeBalance]], SatisfactionLookup[Code], SatisfactionLookup[Label], "Unknown")</f>
        <v>High</v>
      </c>
      <c r="AM77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778" t="str" cm="1">
        <f t="array" ref="AN778">_xlfn.IFS(Cleaned_Data[[#This Row],[Risk Score]]&gt;=5, "3 - High Risk", Cleaned_Data[[#This Row],[Risk Score]]&gt;=3, "2 - Medium Risk", TRUE, "1 - Low Risk")</f>
        <v>1 - Low Risk</v>
      </c>
    </row>
    <row r="779" spans="1:40">
      <c r="A779">
        <v>35</v>
      </c>
      <c r="B779" t="s">
        <v>43</v>
      </c>
      <c r="C779" t="s">
        <v>36</v>
      </c>
      <c r="D779">
        <v>982</v>
      </c>
      <c r="E779" t="s">
        <v>45</v>
      </c>
      <c r="F779">
        <v>1</v>
      </c>
      <c r="G779">
        <v>4</v>
      </c>
      <c r="H779" t="s">
        <v>51</v>
      </c>
      <c r="I779">
        <v>1172</v>
      </c>
      <c r="J779">
        <v>4</v>
      </c>
      <c r="K779" t="s">
        <v>46</v>
      </c>
      <c r="L779">
        <v>58</v>
      </c>
      <c r="M779">
        <v>2</v>
      </c>
      <c r="N779">
        <v>1</v>
      </c>
      <c r="O779" t="s">
        <v>50</v>
      </c>
      <c r="P779">
        <v>3</v>
      </c>
      <c r="Q779" t="s">
        <v>48</v>
      </c>
      <c r="R779">
        <v>2258</v>
      </c>
      <c r="S779">
        <v>16340</v>
      </c>
      <c r="T779">
        <v>6</v>
      </c>
      <c r="U779" t="s">
        <v>43</v>
      </c>
      <c r="V779">
        <v>12</v>
      </c>
      <c r="W779">
        <v>3</v>
      </c>
      <c r="X779">
        <v>2</v>
      </c>
      <c r="Y779">
        <v>1</v>
      </c>
      <c r="Z779">
        <v>10</v>
      </c>
      <c r="AA779">
        <v>2</v>
      </c>
      <c r="AB779">
        <v>3</v>
      </c>
      <c r="AC779">
        <v>8</v>
      </c>
      <c r="AD779">
        <v>0</v>
      </c>
      <c r="AE779">
        <v>1</v>
      </c>
      <c r="AF779">
        <v>7</v>
      </c>
      <c r="AG779">
        <v>0</v>
      </c>
      <c r="AH779" t="s">
        <v>69</v>
      </c>
      <c r="AI779" t="s">
        <v>72</v>
      </c>
      <c r="AJ779" t="str" cm="1">
        <f t="array" ref="AJ779">_xlfn.IFS(
  Cleaned_Data[[#This Row],[MonthlyIncome]] &lt;= Q1_Val, "Low (Q1)",
  Cleaned_Data[[#This Row],[MonthlyIncome]] &lt;= Q2_Val, "Lower-Mid (Q2)",
  Cleaned_Data[[#This Row],[MonthlyIncome]] &lt;= Q3_Val, "Upper-Mid (Q3)",
  TRUE, "High (Q4)"
)</f>
        <v>Low (Q1)</v>
      </c>
      <c r="AK779" t="str">
        <f>_xlfn.XLOOKUP(Cleaned_Data[[#This Row],[JobSatisfaction]], SatisfactionLookup[Code], SatisfactionLookup[Label], "Unknown")</f>
        <v>High</v>
      </c>
      <c r="AL779" t="str">
        <f>_xlfn.XLOOKUP(Cleaned_Data[[#This Row],[WorkLifeBalance]], SatisfactionLookup[Code], SatisfactionLookup[Label], "Unknown")</f>
        <v>High</v>
      </c>
      <c r="AM77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79" t="str" cm="1">
        <f t="array" ref="AN779">_xlfn.IFS(Cleaned_Data[[#This Row],[Risk Score]]&gt;=5, "3 - High Risk", Cleaned_Data[[#This Row],[Risk Score]]&gt;=3, "2 - Medium Risk", TRUE, "1 - Low Risk")</f>
        <v>1 - Low Risk</v>
      </c>
    </row>
    <row r="780" spans="1:40">
      <c r="A780">
        <v>29</v>
      </c>
      <c r="B780" t="s">
        <v>43</v>
      </c>
      <c r="C780" t="s">
        <v>36</v>
      </c>
      <c r="D780">
        <v>942</v>
      </c>
      <c r="E780" t="s">
        <v>45</v>
      </c>
      <c r="F780">
        <v>15</v>
      </c>
      <c r="G780">
        <v>1</v>
      </c>
      <c r="H780" t="s">
        <v>38</v>
      </c>
      <c r="I780">
        <v>1202</v>
      </c>
      <c r="J780">
        <v>2</v>
      </c>
      <c r="K780" t="s">
        <v>39</v>
      </c>
      <c r="L780">
        <v>69</v>
      </c>
      <c r="M780">
        <v>1</v>
      </c>
      <c r="N780">
        <v>1</v>
      </c>
      <c r="O780" t="s">
        <v>47</v>
      </c>
      <c r="P780">
        <v>4</v>
      </c>
      <c r="Q780" t="s">
        <v>48</v>
      </c>
      <c r="R780">
        <v>2168</v>
      </c>
      <c r="S780">
        <v>26933</v>
      </c>
      <c r="T780">
        <v>0</v>
      </c>
      <c r="U780" t="s">
        <v>35</v>
      </c>
      <c r="V780">
        <v>18</v>
      </c>
      <c r="W780">
        <v>3</v>
      </c>
      <c r="X780">
        <v>1</v>
      </c>
      <c r="Y780">
        <v>1</v>
      </c>
      <c r="Z780">
        <v>6</v>
      </c>
      <c r="AA780">
        <v>2</v>
      </c>
      <c r="AB780">
        <v>2</v>
      </c>
      <c r="AC780">
        <v>5</v>
      </c>
      <c r="AD780">
        <v>4</v>
      </c>
      <c r="AE780">
        <v>1</v>
      </c>
      <c r="AF780">
        <v>3</v>
      </c>
      <c r="AG780">
        <v>0</v>
      </c>
      <c r="AH780" t="s">
        <v>67</v>
      </c>
      <c r="AI780" t="s">
        <v>71</v>
      </c>
      <c r="AJ780" t="str" cm="1">
        <f t="array" ref="AJ780">_xlfn.IFS(
  Cleaned_Data[[#This Row],[MonthlyIncome]] &lt;= Q1_Val, "Low (Q1)",
  Cleaned_Data[[#This Row],[MonthlyIncome]] &lt;= Q2_Val, "Lower-Mid (Q2)",
  Cleaned_Data[[#This Row],[MonthlyIncome]] &lt;= Q3_Val, "Upper-Mid (Q3)",
  TRUE, "High (Q4)"
)</f>
        <v>Low (Q1)</v>
      </c>
      <c r="AK780" t="str">
        <f>_xlfn.XLOOKUP(Cleaned_Data[[#This Row],[JobSatisfaction]], SatisfactionLookup[Code], SatisfactionLookup[Label], "Unknown")</f>
        <v>Very High</v>
      </c>
      <c r="AL780" t="str">
        <f>_xlfn.XLOOKUP(Cleaned_Data[[#This Row],[WorkLifeBalance]], SatisfactionLookup[Code], SatisfactionLookup[Label], "Unknown")</f>
        <v>Medium</v>
      </c>
      <c r="AM78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780" t="str" cm="1">
        <f t="array" ref="AN780">_xlfn.IFS(Cleaned_Data[[#This Row],[Risk Score]]&gt;=5, "3 - High Risk", Cleaned_Data[[#This Row],[Risk Score]]&gt;=3, "2 - Medium Risk", TRUE, "1 - Low Risk")</f>
        <v>3 - High Risk</v>
      </c>
    </row>
    <row r="781" spans="1:40">
      <c r="A781">
        <v>36</v>
      </c>
      <c r="B781" t="s">
        <v>43</v>
      </c>
      <c r="C781" t="s">
        <v>36</v>
      </c>
      <c r="D781">
        <v>917</v>
      </c>
      <c r="E781" t="s">
        <v>45</v>
      </c>
      <c r="F781">
        <v>6</v>
      </c>
      <c r="G781">
        <v>4</v>
      </c>
      <c r="H781" t="s">
        <v>38</v>
      </c>
      <c r="I781">
        <v>1221</v>
      </c>
      <c r="J781">
        <v>3</v>
      </c>
      <c r="K781" t="s">
        <v>46</v>
      </c>
      <c r="L781">
        <v>60</v>
      </c>
      <c r="M781">
        <v>1</v>
      </c>
      <c r="N781">
        <v>1</v>
      </c>
      <c r="O781" t="s">
        <v>50</v>
      </c>
      <c r="P781">
        <v>3</v>
      </c>
      <c r="Q781" t="s">
        <v>52</v>
      </c>
      <c r="R781">
        <v>2741</v>
      </c>
      <c r="S781">
        <v>6865</v>
      </c>
      <c r="T781">
        <v>1</v>
      </c>
      <c r="U781" t="s">
        <v>43</v>
      </c>
      <c r="V781">
        <v>14</v>
      </c>
      <c r="W781">
        <v>3</v>
      </c>
      <c r="X781">
        <v>3</v>
      </c>
      <c r="Y781">
        <v>1</v>
      </c>
      <c r="Z781">
        <v>7</v>
      </c>
      <c r="AA781">
        <v>4</v>
      </c>
      <c r="AB781">
        <v>3</v>
      </c>
      <c r="AC781">
        <v>7</v>
      </c>
      <c r="AD781">
        <v>7</v>
      </c>
      <c r="AE781">
        <v>1</v>
      </c>
      <c r="AF781">
        <v>7</v>
      </c>
      <c r="AG781">
        <v>0</v>
      </c>
      <c r="AH781" t="s">
        <v>69</v>
      </c>
      <c r="AI781" t="s">
        <v>72</v>
      </c>
      <c r="AJ781" t="str" cm="1">
        <f t="array" ref="AJ781">_xlfn.IFS(
  Cleaned_Data[[#This Row],[MonthlyIncome]] &lt;= Q1_Val, "Low (Q1)",
  Cleaned_Data[[#This Row],[MonthlyIncome]] &lt;= Q2_Val, "Lower-Mid (Q2)",
  Cleaned_Data[[#This Row],[MonthlyIncome]] &lt;= Q3_Val, "Upper-Mid (Q3)",
  TRUE, "High (Q4)"
)</f>
        <v>Low (Q1)</v>
      </c>
      <c r="AK781" t="str">
        <f>_xlfn.XLOOKUP(Cleaned_Data[[#This Row],[JobSatisfaction]], SatisfactionLookup[Code], SatisfactionLookup[Label], "Unknown")</f>
        <v>High</v>
      </c>
      <c r="AL781" t="str">
        <f>_xlfn.XLOOKUP(Cleaned_Data[[#This Row],[WorkLifeBalance]], SatisfactionLookup[Code], SatisfactionLookup[Label], "Unknown")</f>
        <v>High</v>
      </c>
      <c r="AM78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81" t="str" cm="1">
        <f t="array" ref="AN781">_xlfn.IFS(Cleaned_Data[[#This Row],[Risk Score]]&gt;=5, "3 - High Risk", Cleaned_Data[[#This Row],[Risk Score]]&gt;=3, "2 - Medium Risk", TRUE, "1 - Low Risk")</f>
        <v>1 - Low Risk</v>
      </c>
    </row>
    <row r="782" spans="1:40">
      <c r="A782">
        <v>46</v>
      </c>
      <c r="B782" t="s">
        <v>43</v>
      </c>
      <c r="C782" t="s">
        <v>36</v>
      </c>
      <c r="D782">
        <v>150</v>
      </c>
      <c r="E782" t="s">
        <v>45</v>
      </c>
      <c r="F782">
        <v>2</v>
      </c>
      <c r="G782">
        <v>4</v>
      </c>
      <c r="H782" t="s">
        <v>60</v>
      </c>
      <c r="I782">
        <v>1228</v>
      </c>
      <c r="J782">
        <v>4</v>
      </c>
      <c r="K782" t="s">
        <v>46</v>
      </c>
      <c r="L782">
        <v>60</v>
      </c>
      <c r="M782">
        <v>3</v>
      </c>
      <c r="N782">
        <v>2</v>
      </c>
      <c r="O782" t="s">
        <v>53</v>
      </c>
      <c r="P782">
        <v>4</v>
      </c>
      <c r="Q782" t="s">
        <v>52</v>
      </c>
      <c r="R782">
        <v>7379</v>
      </c>
      <c r="S782">
        <v>17433</v>
      </c>
      <c r="T782">
        <v>2</v>
      </c>
      <c r="U782" t="s">
        <v>43</v>
      </c>
      <c r="V782">
        <v>11</v>
      </c>
      <c r="W782">
        <v>3</v>
      </c>
      <c r="X782">
        <v>3</v>
      </c>
      <c r="Y782">
        <v>1</v>
      </c>
      <c r="Z782">
        <v>12</v>
      </c>
      <c r="AA782">
        <v>3</v>
      </c>
      <c r="AB782">
        <v>2</v>
      </c>
      <c r="AC782">
        <v>6</v>
      </c>
      <c r="AD782">
        <v>3</v>
      </c>
      <c r="AE782">
        <v>1</v>
      </c>
      <c r="AF782">
        <v>4</v>
      </c>
      <c r="AG782">
        <v>0</v>
      </c>
      <c r="AH782" t="s">
        <v>70</v>
      </c>
      <c r="AI782" t="s">
        <v>72</v>
      </c>
      <c r="AJ782" t="str" cm="1">
        <f t="array" ref="AJ782">_xlfn.IFS(
  Cleaned_Data[[#This Row],[MonthlyIncome]] &lt;= Q1_Val, "Low (Q1)",
  Cleaned_Data[[#This Row],[MonthlyIncome]] &lt;= Q2_Val, "Lower-Mid (Q2)",
  Cleaned_Data[[#This Row],[MonthlyIncome]] &lt;= Q3_Val, "Upper-Mid (Q3)",
  TRUE, "High (Q4)"
)</f>
        <v>Upper-Mid (Q3)</v>
      </c>
      <c r="AK782" t="str">
        <f>_xlfn.XLOOKUP(Cleaned_Data[[#This Row],[JobSatisfaction]], SatisfactionLookup[Code], SatisfactionLookup[Label], "Unknown")</f>
        <v>Very High</v>
      </c>
      <c r="AL782" t="str">
        <f>_xlfn.XLOOKUP(Cleaned_Data[[#This Row],[WorkLifeBalance]], SatisfactionLookup[Code], SatisfactionLookup[Label], "Unknown")</f>
        <v>Medium</v>
      </c>
      <c r="AM78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82" t="str" cm="1">
        <f t="array" ref="AN782">_xlfn.IFS(Cleaned_Data[[#This Row],[Risk Score]]&gt;=5, "3 - High Risk", Cleaned_Data[[#This Row],[Risk Score]]&gt;=3, "2 - Medium Risk", TRUE, "1 - Low Risk")</f>
        <v>1 - Low Risk</v>
      </c>
    </row>
    <row r="783" spans="1:40">
      <c r="A783">
        <v>31</v>
      </c>
      <c r="B783" t="s">
        <v>43</v>
      </c>
      <c r="C783" t="s">
        <v>36</v>
      </c>
      <c r="D783">
        <v>1062</v>
      </c>
      <c r="E783" t="s">
        <v>45</v>
      </c>
      <c r="F783">
        <v>24</v>
      </c>
      <c r="G783">
        <v>3</v>
      </c>
      <c r="H783" t="s">
        <v>51</v>
      </c>
      <c r="I783">
        <v>1252</v>
      </c>
      <c r="J783">
        <v>3</v>
      </c>
      <c r="K783" t="s">
        <v>39</v>
      </c>
      <c r="L783">
        <v>96</v>
      </c>
      <c r="M783">
        <v>2</v>
      </c>
      <c r="N783">
        <v>2</v>
      </c>
      <c r="O783" t="s">
        <v>54</v>
      </c>
      <c r="P783">
        <v>1</v>
      </c>
      <c r="Q783" t="s">
        <v>41</v>
      </c>
      <c r="R783">
        <v>6812</v>
      </c>
      <c r="S783">
        <v>17198</v>
      </c>
      <c r="T783">
        <v>1</v>
      </c>
      <c r="U783" t="s">
        <v>43</v>
      </c>
      <c r="V783">
        <v>19</v>
      </c>
      <c r="W783">
        <v>3</v>
      </c>
      <c r="X783">
        <v>2</v>
      </c>
      <c r="Y783">
        <v>0</v>
      </c>
      <c r="Z783">
        <v>10</v>
      </c>
      <c r="AA783">
        <v>2</v>
      </c>
      <c r="AB783">
        <v>3</v>
      </c>
      <c r="AC783">
        <v>10</v>
      </c>
      <c r="AD783">
        <v>9</v>
      </c>
      <c r="AE783">
        <v>1</v>
      </c>
      <c r="AF783">
        <v>8</v>
      </c>
      <c r="AG783">
        <v>0</v>
      </c>
      <c r="AH783" t="s">
        <v>67</v>
      </c>
      <c r="AI783" t="s">
        <v>72</v>
      </c>
      <c r="AJ783" t="str" cm="1">
        <f t="array" ref="AJ783">_xlfn.IFS(
  Cleaned_Data[[#This Row],[MonthlyIncome]] &lt;= Q1_Val, "Low (Q1)",
  Cleaned_Data[[#This Row],[MonthlyIncome]] &lt;= Q2_Val, "Lower-Mid (Q2)",
  Cleaned_Data[[#This Row],[MonthlyIncome]] &lt;= Q3_Val, "Upper-Mid (Q3)",
  TRUE, "High (Q4)"
)</f>
        <v>Upper-Mid (Q3)</v>
      </c>
      <c r="AK783" t="str">
        <f>_xlfn.XLOOKUP(Cleaned_Data[[#This Row],[JobSatisfaction]], SatisfactionLookup[Code], SatisfactionLookup[Label], "Unknown")</f>
        <v>Low</v>
      </c>
      <c r="AL783" t="str">
        <f>_xlfn.XLOOKUP(Cleaned_Data[[#This Row],[WorkLifeBalance]], SatisfactionLookup[Code], SatisfactionLookup[Label], "Unknown")</f>
        <v>High</v>
      </c>
      <c r="AM78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783" t="str" cm="1">
        <f t="array" ref="AN783">_xlfn.IFS(Cleaned_Data[[#This Row],[Risk Score]]&gt;=5, "3 - High Risk", Cleaned_Data[[#This Row],[Risk Score]]&gt;=3, "2 - Medium Risk", TRUE, "1 - Low Risk")</f>
        <v>2 - Medium Risk</v>
      </c>
    </row>
    <row r="784" spans="1:40">
      <c r="A784">
        <v>29</v>
      </c>
      <c r="B784" t="s">
        <v>43</v>
      </c>
      <c r="C784" t="s">
        <v>36</v>
      </c>
      <c r="D784">
        <v>1329</v>
      </c>
      <c r="E784" t="s">
        <v>45</v>
      </c>
      <c r="F784">
        <v>7</v>
      </c>
      <c r="G784">
        <v>3</v>
      </c>
      <c r="H784" t="s">
        <v>38</v>
      </c>
      <c r="I784">
        <v>1260</v>
      </c>
      <c r="J784">
        <v>3</v>
      </c>
      <c r="K784" t="s">
        <v>46</v>
      </c>
      <c r="L784">
        <v>82</v>
      </c>
      <c r="M784">
        <v>3</v>
      </c>
      <c r="N784">
        <v>2</v>
      </c>
      <c r="O784" t="s">
        <v>54</v>
      </c>
      <c r="P784">
        <v>4</v>
      </c>
      <c r="Q784" t="s">
        <v>52</v>
      </c>
      <c r="R784">
        <v>6623</v>
      </c>
      <c r="S784">
        <v>4204</v>
      </c>
      <c r="T784">
        <v>1</v>
      </c>
      <c r="U784" t="s">
        <v>35</v>
      </c>
      <c r="V784">
        <v>11</v>
      </c>
      <c r="W784">
        <v>3</v>
      </c>
      <c r="X784">
        <v>2</v>
      </c>
      <c r="Y784">
        <v>2</v>
      </c>
      <c r="Z784">
        <v>6</v>
      </c>
      <c r="AA784">
        <v>2</v>
      </c>
      <c r="AB784">
        <v>3</v>
      </c>
      <c r="AC784">
        <v>6</v>
      </c>
      <c r="AD784">
        <v>0</v>
      </c>
      <c r="AE784">
        <v>1</v>
      </c>
      <c r="AF784">
        <v>0</v>
      </c>
      <c r="AG784">
        <v>0</v>
      </c>
      <c r="AH784" t="s">
        <v>67</v>
      </c>
      <c r="AI784" t="s">
        <v>72</v>
      </c>
      <c r="AJ784" t="str" cm="1">
        <f t="array" ref="AJ784">_xlfn.IFS(
  Cleaned_Data[[#This Row],[MonthlyIncome]] &lt;= Q1_Val, "Low (Q1)",
  Cleaned_Data[[#This Row],[MonthlyIncome]] &lt;= Q2_Val, "Lower-Mid (Q2)",
  Cleaned_Data[[#This Row],[MonthlyIncome]] &lt;= Q3_Val, "Upper-Mid (Q3)",
  TRUE, "High (Q4)"
)</f>
        <v>Upper-Mid (Q3)</v>
      </c>
      <c r="AK784" t="str">
        <f>_xlfn.XLOOKUP(Cleaned_Data[[#This Row],[JobSatisfaction]], SatisfactionLookup[Code], SatisfactionLookup[Label], "Unknown")</f>
        <v>Very High</v>
      </c>
      <c r="AL784" t="str">
        <f>_xlfn.XLOOKUP(Cleaned_Data[[#This Row],[WorkLifeBalance]], SatisfactionLookup[Code], SatisfactionLookup[Label], "Unknown")</f>
        <v>High</v>
      </c>
      <c r="AM78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784" t="str" cm="1">
        <f t="array" ref="AN784">_xlfn.IFS(Cleaned_Data[[#This Row],[Risk Score]]&gt;=5, "3 - High Risk", Cleaned_Data[[#This Row],[Risk Score]]&gt;=3, "2 - Medium Risk", TRUE, "1 - Low Risk")</f>
        <v>2 - Medium Risk</v>
      </c>
    </row>
    <row r="785" spans="1:40">
      <c r="A785">
        <v>29</v>
      </c>
      <c r="B785" t="s">
        <v>43</v>
      </c>
      <c r="C785" t="s">
        <v>36</v>
      </c>
      <c r="D785">
        <v>694</v>
      </c>
      <c r="E785" t="s">
        <v>45</v>
      </c>
      <c r="F785">
        <v>1</v>
      </c>
      <c r="G785">
        <v>3</v>
      </c>
      <c r="H785" t="s">
        <v>38</v>
      </c>
      <c r="I785">
        <v>1264</v>
      </c>
      <c r="J785">
        <v>4</v>
      </c>
      <c r="K785" t="s">
        <v>39</v>
      </c>
      <c r="L785">
        <v>87</v>
      </c>
      <c r="M785">
        <v>2</v>
      </c>
      <c r="N785">
        <v>4</v>
      </c>
      <c r="O785" t="s">
        <v>58</v>
      </c>
      <c r="P785">
        <v>4</v>
      </c>
      <c r="Q785" t="s">
        <v>52</v>
      </c>
      <c r="R785">
        <v>16124</v>
      </c>
      <c r="S785">
        <v>3423</v>
      </c>
      <c r="T785">
        <v>3</v>
      </c>
      <c r="U785" t="s">
        <v>43</v>
      </c>
      <c r="V785">
        <v>14</v>
      </c>
      <c r="W785">
        <v>3</v>
      </c>
      <c r="X785">
        <v>2</v>
      </c>
      <c r="Y785">
        <v>2</v>
      </c>
      <c r="Z785">
        <v>9</v>
      </c>
      <c r="AA785">
        <v>2</v>
      </c>
      <c r="AB785">
        <v>2</v>
      </c>
      <c r="AC785">
        <v>7</v>
      </c>
      <c r="AD785">
        <v>7</v>
      </c>
      <c r="AE785">
        <v>1</v>
      </c>
      <c r="AF785">
        <v>7</v>
      </c>
      <c r="AG785">
        <v>0</v>
      </c>
      <c r="AH785" t="s">
        <v>67</v>
      </c>
      <c r="AI785" t="s">
        <v>72</v>
      </c>
      <c r="AJ785" t="str" cm="1">
        <f t="array" ref="AJ785">_xlfn.IFS(
  Cleaned_Data[[#This Row],[MonthlyIncome]] &lt;= Q1_Val, "Low (Q1)",
  Cleaned_Data[[#This Row],[MonthlyIncome]] &lt;= Q2_Val, "Lower-Mid (Q2)",
  Cleaned_Data[[#This Row],[MonthlyIncome]] &lt;= Q3_Val, "Upper-Mid (Q3)",
  TRUE, "High (Q4)"
)</f>
        <v>High (Q4)</v>
      </c>
      <c r="AK785" t="str">
        <f>_xlfn.XLOOKUP(Cleaned_Data[[#This Row],[JobSatisfaction]], SatisfactionLookup[Code], SatisfactionLookup[Label], "Unknown")</f>
        <v>Very High</v>
      </c>
      <c r="AL785" t="str">
        <f>_xlfn.XLOOKUP(Cleaned_Data[[#This Row],[WorkLifeBalance]], SatisfactionLookup[Code], SatisfactionLookup[Label], "Unknown")</f>
        <v>Medium</v>
      </c>
      <c r="AM78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85" t="str" cm="1">
        <f t="array" ref="AN785">_xlfn.IFS(Cleaned_Data[[#This Row],[Risk Score]]&gt;=5, "3 - High Risk", Cleaned_Data[[#This Row],[Risk Score]]&gt;=3, "2 - Medium Risk", TRUE, "1 - Low Risk")</f>
        <v>1 - Low Risk</v>
      </c>
    </row>
    <row r="786" spans="1:40">
      <c r="A786">
        <v>36</v>
      </c>
      <c r="B786" t="s">
        <v>43</v>
      </c>
      <c r="C786" t="s">
        <v>36</v>
      </c>
      <c r="D786">
        <v>325</v>
      </c>
      <c r="E786" t="s">
        <v>45</v>
      </c>
      <c r="F786">
        <v>10</v>
      </c>
      <c r="G786">
        <v>4</v>
      </c>
      <c r="H786" t="s">
        <v>60</v>
      </c>
      <c r="I786">
        <v>1312</v>
      </c>
      <c r="J786">
        <v>4</v>
      </c>
      <c r="K786" t="s">
        <v>39</v>
      </c>
      <c r="L786">
        <v>63</v>
      </c>
      <c r="M786">
        <v>3</v>
      </c>
      <c r="N786">
        <v>3</v>
      </c>
      <c r="O786" t="s">
        <v>54</v>
      </c>
      <c r="P786">
        <v>3</v>
      </c>
      <c r="Q786" t="s">
        <v>48</v>
      </c>
      <c r="R786">
        <v>7094</v>
      </c>
      <c r="S786">
        <v>5747</v>
      </c>
      <c r="T786">
        <v>3</v>
      </c>
      <c r="U786" t="s">
        <v>43</v>
      </c>
      <c r="V786">
        <v>12</v>
      </c>
      <c r="W786">
        <v>3</v>
      </c>
      <c r="X786">
        <v>1</v>
      </c>
      <c r="Y786">
        <v>0</v>
      </c>
      <c r="Z786">
        <v>10</v>
      </c>
      <c r="AA786">
        <v>0</v>
      </c>
      <c r="AB786">
        <v>3</v>
      </c>
      <c r="AC786">
        <v>7</v>
      </c>
      <c r="AD786">
        <v>7</v>
      </c>
      <c r="AE786">
        <v>1</v>
      </c>
      <c r="AF786">
        <v>7</v>
      </c>
      <c r="AG786">
        <v>0</v>
      </c>
      <c r="AH786" t="s">
        <v>69</v>
      </c>
      <c r="AI786" t="s">
        <v>72</v>
      </c>
      <c r="AJ786" t="str" cm="1">
        <f t="array" ref="AJ786">_xlfn.IFS(
  Cleaned_Data[[#This Row],[MonthlyIncome]] &lt;= Q1_Val, "Low (Q1)",
  Cleaned_Data[[#This Row],[MonthlyIncome]] &lt;= Q2_Val, "Lower-Mid (Q2)",
  Cleaned_Data[[#This Row],[MonthlyIncome]] &lt;= Q3_Val, "Upper-Mid (Q3)",
  TRUE, "High (Q4)"
)</f>
        <v>Upper-Mid (Q3)</v>
      </c>
      <c r="AK786" t="str">
        <f>_xlfn.XLOOKUP(Cleaned_Data[[#This Row],[JobSatisfaction]], SatisfactionLookup[Code], SatisfactionLookup[Label], "Unknown")</f>
        <v>High</v>
      </c>
      <c r="AL786" t="str">
        <f>_xlfn.XLOOKUP(Cleaned_Data[[#This Row],[WorkLifeBalance]], SatisfactionLookup[Code], SatisfactionLookup[Label], "Unknown")</f>
        <v>High</v>
      </c>
      <c r="AM78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86" t="str" cm="1">
        <f t="array" ref="AN786">_xlfn.IFS(Cleaned_Data[[#This Row],[Risk Score]]&gt;=5, "3 - High Risk", Cleaned_Data[[#This Row],[Risk Score]]&gt;=3, "2 - Medium Risk", TRUE, "1 - Low Risk")</f>
        <v>1 - Low Risk</v>
      </c>
    </row>
    <row r="787" spans="1:40">
      <c r="A787">
        <v>39</v>
      </c>
      <c r="B787" t="s">
        <v>43</v>
      </c>
      <c r="C787" t="s">
        <v>36</v>
      </c>
      <c r="D787">
        <v>524</v>
      </c>
      <c r="E787" t="s">
        <v>45</v>
      </c>
      <c r="F787">
        <v>18</v>
      </c>
      <c r="G787">
        <v>2</v>
      </c>
      <c r="H787" t="s">
        <v>38</v>
      </c>
      <c r="I787">
        <v>1322</v>
      </c>
      <c r="J787">
        <v>1</v>
      </c>
      <c r="K787" t="s">
        <v>46</v>
      </c>
      <c r="L787">
        <v>32</v>
      </c>
      <c r="M787">
        <v>3</v>
      </c>
      <c r="N787">
        <v>2</v>
      </c>
      <c r="O787" t="s">
        <v>53</v>
      </c>
      <c r="P787">
        <v>3</v>
      </c>
      <c r="Q787" t="s">
        <v>41</v>
      </c>
      <c r="R787">
        <v>4534</v>
      </c>
      <c r="S787">
        <v>13352</v>
      </c>
      <c r="T787">
        <v>0</v>
      </c>
      <c r="U787" t="s">
        <v>43</v>
      </c>
      <c r="V787">
        <v>11</v>
      </c>
      <c r="W787">
        <v>3</v>
      </c>
      <c r="X787">
        <v>1</v>
      </c>
      <c r="Y787">
        <v>0</v>
      </c>
      <c r="Z787">
        <v>9</v>
      </c>
      <c r="AA787">
        <v>6</v>
      </c>
      <c r="AB787">
        <v>3</v>
      </c>
      <c r="AC787">
        <v>8</v>
      </c>
      <c r="AD787">
        <v>7</v>
      </c>
      <c r="AE787">
        <v>1</v>
      </c>
      <c r="AF787">
        <v>7</v>
      </c>
      <c r="AG787">
        <v>0</v>
      </c>
      <c r="AH787" t="s">
        <v>69</v>
      </c>
      <c r="AI787" t="s">
        <v>72</v>
      </c>
      <c r="AJ787" t="str" cm="1">
        <f t="array" ref="AJ787">_xlfn.IFS(
  Cleaned_Data[[#This Row],[MonthlyIncome]] &lt;= Q1_Val, "Low (Q1)",
  Cleaned_Data[[#This Row],[MonthlyIncome]] &lt;= Q2_Val, "Lower-Mid (Q2)",
  Cleaned_Data[[#This Row],[MonthlyIncome]] &lt;= Q3_Val, "Upper-Mid (Q3)",
  TRUE, "High (Q4)"
)</f>
        <v>Lower-Mid (Q2)</v>
      </c>
      <c r="AK787" t="str">
        <f>_xlfn.XLOOKUP(Cleaned_Data[[#This Row],[JobSatisfaction]], SatisfactionLookup[Code], SatisfactionLookup[Label], "Unknown")</f>
        <v>High</v>
      </c>
      <c r="AL787" t="str">
        <f>_xlfn.XLOOKUP(Cleaned_Data[[#This Row],[WorkLifeBalance]], SatisfactionLookup[Code], SatisfactionLookup[Label], "Unknown")</f>
        <v>High</v>
      </c>
      <c r="AM78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787" t="str" cm="1">
        <f t="array" ref="AN787">_xlfn.IFS(Cleaned_Data[[#This Row],[Risk Score]]&gt;=5, "3 - High Risk", Cleaned_Data[[#This Row],[Risk Score]]&gt;=3, "2 - Medium Risk", TRUE, "1 - Low Risk")</f>
        <v>1 - Low Risk</v>
      </c>
    </row>
    <row r="788" spans="1:40">
      <c r="A788">
        <v>34</v>
      </c>
      <c r="B788" t="s">
        <v>43</v>
      </c>
      <c r="C788" t="s">
        <v>36</v>
      </c>
      <c r="D788">
        <v>943</v>
      </c>
      <c r="E788" t="s">
        <v>45</v>
      </c>
      <c r="F788">
        <v>9</v>
      </c>
      <c r="G788">
        <v>3</v>
      </c>
      <c r="H788" t="s">
        <v>38</v>
      </c>
      <c r="I788">
        <v>1344</v>
      </c>
      <c r="J788">
        <v>4</v>
      </c>
      <c r="K788" t="s">
        <v>46</v>
      </c>
      <c r="L788">
        <v>86</v>
      </c>
      <c r="M788">
        <v>3</v>
      </c>
      <c r="N788">
        <v>3</v>
      </c>
      <c r="O788" t="s">
        <v>54</v>
      </c>
      <c r="P788">
        <v>4</v>
      </c>
      <c r="Q788" t="s">
        <v>52</v>
      </c>
      <c r="R788">
        <v>8500</v>
      </c>
      <c r="S788">
        <v>5494</v>
      </c>
      <c r="T788">
        <v>0</v>
      </c>
      <c r="U788" t="s">
        <v>43</v>
      </c>
      <c r="V788">
        <v>11</v>
      </c>
      <c r="W788">
        <v>3</v>
      </c>
      <c r="X788">
        <v>4</v>
      </c>
      <c r="Y788">
        <v>1</v>
      </c>
      <c r="Z788">
        <v>10</v>
      </c>
      <c r="AA788">
        <v>0</v>
      </c>
      <c r="AB788">
        <v>2</v>
      </c>
      <c r="AC788">
        <v>9</v>
      </c>
      <c r="AD788">
        <v>7</v>
      </c>
      <c r="AE788">
        <v>1</v>
      </c>
      <c r="AF788">
        <v>6</v>
      </c>
      <c r="AG788">
        <v>0</v>
      </c>
      <c r="AH788" t="s">
        <v>67</v>
      </c>
      <c r="AI788" t="s">
        <v>72</v>
      </c>
      <c r="AJ788" t="str" cm="1">
        <f t="array" ref="AJ788">_xlfn.IFS(
  Cleaned_Data[[#This Row],[MonthlyIncome]] &lt;= Q1_Val, "Low (Q1)",
  Cleaned_Data[[#This Row],[MonthlyIncome]] &lt;= Q2_Val, "Lower-Mid (Q2)",
  Cleaned_Data[[#This Row],[MonthlyIncome]] &lt;= Q3_Val, "Upper-Mid (Q3)",
  TRUE, "High (Q4)"
)</f>
        <v>High (Q4)</v>
      </c>
      <c r="AK788" t="str">
        <f>_xlfn.XLOOKUP(Cleaned_Data[[#This Row],[JobSatisfaction]], SatisfactionLookup[Code], SatisfactionLookup[Label], "Unknown")</f>
        <v>Very High</v>
      </c>
      <c r="AL788" t="str">
        <f>_xlfn.XLOOKUP(Cleaned_Data[[#This Row],[WorkLifeBalance]], SatisfactionLookup[Code], SatisfactionLookup[Label], "Unknown")</f>
        <v>Medium</v>
      </c>
      <c r="AM78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88" t="str" cm="1">
        <f t="array" ref="AN788">_xlfn.IFS(Cleaned_Data[[#This Row],[Risk Score]]&gt;=5, "3 - High Risk", Cleaned_Data[[#This Row],[Risk Score]]&gt;=3, "2 - Medium Risk", TRUE, "1 - Low Risk")</f>
        <v>1 - Low Risk</v>
      </c>
    </row>
    <row r="789" spans="1:40">
      <c r="A789">
        <v>37</v>
      </c>
      <c r="B789" t="s">
        <v>43</v>
      </c>
      <c r="C789" t="s">
        <v>36</v>
      </c>
      <c r="D789">
        <v>1439</v>
      </c>
      <c r="E789" t="s">
        <v>45</v>
      </c>
      <c r="F789">
        <v>4</v>
      </c>
      <c r="G789">
        <v>1</v>
      </c>
      <c r="H789" t="s">
        <v>38</v>
      </c>
      <c r="I789">
        <v>1394</v>
      </c>
      <c r="J789">
        <v>3</v>
      </c>
      <c r="K789" t="s">
        <v>46</v>
      </c>
      <c r="L789">
        <v>54</v>
      </c>
      <c r="M789">
        <v>3</v>
      </c>
      <c r="N789">
        <v>1</v>
      </c>
      <c r="O789" t="s">
        <v>47</v>
      </c>
      <c r="P789">
        <v>3</v>
      </c>
      <c r="Q789" t="s">
        <v>48</v>
      </c>
      <c r="R789">
        <v>2996</v>
      </c>
      <c r="S789">
        <v>5182</v>
      </c>
      <c r="T789">
        <v>7</v>
      </c>
      <c r="U789" t="s">
        <v>35</v>
      </c>
      <c r="V789">
        <v>15</v>
      </c>
      <c r="W789">
        <v>3</v>
      </c>
      <c r="X789">
        <v>4</v>
      </c>
      <c r="Y789">
        <v>0</v>
      </c>
      <c r="Z789">
        <v>8</v>
      </c>
      <c r="AA789">
        <v>2</v>
      </c>
      <c r="AB789">
        <v>3</v>
      </c>
      <c r="AC789">
        <v>6</v>
      </c>
      <c r="AD789">
        <v>4</v>
      </c>
      <c r="AE789">
        <v>1</v>
      </c>
      <c r="AF789">
        <v>3</v>
      </c>
      <c r="AG789">
        <v>0</v>
      </c>
      <c r="AH789" t="s">
        <v>69</v>
      </c>
      <c r="AI789" t="s">
        <v>72</v>
      </c>
      <c r="AJ789" t="str" cm="1">
        <f t="array" ref="AJ789">_xlfn.IFS(
  Cleaned_Data[[#This Row],[MonthlyIncome]] &lt;= Q1_Val, "Low (Q1)",
  Cleaned_Data[[#This Row],[MonthlyIncome]] &lt;= Q2_Val, "Lower-Mid (Q2)",
  Cleaned_Data[[#This Row],[MonthlyIncome]] &lt;= Q3_Val, "Upper-Mid (Q3)",
  TRUE, "High (Q4)"
)</f>
        <v>Lower-Mid (Q2)</v>
      </c>
      <c r="AK789" t="str">
        <f>_xlfn.XLOOKUP(Cleaned_Data[[#This Row],[JobSatisfaction]], SatisfactionLookup[Code], SatisfactionLookup[Label], "Unknown")</f>
        <v>High</v>
      </c>
      <c r="AL789" t="str">
        <f>_xlfn.XLOOKUP(Cleaned_Data[[#This Row],[WorkLifeBalance]], SatisfactionLookup[Code], SatisfactionLookup[Label], "Unknown")</f>
        <v>High</v>
      </c>
      <c r="AM78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789" t="str" cm="1">
        <f t="array" ref="AN789">_xlfn.IFS(Cleaned_Data[[#This Row],[Risk Score]]&gt;=5, "3 - High Risk", Cleaned_Data[[#This Row],[Risk Score]]&gt;=3, "2 - Medium Risk", TRUE, "1 - Low Risk")</f>
        <v>3 - High Risk</v>
      </c>
    </row>
    <row r="790" spans="1:40">
      <c r="A790">
        <v>43</v>
      </c>
      <c r="B790" t="s">
        <v>43</v>
      </c>
      <c r="C790" t="s">
        <v>36</v>
      </c>
      <c r="D790">
        <v>930</v>
      </c>
      <c r="E790" t="s">
        <v>45</v>
      </c>
      <c r="F790">
        <v>6</v>
      </c>
      <c r="G790">
        <v>3</v>
      </c>
      <c r="H790" t="s">
        <v>51</v>
      </c>
      <c r="I790">
        <v>1402</v>
      </c>
      <c r="J790">
        <v>1</v>
      </c>
      <c r="K790" t="s">
        <v>39</v>
      </c>
      <c r="L790">
        <v>73</v>
      </c>
      <c r="M790">
        <v>2</v>
      </c>
      <c r="N790">
        <v>2</v>
      </c>
      <c r="O790" t="s">
        <v>47</v>
      </c>
      <c r="P790">
        <v>3</v>
      </c>
      <c r="Q790" t="s">
        <v>41</v>
      </c>
      <c r="R790">
        <v>4081</v>
      </c>
      <c r="S790">
        <v>20003</v>
      </c>
      <c r="T790">
        <v>1</v>
      </c>
      <c r="U790" t="s">
        <v>35</v>
      </c>
      <c r="V790">
        <v>14</v>
      </c>
      <c r="W790">
        <v>3</v>
      </c>
      <c r="X790">
        <v>1</v>
      </c>
      <c r="Y790">
        <v>0</v>
      </c>
      <c r="Z790">
        <v>20</v>
      </c>
      <c r="AA790">
        <v>3</v>
      </c>
      <c r="AB790">
        <v>1</v>
      </c>
      <c r="AC790">
        <v>20</v>
      </c>
      <c r="AD790">
        <v>7</v>
      </c>
      <c r="AE790">
        <v>1</v>
      </c>
      <c r="AF790">
        <v>8</v>
      </c>
      <c r="AG790">
        <v>0</v>
      </c>
      <c r="AH790" t="s">
        <v>69</v>
      </c>
      <c r="AI790" t="s">
        <v>73</v>
      </c>
      <c r="AJ790" t="str" cm="1">
        <f t="array" ref="AJ790">_xlfn.IFS(
  Cleaned_Data[[#This Row],[MonthlyIncome]] &lt;= Q1_Val, "Low (Q1)",
  Cleaned_Data[[#This Row],[MonthlyIncome]] &lt;= Q2_Val, "Lower-Mid (Q2)",
  Cleaned_Data[[#This Row],[MonthlyIncome]] &lt;= Q3_Val, "Upper-Mid (Q3)",
  TRUE, "High (Q4)"
)</f>
        <v>Lower-Mid (Q2)</v>
      </c>
      <c r="AK790" t="str">
        <f>_xlfn.XLOOKUP(Cleaned_Data[[#This Row],[JobSatisfaction]], SatisfactionLookup[Code], SatisfactionLookup[Label], "Unknown")</f>
        <v>High</v>
      </c>
      <c r="AL790" t="str">
        <f>_xlfn.XLOOKUP(Cleaned_Data[[#This Row],[WorkLifeBalance]], SatisfactionLookup[Code], SatisfactionLookup[Label], "Unknown")</f>
        <v>Low</v>
      </c>
      <c r="AM79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790" t="str" cm="1">
        <f t="array" ref="AN790">_xlfn.IFS(Cleaned_Data[[#This Row],[Risk Score]]&gt;=5, "3 - High Risk", Cleaned_Data[[#This Row],[Risk Score]]&gt;=3, "2 - Medium Risk", TRUE, "1 - Low Risk")</f>
        <v>2 - Medium Risk</v>
      </c>
    </row>
    <row r="791" spans="1:40">
      <c r="A791">
        <v>26</v>
      </c>
      <c r="B791" t="s">
        <v>43</v>
      </c>
      <c r="C791" t="s">
        <v>36</v>
      </c>
      <c r="D791">
        <v>683</v>
      </c>
      <c r="E791" t="s">
        <v>45</v>
      </c>
      <c r="F791">
        <v>2</v>
      </c>
      <c r="G791">
        <v>1</v>
      </c>
      <c r="H791" t="s">
        <v>51</v>
      </c>
      <c r="I791">
        <v>1407</v>
      </c>
      <c r="J791">
        <v>1</v>
      </c>
      <c r="K791" t="s">
        <v>46</v>
      </c>
      <c r="L791">
        <v>36</v>
      </c>
      <c r="M791">
        <v>2</v>
      </c>
      <c r="N791">
        <v>1</v>
      </c>
      <c r="O791" t="s">
        <v>47</v>
      </c>
      <c r="P791">
        <v>4</v>
      </c>
      <c r="Q791" t="s">
        <v>41</v>
      </c>
      <c r="R791">
        <v>3904</v>
      </c>
      <c r="S791">
        <v>4050</v>
      </c>
      <c r="T791">
        <v>0</v>
      </c>
      <c r="U791" t="s">
        <v>43</v>
      </c>
      <c r="V791">
        <v>12</v>
      </c>
      <c r="W791">
        <v>3</v>
      </c>
      <c r="X791">
        <v>4</v>
      </c>
      <c r="Y791">
        <v>0</v>
      </c>
      <c r="Z791">
        <v>5</v>
      </c>
      <c r="AA791">
        <v>2</v>
      </c>
      <c r="AB791">
        <v>3</v>
      </c>
      <c r="AC791">
        <v>4</v>
      </c>
      <c r="AD791">
        <v>3</v>
      </c>
      <c r="AE791">
        <v>1</v>
      </c>
      <c r="AF791">
        <v>1</v>
      </c>
      <c r="AG791">
        <v>0</v>
      </c>
      <c r="AH791" t="s">
        <v>67</v>
      </c>
      <c r="AI791" t="s">
        <v>71</v>
      </c>
      <c r="AJ791" t="str" cm="1">
        <f t="array" ref="AJ791">_xlfn.IFS(
  Cleaned_Data[[#This Row],[MonthlyIncome]] &lt;= Q1_Val, "Low (Q1)",
  Cleaned_Data[[#This Row],[MonthlyIncome]] &lt;= Q2_Val, "Lower-Mid (Q2)",
  Cleaned_Data[[#This Row],[MonthlyIncome]] &lt;= Q3_Val, "Upper-Mid (Q3)",
  TRUE, "High (Q4)"
)</f>
        <v>Lower-Mid (Q2)</v>
      </c>
      <c r="AK791" t="str">
        <f>_xlfn.XLOOKUP(Cleaned_Data[[#This Row],[JobSatisfaction]], SatisfactionLookup[Code], SatisfactionLookup[Label], "Unknown")</f>
        <v>Very High</v>
      </c>
      <c r="AL791" t="str">
        <f>_xlfn.XLOOKUP(Cleaned_Data[[#This Row],[WorkLifeBalance]], SatisfactionLookup[Code], SatisfactionLookup[Label], "Unknown")</f>
        <v>High</v>
      </c>
      <c r="AM79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91" t="str" cm="1">
        <f t="array" ref="AN791">_xlfn.IFS(Cleaned_Data[[#This Row],[Risk Score]]&gt;=5, "3 - High Risk", Cleaned_Data[[#This Row],[Risk Score]]&gt;=3, "2 - Medium Risk", TRUE, "1 - Low Risk")</f>
        <v>1 - Low Risk</v>
      </c>
    </row>
    <row r="792" spans="1:40">
      <c r="A792">
        <v>58</v>
      </c>
      <c r="B792" t="s">
        <v>43</v>
      </c>
      <c r="C792" t="s">
        <v>36</v>
      </c>
      <c r="D792">
        <v>1055</v>
      </c>
      <c r="E792" t="s">
        <v>45</v>
      </c>
      <c r="F792">
        <v>1</v>
      </c>
      <c r="G792">
        <v>3</v>
      </c>
      <c r="H792" t="s">
        <v>51</v>
      </c>
      <c r="I792">
        <v>1423</v>
      </c>
      <c r="J792">
        <v>4</v>
      </c>
      <c r="K792" t="s">
        <v>39</v>
      </c>
      <c r="L792">
        <v>76</v>
      </c>
      <c r="M792">
        <v>3</v>
      </c>
      <c r="N792">
        <v>5</v>
      </c>
      <c r="O792" t="s">
        <v>58</v>
      </c>
      <c r="P792">
        <v>1</v>
      </c>
      <c r="Q792" t="s">
        <v>48</v>
      </c>
      <c r="R792">
        <v>19701</v>
      </c>
      <c r="S792">
        <v>22456</v>
      </c>
      <c r="T792">
        <v>3</v>
      </c>
      <c r="U792" t="s">
        <v>35</v>
      </c>
      <c r="V792">
        <v>21</v>
      </c>
      <c r="W792">
        <v>4</v>
      </c>
      <c r="X792">
        <v>3</v>
      </c>
      <c r="Y792">
        <v>1</v>
      </c>
      <c r="Z792">
        <v>32</v>
      </c>
      <c r="AA792">
        <v>3</v>
      </c>
      <c r="AB792">
        <v>3</v>
      </c>
      <c r="AC792">
        <v>9</v>
      </c>
      <c r="AD792">
        <v>8</v>
      </c>
      <c r="AE792">
        <v>1</v>
      </c>
      <c r="AF792">
        <v>5</v>
      </c>
      <c r="AG792">
        <v>0</v>
      </c>
      <c r="AH792" t="s">
        <v>65</v>
      </c>
      <c r="AI792" t="s">
        <v>72</v>
      </c>
      <c r="AJ792" t="str" cm="1">
        <f t="array" ref="AJ792">_xlfn.IFS(
  Cleaned_Data[[#This Row],[MonthlyIncome]] &lt;= Q1_Val, "Low (Q1)",
  Cleaned_Data[[#This Row],[MonthlyIncome]] &lt;= Q2_Val, "Lower-Mid (Q2)",
  Cleaned_Data[[#This Row],[MonthlyIncome]] &lt;= Q3_Val, "Upper-Mid (Q3)",
  TRUE, "High (Q4)"
)</f>
        <v>High (Q4)</v>
      </c>
      <c r="AK792" t="str">
        <f>_xlfn.XLOOKUP(Cleaned_Data[[#This Row],[JobSatisfaction]], SatisfactionLookup[Code], SatisfactionLookup[Label], "Unknown")</f>
        <v>Low</v>
      </c>
      <c r="AL792" t="str">
        <f>_xlfn.XLOOKUP(Cleaned_Data[[#This Row],[WorkLifeBalance]], SatisfactionLookup[Code], SatisfactionLookup[Label], "Unknown")</f>
        <v>High</v>
      </c>
      <c r="AM79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792" t="str" cm="1">
        <f t="array" ref="AN792">_xlfn.IFS(Cleaned_Data[[#This Row],[Risk Score]]&gt;=5, "3 - High Risk", Cleaned_Data[[#This Row],[Risk Score]]&gt;=3, "2 - Medium Risk", TRUE, "1 - Low Risk")</f>
        <v>3 - High Risk</v>
      </c>
    </row>
    <row r="793" spans="1:40">
      <c r="A793">
        <v>31</v>
      </c>
      <c r="B793" t="s">
        <v>43</v>
      </c>
      <c r="C793" t="s">
        <v>36</v>
      </c>
      <c r="D793">
        <v>182</v>
      </c>
      <c r="E793" t="s">
        <v>45</v>
      </c>
      <c r="F793">
        <v>8</v>
      </c>
      <c r="G793">
        <v>5</v>
      </c>
      <c r="H793" t="s">
        <v>38</v>
      </c>
      <c r="I793">
        <v>1430</v>
      </c>
      <c r="J793">
        <v>1</v>
      </c>
      <c r="K793" t="s">
        <v>39</v>
      </c>
      <c r="L793">
        <v>93</v>
      </c>
      <c r="M793">
        <v>3</v>
      </c>
      <c r="N793">
        <v>4</v>
      </c>
      <c r="O793" t="s">
        <v>58</v>
      </c>
      <c r="P793">
        <v>2</v>
      </c>
      <c r="Q793" t="s">
        <v>41</v>
      </c>
      <c r="R793">
        <v>16422</v>
      </c>
      <c r="S793">
        <v>8847</v>
      </c>
      <c r="T793">
        <v>3</v>
      </c>
      <c r="U793" t="s">
        <v>43</v>
      </c>
      <c r="V793">
        <v>11</v>
      </c>
      <c r="W793">
        <v>3</v>
      </c>
      <c r="X793">
        <v>3</v>
      </c>
      <c r="Y793">
        <v>0</v>
      </c>
      <c r="Z793">
        <v>9</v>
      </c>
      <c r="AA793">
        <v>3</v>
      </c>
      <c r="AB793">
        <v>4</v>
      </c>
      <c r="AC793">
        <v>3</v>
      </c>
      <c r="AD793">
        <v>2</v>
      </c>
      <c r="AE793">
        <v>1</v>
      </c>
      <c r="AF793">
        <v>0</v>
      </c>
      <c r="AG793">
        <v>0</v>
      </c>
      <c r="AH793" t="s">
        <v>67</v>
      </c>
      <c r="AI793" t="s">
        <v>71</v>
      </c>
      <c r="AJ793" t="str" cm="1">
        <f t="array" ref="AJ793">_xlfn.IFS(
  Cleaned_Data[[#This Row],[MonthlyIncome]] &lt;= Q1_Val, "Low (Q1)",
  Cleaned_Data[[#This Row],[MonthlyIncome]] &lt;= Q2_Val, "Lower-Mid (Q2)",
  Cleaned_Data[[#This Row],[MonthlyIncome]] &lt;= Q3_Val, "Upper-Mid (Q3)",
  TRUE, "High (Q4)"
)</f>
        <v>High (Q4)</v>
      </c>
      <c r="AK793" t="str">
        <f>_xlfn.XLOOKUP(Cleaned_Data[[#This Row],[JobSatisfaction]], SatisfactionLookup[Code], SatisfactionLookup[Label], "Unknown")</f>
        <v>Medium</v>
      </c>
      <c r="AL793" t="str">
        <f>_xlfn.XLOOKUP(Cleaned_Data[[#This Row],[WorkLifeBalance]], SatisfactionLookup[Code], SatisfactionLookup[Label], "Unknown")</f>
        <v>Very High</v>
      </c>
      <c r="AM79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793" t="str" cm="1">
        <f t="array" ref="AN793">_xlfn.IFS(Cleaned_Data[[#This Row],[Risk Score]]&gt;=5, "3 - High Risk", Cleaned_Data[[#This Row],[Risk Score]]&gt;=3, "2 - Medium Risk", TRUE, "1 - Low Risk")</f>
        <v>1 - Low Risk</v>
      </c>
    </row>
    <row r="794" spans="1:40">
      <c r="A794">
        <v>27</v>
      </c>
      <c r="B794" t="s">
        <v>43</v>
      </c>
      <c r="C794" t="s">
        <v>36</v>
      </c>
      <c r="D794">
        <v>1377</v>
      </c>
      <c r="E794" t="s">
        <v>45</v>
      </c>
      <c r="F794">
        <v>11</v>
      </c>
      <c r="G794">
        <v>1</v>
      </c>
      <c r="H794" t="s">
        <v>38</v>
      </c>
      <c r="I794">
        <v>1434</v>
      </c>
      <c r="J794">
        <v>2</v>
      </c>
      <c r="K794" t="s">
        <v>46</v>
      </c>
      <c r="L794">
        <v>91</v>
      </c>
      <c r="M794">
        <v>3</v>
      </c>
      <c r="N794">
        <v>1</v>
      </c>
      <c r="O794" t="s">
        <v>50</v>
      </c>
      <c r="P794">
        <v>1</v>
      </c>
      <c r="Q794" t="s">
        <v>48</v>
      </c>
      <c r="R794">
        <v>2099</v>
      </c>
      <c r="S794">
        <v>7679</v>
      </c>
      <c r="T794">
        <v>0</v>
      </c>
      <c r="U794" t="s">
        <v>43</v>
      </c>
      <c r="V794">
        <v>14</v>
      </c>
      <c r="W794">
        <v>3</v>
      </c>
      <c r="X794">
        <v>2</v>
      </c>
      <c r="Y794">
        <v>0</v>
      </c>
      <c r="Z794">
        <v>6</v>
      </c>
      <c r="AA794">
        <v>3</v>
      </c>
      <c r="AB794">
        <v>4</v>
      </c>
      <c r="AC794">
        <v>5</v>
      </c>
      <c r="AD794">
        <v>0</v>
      </c>
      <c r="AE794">
        <v>1</v>
      </c>
      <c r="AF794">
        <v>4</v>
      </c>
      <c r="AG794">
        <v>0</v>
      </c>
      <c r="AH794" t="s">
        <v>67</v>
      </c>
      <c r="AI794" t="s">
        <v>71</v>
      </c>
      <c r="AJ794" t="str" cm="1">
        <f t="array" ref="AJ794">_xlfn.IFS(
  Cleaned_Data[[#This Row],[MonthlyIncome]] &lt;= Q1_Val, "Low (Q1)",
  Cleaned_Data[[#This Row],[MonthlyIncome]] &lt;= Q2_Val, "Lower-Mid (Q2)",
  Cleaned_Data[[#This Row],[MonthlyIncome]] &lt;= Q3_Val, "Upper-Mid (Q3)",
  TRUE, "High (Q4)"
)</f>
        <v>Low (Q1)</v>
      </c>
      <c r="AK794" t="str">
        <f>_xlfn.XLOOKUP(Cleaned_Data[[#This Row],[JobSatisfaction]], SatisfactionLookup[Code], SatisfactionLookup[Label], "Unknown")</f>
        <v>Low</v>
      </c>
      <c r="AL794" t="str">
        <f>_xlfn.XLOOKUP(Cleaned_Data[[#This Row],[WorkLifeBalance]], SatisfactionLookup[Code], SatisfactionLookup[Label], "Unknown")</f>
        <v>Very High</v>
      </c>
      <c r="AM79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794" t="str" cm="1">
        <f t="array" ref="AN794">_xlfn.IFS(Cleaned_Data[[#This Row],[Risk Score]]&gt;=5, "3 - High Risk", Cleaned_Data[[#This Row],[Risk Score]]&gt;=3, "2 - Medium Risk", TRUE, "1 - Low Risk")</f>
        <v>2 - Medium Risk</v>
      </c>
    </row>
    <row r="795" spans="1:40">
      <c r="A795">
        <v>36</v>
      </c>
      <c r="B795" t="s">
        <v>43</v>
      </c>
      <c r="C795" t="s">
        <v>36</v>
      </c>
      <c r="D795">
        <v>172</v>
      </c>
      <c r="E795" t="s">
        <v>45</v>
      </c>
      <c r="F795">
        <v>4</v>
      </c>
      <c r="G795">
        <v>4</v>
      </c>
      <c r="H795" t="s">
        <v>38</v>
      </c>
      <c r="I795">
        <v>1435</v>
      </c>
      <c r="J795">
        <v>1</v>
      </c>
      <c r="K795" t="s">
        <v>46</v>
      </c>
      <c r="L795">
        <v>37</v>
      </c>
      <c r="M795">
        <v>2</v>
      </c>
      <c r="N795">
        <v>2</v>
      </c>
      <c r="O795" t="s">
        <v>50</v>
      </c>
      <c r="P795">
        <v>4</v>
      </c>
      <c r="Q795" t="s">
        <v>41</v>
      </c>
      <c r="R795">
        <v>5810</v>
      </c>
      <c r="S795">
        <v>22604</v>
      </c>
      <c r="T795">
        <v>1</v>
      </c>
      <c r="U795" t="s">
        <v>43</v>
      </c>
      <c r="V795">
        <v>16</v>
      </c>
      <c r="W795">
        <v>3</v>
      </c>
      <c r="X795">
        <v>3</v>
      </c>
      <c r="Y795">
        <v>0</v>
      </c>
      <c r="Z795">
        <v>10</v>
      </c>
      <c r="AA795">
        <v>2</v>
      </c>
      <c r="AB795">
        <v>2</v>
      </c>
      <c r="AC795">
        <v>10</v>
      </c>
      <c r="AD795">
        <v>4</v>
      </c>
      <c r="AE795">
        <v>1</v>
      </c>
      <c r="AF795">
        <v>8</v>
      </c>
      <c r="AG795">
        <v>0</v>
      </c>
      <c r="AH795" t="s">
        <v>69</v>
      </c>
      <c r="AI795" t="s">
        <v>72</v>
      </c>
      <c r="AJ795" t="str" cm="1">
        <f t="array" ref="AJ795">_xlfn.IFS(
  Cleaned_Data[[#This Row],[MonthlyIncome]] &lt;= Q1_Val, "Low (Q1)",
  Cleaned_Data[[#This Row],[MonthlyIncome]] &lt;= Q2_Val, "Lower-Mid (Q2)",
  Cleaned_Data[[#This Row],[MonthlyIncome]] &lt;= Q3_Val, "Upper-Mid (Q3)",
  TRUE, "High (Q4)"
)</f>
        <v>Upper-Mid (Q3)</v>
      </c>
      <c r="AK795" t="str">
        <f>_xlfn.XLOOKUP(Cleaned_Data[[#This Row],[JobSatisfaction]], SatisfactionLookup[Code], SatisfactionLookup[Label], "Unknown")</f>
        <v>Very High</v>
      </c>
      <c r="AL795" t="str">
        <f>_xlfn.XLOOKUP(Cleaned_Data[[#This Row],[WorkLifeBalance]], SatisfactionLookup[Code], SatisfactionLookup[Label], "Unknown")</f>
        <v>Medium</v>
      </c>
      <c r="AM79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795" t="str" cm="1">
        <f t="array" ref="AN795">_xlfn.IFS(Cleaned_Data[[#This Row],[Risk Score]]&gt;=5, "3 - High Risk", Cleaned_Data[[#This Row],[Risk Score]]&gt;=3, "2 - Medium Risk", TRUE, "1 - Low Risk")</f>
        <v>1 - Low Risk</v>
      </c>
    </row>
    <row r="796" spans="1:40">
      <c r="A796">
        <v>56</v>
      </c>
      <c r="B796" t="s">
        <v>43</v>
      </c>
      <c r="C796" t="s">
        <v>36</v>
      </c>
      <c r="D796">
        <v>1255</v>
      </c>
      <c r="E796" t="s">
        <v>45</v>
      </c>
      <c r="F796">
        <v>1</v>
      </c>
      <c r="G796">
        <v>2</v>
      </c>
      <c r="H796" t="s">
        <v>38</v>
      </c>
      <c r="I796">
        <v>1441</v>
      </c>
      <c r="J796">
        <v>1</v>
      </c>
      <c r="K796" t="s">
        <v>39</v>
      </c>
      <c r="L796">
        <v>90</v>
      </c>
      <c r="M796">
        <v>3</v>
      </c>
      <c r="N796">
        <v>1</v>
      </c>
      <c r="O796" t="s">
        <v>47</v>
      </c>
      <c r="P796">
        <v>1</v>
      </c>
      <c r="Q796" t="s">
        <v>48</v>
      </c>
      <c r="R796">
        <v>2066</v>
      </c>
      <c r="S796">
        <v>10494</v>
      </c>
      <c r="T796">
        <v>2</v>
      </c>
      <c r="U796" t="s">
        <v>43</v>
      </c>
      <c r="V796">
        <v>22</v>
      </c>
      <c r="W796">
        <v>4</v>
      </c>
      <c r="X796">
        <v>4</v>
      </c>
      <c r="Y796">
        <v>1</v>
      </c>
      <c r="Z796">
        <v>5</v>
      </c>
      <c r="AA796">
        <v>3</v>
      </c>
      <c r="AB796">
        <v>4</v>
      </c>
      <c r="AC796">
        <v>3</v>
      </c>
      <c r="AD796">
        <v>2</v>
      </c>
      <c r="AE796">
        <v>1</v>
      </c>
      <c r="AF796">
        <v>0</v>
      </c>
      <c r="AG796">
        <v>0</v>
      </c>
      <c r="AH796" t="s">
        <v>65</v>
      </c>
      <c r="AI796" t="s">
        <v>71</v>
      </c>
      <c r="AJ796" t="str" cm="1">
        <f t="array" ref="AJ796">_xlfn.IFS(
  Cleaned_Data[[#This Row],[MonthlyIncome]] &lt;= Q1_Val, "Low (Q1)",
  Cleaned_Data[[#This Row],[MonthlyIncome]] &lt;= Q2_Val, "Lower-Mid (Q2)",
  Cleaned_Data[[#This Row],[MonthlyIncome]] &lt;= Q3_Val, "Upper-Mid (Q3)",
  TRUE, "High (Q4)"
)</f>
        <v>Low (Q1)</v>
      </c>
      <c r="AK796" t="str">
        <f>_xlfn.XLOOKUP(Cleaned_Data[[#This Row],[JobSatisfaction]], SatisfactionLookup[Code], SatisfactionLookup[Label], "Unknown")</f>
        <v>Low</v>
      </c>
      <c r="AL796" t="str">
        <f>_xlfn.XLOOKUP(Cleaned_Data[[#This Row],[WorkLifeBalance]], SatisfactionLookup[Code], SatisfactionLookup[Label], "Unknown")</f>
        <v>Very High</v>
      </c>
      <c r="AM79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796" t="str" cm="1">
        <f t="array" ref="AN796">_xlfn.IFS(Cleaned_Data[[#This Row],[Risk Score]]&gt;=5, "3 - High Risk", Cleaned_Data[[#This Row],[Risk Score]]&gt;=3, "2 - Medium Risk", TRUE, "1 - Low Risk")</f>
        <v>2 - Medium Risk</v>
      </c>
    </row>
    <row r="797" spans="1:40">
      <c r="A797">
        <v>44</v>
      </c>
      <c r="B797" t="s">
        <v>43</v>
      </c>
      <c r="C797" t="s">
        <v>36</v>
      </c>
      <c r="D797">
        <v>1467</v>
      </c>
      <c r="E797" t="s">
        <v>45</v>
      </c>
      <c r="F797">
        <v>20</v>
      </c>
      <c r="G797">
        <v>3</v>
      </c>
      <c r="H797" t="s">
        <v>38</v>
      </c>
      <c r="I797">
        <v>1475</v>
      </c>
      <c r="J797">
        <v>4</v>
      </c>
      <c r="K797" t="s">
        <v>46</v>
      </c>
      <c r="L797">
        <v>49</v>
      </c>
      <c r="M797">
        <v>3</v>
      </c>
      <c r="N797">
        <v>1</v>
      </c>
      <c r="O797" t="s">
        <v>47</v>
      </c>
      <c r="P797">
        <v>2</v>
      </c>
      <c r="Q797" t="s">
        <v>41</v>
      </c>
      <c r="R797">
        <v>3420</v>
      </c>
      <c r="S797">
        <v>21158</v>
      </c>
      <c r="T797">
        <v>1</v>
      </c>
      <c r="U797" t="s">
        <v>43</v>
      </c>
      <c r="V797">
        <v>13</v>
      </c>
      <c r="W797">
        <v>3</v>
      </c>
      <c r="X797">
        <v>3</v>
      </c>
      <c r="Y797">
        <v>0</v>
      </c>
      <c r="Z797">
        <v>6</v>
      </c>
      <c r="AA797">
        <v>3</v>
      </c>
      <c r="AB797">
        <v>2</v>
      </c>
      <c r="AC797">
        <v>5</v>
      </c>
      <c r="AD797">
        <v>2</v>
      </c>
      <c r="AE797">
        <v>1</v>
      </c>
      <c r="AF797">
        <v>3</v>
      </c>
      <c r="AG797">
        <v>0</v>
      </c>
      <c r="AH797" t="s">
        <v>69</v>
      </c>
      <c r="AI797" t="s">
        <v>71</v>
      </c>
      <c r="AJ797" t="str" cm="1">
        <f t="array" ref="AJ797">_xlfn.IFS(
  Cleaned_Data[[#This Row],[MonthlyIncome]] &lt;= Q1_Val, "Low (Q1)",
  Cleaned_Data[[#This Row],[MonthlyIncome]] &lt;= Q2_Val, "Lower-Mid (Q2)",
  Cleaned_Data[[#This Row],[MonthlyIncome]] &lt;= Q3_Val, "Upper-Mid (Q3)",
  TRUE, "High (Q4)"
)</f>
        <v>Lower-Mid (Q2)</v>
      </c>
      <c r="AK797" t="str">
        <f>_xlfn.XLOOKUP(Cleaned_Data[[#This Row],[JobSatisfaction]], SatisfactionLookup[Code], SatisfactionLookup[Label], "Unknown")</f>
        <v>Medium</v>
      </c>
      <c r="AL797" t="str">
        <f>_xlfn.XLOOKUP(Cleaned_Data[[#This Row],[WorkLifeBalance]], SatisfactionLookup[Code], SatisfactionLookup[Label], "Unknown")</f>
        <v>Medium</v>
      </c>
      <c r="AM79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797" t="str" cm="1">
        <f t="array" ref="AN797">_xlfn.IFS(Cleaned_Data[[#This Row],[Risk Score]]&gt;=5, "3 - High Risk", Cleaned_Data[[#This Row],[Risk Score]]&gt;=3, "2 - Medium Risk", TRUE, "1 - Low Risk")</f>
        <v>3 - High Risk</v>
      </c>
    </row>
    <row r="798" spans="1:40">
      <c r="A798">
        <v>28</v>
      </c>
      <c r="B798" t="s">
        <v>43</v>
      </c>
      <c r="C798" t="s">
        <v>36</v>
      </c>
      <c r="D798">
        <v>1083</v>
      </c>
      <c r="E798" t="s">
        <v>45</v>
      </c>
      <c r="F798">
        <v>29</v>
      </c>
      <c r="G798">
        <v>1</v>
      </c>
      <c r="H798" t="s">
        <v>38</v>
      </c>
      <c r="I798">
        <v>1514</v>
      </c>
      <c r="J798">
        <v>3</v>
      </c>
      <c r="K798" t="s">
        <v>46</v>
      </c>
      <c r="L798">
        <v>96</v>
      </c>
      <c r="M798">
        <v>1</v>
      </c>
      <c r="N798">
        <v>2</v>
      </c>
      <c r="O798" t="s">
        <v>53</v>
      </c>
      <c r="P798">
        <v>2</v>
      </c>
      <c r="Q798" t="s">
        <v>48</v>
      </c>
      <c r="R798">
        <v>6549</v>
      </c>
      <c r="S798">
        <v>3173</v>
      </c>
      <c r="T798">
        <v>1</v>
      </c>
      <c r="U798" t="s">
        <v>43</v>
      </c>
      <c r="V798">
        <v>14</v>
      </c>
      <c r="W798">
        <v>3</v>
      </c>
      <c r="X798">
        <v>2</v>
      </c>
      <c r="Y798">
        <v>2</v>
      </c>
      <c r="Z798">
        <v>8</v>
      </c>
      <c r="AA798">
        <v>2</v>
      </c>
      <c r="AB798">
        <v>2</v>
      </c>
      <c r="AC798">
        <v>8</v>
      </c>
      <c r="AD798">
        <v>6</v>
      </c>
      <c r="AE798">
        <v>1</v>
      </c>
      <c r="AF798">
        <v>7</v>
      </c>
      <c r="AG798">
        <v>0</v>
      </c>
      <c r="AH798" t="s">
        <v>67</v>
      </c>
      <c r="AI798" t="s">
        <v>72</v>
      </c>
      <c r="AJ798" t="str" cm="1">
        <f t="array" ref="AJ798">_xlfn.IFS(
  Cleaned_Data[[#This Row],[MonthlyIncome]] &lt;= Q1_Val, "Low (Q1)",
  Cleaned_Data[[#This Row],[MonthlyIncome]] &lt;= Q2_Val, "Lower-Mid (Q2)",
  Cleaned_Data[[#This Row],[MonthlyIncome]] &lt;= Q3_Val, "Upper-Mid (Q3)",
  TRUE, "High (Q4)"
)</f>
        <v>Upper-Mid (Q3)</v>
      </c>
      <c r="AK798" t="str">
        <f>_xlfn.XLOOKUP(Cleaned_Data[[#This Row],[JobSatisfaction]], SatisfactionLookup[Code], SatisfactionLookup[Label], "Unknown")</f>
        <v>Medium</v>
      </c>
      <c r="AL798" t="str">
        <f>_xlfn.XLOOKUP(Cleaned_Data[[#This Row],[WorkLifeBalance]], SatisfactionLookup[Code], SatisfactionLookup[Label], "Unknown")</f>
        <v>Medium</v>
      </c>
      <c r="AM79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798" t="str" cm="1">
        <f t="array" ref="AN798">_xlfn.IFS(Cleaned_Data[[#This Row],[Risk Score]]&gt;=5, "3 - High Risk", Cleaned_Data[[#This Row],[Risk Score]]&gt;=3, "2 - Medium Risk", TRUE, "1 - Low Risk")</f>
        <v>2 - Medium Risk</v>
      </c>
    </row>
    <row r="799" spans="1:40">
      <c r="A799">
        <v>29</v>
      </c>
      <c r="B799" t="s">
        <v>43</v>
      </c>
      <c r="C799" t="s">
        <v>36</v>
      </c>
      <c r="D799">
        <v>1370</v>
      </c>
      <c r="E799" t="s">
        <v>45</v>
      </c>
      <c r="F799">
        <v>3</v>
      </c>
      <c r="G799">
        <v>1</v>
      </c>
      <c r="H799" t="s">
        <v>51</v>
      </c>
      <c r="I799">
        <v>1586</v>
      </c>
      <c r="J799">
        <v>2</v>
      </c>
      <c r="K799" t="s">
        <v>46</v>
      </c>
      <c r="L799">
        <v>87</v>
      </c>
      <c r="M799">
        <v>3</v>
      </c>
      <c r="N799">
        <v>1</v>
      </c>
      <c r="O799" t="s">
        <v>50</v>
      </c>
      <c r="P799">
        <v>1</v>
      </c>
      <c r="Q799" t="s">
        <v>41</v>
      </c>
      <c r="R799">
        <v>4723</v>
      </c>
      <c r="S799">
        <v>16213</v>
      </c>
      <c r="T799">
        <v>1</v>
      </c>
      <c r="U799" t="s">
        <v>35</v>
      </c>
      <c r="V799">
        <v>18</v>
      </c>
      <c r="W799">
        <v>3</v>
      </c>
      <c r="X799">
        <v>4</v>
      </c>
      <c r="Y799">
        <v>0</v>
      </c>
      <c r="Z799">
        <v>10</v>
      </c>
      <c r="AA799">
        <v>3</v>
      </c>
      <c r="AB799">
        <v>3</v>
      </c>
      <c r="AC799">
        <v>10</v>
      </c>
      <c r="AD799">
        <v>9</v>
      </c>
      <c r="AE799">
        <v>1</v>
      </c>
      <c r="AF799">
        <v>5</v>
      </c>
      <c r="AG799">
        <v>0</v>
      </c>
      <c r="AH799" t="s">
        <v>67</v>
      </c>
      <c r="AI799" t="s">
        <v>72</v>
      </c>
      <c r="AJ799" t="str" cm="1">
        <f t="array" ref="AJ799">_xlfn.IFS(
  Cleaned_Data[[#This Row],[MonthlyIncome]] &lt;= Q1_Val, "Low (Q1)",
  Cleaned_Data[[#This Row],[MonthlyIncome]] &lt;= Q2_Val, "Lower-Mid (Q2)",
  Cleaned_Data[[#This Row],[MonthlyIncome]] &lt;= Q3_Val, "Upper-Mid (Q3)",
  TRUE, "High (Q4)"
)</f>
        <v>Lower-Mid (Q2)</v>
      </c>
      <c r="AK799" t="str">
        <f>_xlfn.XLOOKUP(Cleaned_Data[[#This Row],[JobSatisfaction]], SatisfactionLookup[Code], SatisfactionLookup[Label], "Unknown")</f>
        <v>Low</v>
      </c>
      <c r="AL799" t="str">
        <f>_xlfn.XLOOKUP(Cleaned_Data[[#This Row],[WorkLifeBalance]], SatisfactionLookup[Code], SatisfactionLookup[Label], "Unknown")</f>
        <v>High</v>
      </c>
      <c r="AM79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799" t="str" cm="1">
        <f t="array" ref="AN799">_xlfn.IFS(Cleaned_Data[[#This Row],[Risk Score]]&gt;=5, "3 - High Risk", Cleaned_Data[[#This Row],[Risk Score]]&gt;=3, "2 - Medium Risk", TRUE, "1 - Low Risk")</f>
        <v>3 - High Risk</v>
      </c>
    </row>
    <row r="800" spans="1:40">
      <c r="A800">
        <v>44</v>
      </c>
      <c r="B800" t="s">
        <v>43</v>
      </c>
      <c r="C800" t="s">
        <v>36</v>
      </c>
      <c r="D800">
        <v>1313</v>
      </c>
      <c r="E800" t="s">
        <v>45</v>
      </c>
      <c r="F800">
        <v>7</v>
      </c>
      <c r="G800">
        <v>3</v>
      </c>
      <c r="H800" t="s">
        <v>51</v>
      </c>
      <c r="I800">
        <v>1608</v>
      </c>
      <c r="J800">
        <v>2</v>
      </c>
      <c r="K800" t="s">
        <v>39</v>
      </c>
      <c r="L800">
        <v>31</v>
      </c>
      <c r="M800">
        <v>3</v>
      </c>
      <c r="N800">
        <v>5</v>
      </c>
      <c r="O800" t="s">
        <v>58</v>
      </c>
      <c r="P800">
        <v>4</v>
      </c>
      <c r="Q800" t="s">
        <v>52</v>
      </c>
      <c r="R800">
        <v>19049</v>
      </c>
      <c r="S800">
        <v>3549</v>
      </c>
      <c r="T800">
        <v>0</v>
      </c>
      <c r="U800" t="s">
        <v>35</v>
      </c>
      <c r="V800">
        <v>14</v>
      </c>
      <c r="W800">
        <v>3</v>
      </c>
      <c r="X800">
        <v>4</v>
      </c>
      <c r="Y800">
        <v>1</v>
      </c>
      <c r="Z800">
        <v>23</v>
      </c>
      <c r="AA800">
        <v>4</v>
      </c>
      <c r="AB800">
        <v>2</v>
      </c>
      <c r="AC800">
        <v>22</v>
      </c>
      <c r="AD800">
        <v>7</v>
      </c>
      <c r="AE800">
        <v>1</v>
      </c>
      <c r="AF800">
        <v>10</v>
      </c>
      <c r="AG800">
        <v>0</v>
      </c>
      <c r="AH800" t="s">
        <v>69</v>
      </c>
      <c r="AI800" t="s">
        <v>73</v>
      </c>
      <c r="AJ800" t="str" cm="1">
        <f t="array" ref="AJ800">_xlfn.IFS(
  Cleaned_Data[[#This Row],[MonthlyIncome]] &lt;= Q1_Val, "Low (Q1)",
  Cleaned_Data[[#This Row],[MonthlyIncome]] &lt;= Q2_Val, "Lower-Mid (Q2)",
  Cleaned_Data[[#This Row],[MonthlyIncome]] &lt;= Q3_Val, "Upper-Mid (Q3)",
  TRUE, "High (Q4)"
)</f>
        <v>High (Q4)</v>
      </c>
      <c r="AK800" t="str">
        <f>_xlfn.XLOOKUP(Cleaned_Data[[#This Row],[JobSatisfaction]], SatisfactionLookup[Code], SatisfactionLookup[Label], "Unknown")</f>
        <v>Very High</v>
      </c>
      <c r="AL800" t="str">
        <f>_xlfn.XLOOKUP(Cleaned_Data[[#This Row],[WorkLifeBalance]], SatisfactionLookup[Code], SatisfactionLookup[Label], "Unknown")</f>
        <v>Medium</v>
      </c>
      <c r="AM80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800" t="str" cm="1">
        <f t="array" ref="AN800">_xlfn.IFS(Cleaned_Data[[#This Row],[Risk Score]]&gt;=5, "3 - High Risk", Cleaned_Data[[#This Row],[Risk Score]]&gt;=3, "2 - Medium Risk", TRUE, "1 - Low Risk")</f>
        <v>2 - Medium Risk</v>
      </c>
    </row>
    <row r="801" spans="1:40">
      <c r="A801">
        <v>30</v>
      </c>
      <c r="B801" t="s">
        <v>43</v>
      </c>
      <c r="C801" t="s">
        <v>36</v>
      </c>
      <c r="D801">
        <v>241</v>
      </c>
      <c r="E801" t="s">
        <v>45</v>
      </c>
      <c r="F801">
        <v>7</v>
      </c>
      <c r="G801">
        <v>3</v>
      </c>
      <c r="H801" t="s">
        <v>51</v>
      </c>
      <c r="I801">
        <v>1609</v>
      </c>
      <c r="J801">
        <v>2</v>
      </c>
      <c r="K801" t="s">
        <v>46</v>
      </c>
      <c r="L801">
        <v>48</v>
      </c>
      <c r="M801">
        <v>2</v>
      </c>
      <c r="N801">
        <v>1</v>
      </c>
      <c r="O801" t="s">
        <v>47</v>
      </c>
      <c r="P801">
        <v>2</v>
      </c>
      <c r="Q801" t="s">
        <v>48</v>
      </c>
      <c r="R801">
        <v>2141</v>
      </c>
      <c r="S801">
        <v>5348</v>
      </c>
      <c r="T801">
        <v>1</v>
      </c>
      <c r="U801" t="s">
        <v>43</v>
      </c>
      <c r="V801">
        <v>12</v>
      </c>
      <c r="W801">
        <v>3</v>
      </c>
      <c r="X801">
        <v>2</v>
      </c>
      <c r="Y801">
        <v>1</v>
      </c>
      <c r="Z801">
        <v>6</v>
      </c>
      <c r="AA801">
        <v>3</v>
      </c>
      <c r="AB801">
        <v>2</v>
      </c>
      <c r="AC801">
        <v>6</v>
      </c>
      <c r="AD801">
        <v>4</v>
      </c>
      <c r="AE801">
        <v>1</v>
      </c>
      <c r="AF801">
        <v>1</v>
      </c>
      <c r="AG801">
        <v>0</v>
      </c>
      <c r="AH801" t="s">
        <v>67</v>
      </c>
      <c r="AI801" t="s">
        <v>72</v>
      </c>
      <c r="AJ801" t="str" cm="1">
        <f t="array" ref="AJ801">_xlfn.IFS(
  Cleaned_Data[[#This Row],[MonthlyIncome]] &lt;= Q1_Val, "Low (Q1)",
  Cleaned_Data[[#This Row],[MonthlyIncome]] &lt;= Q2_Val, "Lower-Mid (Q2)",
  Cleaned_Data[[#This Row],[MonthlyIncome]] &lt;= Q3_Val, "Upper-Mid (Q3)",
  TRUE, "High (Q4)"
)</f>
        <v>Low (Q1)</v>
      </c>
      <c r="AK801" t="str">
        <f>_xlfn.XLOOKUP(Cleaned_Data[[#This Row],[JobSatisfaction]], SatisfactionLookup[Code], SatisfactionLookup[Label], "Unknown")</f>
        <v>Medium</v>
      </c>
      <c r="AL801" t="str">
        <f>_xlfn.XLOOKUP(Cleaned_Data[[#This Row],[WorkLifeBalance]], SatisfactionLookup[Code], SatisfactionLookup[Label], "Unknown")</f>
        <v>Medium</v>
      </c>
      <c r="AM80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801" t="str" cm="1">
        <f t="array" ref="AN801">_xlfn.IFS(Cleaned_Data[[#This Row],[Risk Score]]&gt;=5, "3 - High Risk", Cleaned_Data[[#This Row],[Risk Score]]&gt;=3, "2 - Medium Risk", TRUE, "1 - Low Risk")</f>
        <v>2 - Medium Risk</v>
      </c>
    </row>
    <row r="802" spans="1:40">
      <c r="A802">
        <v>45</v>
      </c>
      <c r="B802" t="s">
        <v>43</v>
      </c>
      <c r="C802" t="s">
        <v>36</v>
      </c>
      <c r="D802">
        <v>1015</v>
      </c>
      <c r="E802" t="s">
        <v>45</v>
      </c>
      <c r="F802">
        <v>5</v>
      </c>
      <c r="G802">
        <v>5</v>
      </c>
      <c r="H802" t="s">
        <v>51</v>
      </c>
      <c r="I802">
        <v>1611</v>
      </c>
      <c r="J802">
        <v>3</v>
      </c>
      <c r="K802" t="s">
        <v>39</v>
      </c>
      <c r="L802">
        <v>50</v>
      </c>
      <c r="M802">
        <v>1</v>
      </c>
      <c r="N802">
        <v>2</v>
      </c>
      <c r="O802" t="s">
        <v>50</v>
      </c>
      <c r="P802">
        <v>1</v>
      </c>
      <c r="Q802" t="s">
        <v>41</v>
      </c>
      <c r="R802">
        <v>5769</v>
      </c>
      <c r="S802">
        <v>23447</v>
      </c>
      <c r="T802">
        <v>1</v>
      </c>
      <c r="U802" t="s">
        <v>35</v>
      </c>
      <c r="V802">
        <v>14</v>
      </c>
      <c r="W802">
        <v>3</v>
      </c>
      <c r="X802">
        <v>1</v>
      </c>
      <c r="Y802">
        <v>0</v>
      </c>
      <c r="Z802">
        <v>10</v>
      </c>
      <c r="AA802">
        <v>3</v>
      </c>
      <c r="AB802">
        <v>3</v>
      </c>
      <c r="AC802">
        <v>10</v>
      </c>
      <c r="AD802">
        <v>7</v>
      </c>
      <c r="AE802">
        <v>1</v>
      </c>
      <c r="AF802">
        <v>4</v>
      </c>
      <c r="AG802">
        <v>0</v>
      </c>
      <c r="AH802" t="s">
        <v>70</v>
      </c>
      <c r="AI802" t="s">
        <v>72</v>
      </c>
      <c r="AJ802" t="str" cm="1">
        <f t="array" ref="AJ802">_xlfn.IFS(
  Cleaned_Data[[#This Row],[MonthlyIncome]] &lt;= Q1_Val, "Low (Q1)",
  Cleaned_Data[[#This Row],[MonthlyIncome]] &lt;= Q2_Val, "Lower-Mid (Q2)",
  Cleaned_Data[[#This Row],[MonthlyIncome]] &lt;= Q3_Val, "Upper-Mid (Q3)",
  TRUE, "High (Q4)"
)</f>
        <v>Upper-Mid (Q3)</v>
      </c>
      <c r="AK802" t="str">
        <f>_xlfn.XLOOKUP(Cleaned_Data[[#This Row],[JobSatisfaction]], SatisfactionLookup[Code], SatisfactionLookup[Label], "Unknown")</f>
        <v>Low</v>
      </c>
      <c r="AL802" t="str">
        <f>_xlfn.XLOOKUP(Cleaned_Data[[#This Row],[WorkLifeBalance]], SatisfactionLookup[Code], SatisfactionLookup[Label], "Unknown")</f>
        <v>High</v>
      </c>
      <c r="AM80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802" t="str" cm="1">
        <f t="array" ref="AN802">_xlfn.IFS(Cleaned_Data[[#This Row],[Risk Score]]&gt;=5, "3 - High Risk", Cleaned_Data[[#This Row],[Risk Score]]&gt;=3, "2 - Medium Risk", TRUE, "1 - Low Risk")</f>
        <v>3 - High Risk</v>
      </c>
    </row>
    <row r="803" spans="1:40">
      <c r="A803">
        <v>36</v>
      </c>
      <c r="B803" t="s">
        <v>43</v>
      </c>
      <c r="C803" t="s">
        <v>36</v>
      </c>
      <c r="D803">
        <v>559</v>
      </c>
      <c r="E803" t="s">
        <v>45</v>
      </c>
      <c r="F803">
        <v>12</v>
      </c>
      <c r="G803">
        <v>4</v>
      </c>
      <c r="H803" t="s">
        <v>38</v>
      </c>
      <c r="I803">
        <v>1614</v>
      </c>
      <c r="J803">
        <v>3</v>
      </c>
      <c r="K803" t="s">
        <v>39</v>
      </c>
      <c r="L803">
        <v>76</v>
      </c>
      <c r="M803">
        <v>3</v>
      </c>
      <c r="N803">
        <v>2</v>
      </c>
      <c r="O803" t="s">
        <v>53</v>
      </c>
      <c r="P803">
        <v>3</v>
      </c>
      <c r="Q803" t="s">
        <v>48</v>
      </c>
      <c r="R803">
        <v>4663</v>
      </c>
      <c r="S803">
        <v>12421</v>
      </c>
      <c r="T803">
        <v>9</v>
      </c>
      <c r="U803" t="s">
        <v>35</v>
      </c>
      <c r="V803">
        <v>12</v>
      </c>
      <c r="W803">
        <v>3</v>
      </c>
      <c r="X803">
        <v>2</v>
      </c>
      <c r="Y803">
        <v>2</v>
      </c>
      <c r="Z803">
        <v>7</v>
      </c>
      <c r="AA803">
        <v>2</v>
      </c>
      <c r="AB803">
        <v>3</v>
      </c>
      <c r="AC803">
        <v>3</v>
      </c>
      <c r="AD803">
        <v>2</v>
      </c>
      <c r="AE803">
        <v>1</v>
      </c>
      <c r="AF803">
        <v>1</v>
      </c>
      <c r="AG803">
        <v>0</v>
      </c>
      <c r="AH803" t="s">
        <v>69</v>
      </c>
      <c r="AI803" t="s">
        <v>71</v>
      </c>
      <c r="AJ803" t="str" cm="1">
        <f t="array" ref="AJ803">_xlfn.IFS(
  Cleaned_Data[[#This Row],[MonthlyIncome]] &lt;= Q1_Val, "Low (Q1)",
  Cleaned_Data[[#This Row],[MonthlyIncome]] &lt;= Q2_Val, "Lower-Mid (Q2)",
  Cleaned_Data[[#This Row],[MonthlyIncome]] &lt;= Q3_Val, "Upper-Mid (Q3)",
  TRUE, "High (Q4)"
)</f>
        <v>Lower-Mid (Q2)</v>
      </c>
      <c r="AK803" t="str">
        <f>_xlfn.XLOOKUP(Cleaned_Data[[#This Row],[JobSatisfaction]], SatisfactionLookup[Code], SatisfactionLookup[Label], "Unknown")</f>
        <v>High</v>
      </c>
      <c r="AL803" t="str">
        <f>_xlfn.XLOOKUP(Cleaned_Data[[#This Row],[WorkLifeBalance]], SatisfactionLookup[Code], SatisfactionLookup[Label], "Unknown")</f>
        <v>High</v>
      </c>
      <c r="AM80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803" t="str" cm="1">
        <f t="array" ref="AN803">_xlfn.IFS(Cleaned_Data[[#This Row],[Risk Score]]&gt;=5, "3 - High Risk", Cleaned_Data[[#This Row],[Risk Score]]&gt;=3, "2 - Medium Risk", TRUE, "1 - Low Risk")</f>
        <v>2 - Medium Risk</v>
      </c>
    </row>
    <row r="804" spans="1:40">
      <c r="A804">
        <v>49</v>
      </c>
      <c r="B804" t="s">
        <v>43</v>
      </c>
      <c r="C804" t="s">
        <v>36</v>
      </c>
      <c r="D804">
        <v>722</v>
      </c>
      <c r="E804" t="s">
        <v>45</v>
      </c>
      <c r="F804">
        <v>25</v>
      </c>
      <c r="G804">
        <v>4</v>
      </c>
      <c r="H804" t="s">
        <v>38</v>
      </c>
      <c r="I804">
        <v>1617</v>
      </c>
      <c r="J804">
        <v>3</v>
      </c>
      <c r="K804" t="s">
        <v>39</v>
      </c>
      <c r="L804">
        <v>84</v>
      </c>
      <c r="M804">
        <v>3</v>
      </c>
      <c r="N804">
        <v>1</v>
      </c>
      <c r="O804" t="s">
        <v>50</v>
      </c>
      <c r="P804">
        <v>1</v>
      </c>
      <c r="Q804" t="s">
        <v>48</v>
      </c>
      <c r="R804">
        <v>3211</v>
      </c>
      <c r="S804">
        <v>22102</v>
      </c>
      <c r="T804">
        <v>1</v>
      </c>
      <c r="U804" t="s">
        <v>43</v>
      </c>
      <c r="V804">
        <v>14</v>
      </c>
      <c r="W804">
        <v>3</v>
      </c>
      <c r="X804">
        <v>4</v>
      </c>
      <c r="Y804">
        <v>1</v>
      </c>
      <c r="Z804">
        <v>10</v>
      </c>
      <c r="AA804">
        <v>3</v>
      </c>
      <c r="AB804">
        <v>2</v>
      </c>
      <c r="AC804">
        <v>9</v>
      </c>
      <c r="AD804">
        <v>6</v>
      </c>
      <c r="AE804">
        <v>1</v>
      </c>
      <c r="AF804">
        <v>4</v>
      </c>
      <c r="AG804">
        <v>0</v>
      </c>
      <c r="AH804" t="s">
        <v>70</v>
      </c>
      <c r="AI804" t="s">
        <v>72</v>
      </c>
      <c r="AJ804" t="str" cm="1">
        <f t="array" ref="AJ804">_xlfn.IFS(
  Cleaned_Data[[#This Row],[MonthlyIncome]] &lt;= Q1_Val, "Low (Q1)",
  Cleaned_Data[[#This Row],[MonthlyIncome]] &lt;= Q2_Val, "Lower-Mid (Q2)",
  Cleaned_Data[[#This Row],[MonthlyIncome]] &lt;= Q3_Val, "Upper-Mid (Q3)",
  TRUE, "High (Q4)"
)</f>
        <v>Lower-Mid (Q2)</v>
      </c>
      <c r="AK804" t="str">
        <f>_xlfn.XLOOKUP(Cleaned_Data[[#This Row],[JobSatisfaction]], SatisfactionLookup[Code], SatisfactionLookup[Label], "Unknown")</f>
        <v>Low</v>
      </c>
      <c r="AL804" t="str">
        <f>_xlfn.XLOOKUP(Cleaned_Data[[#This Row],[WorkLifeBalance]], SatisfactionLookup[Code], SatisfactionLookup[Label], "Unknown")</f>
        <v>Medium</v>
      </c>
      <c r="AM80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804" t="str" cm="1">
        <f t="array" ref="AN804">_xlfn.IFS(Cleaned_Data[[#This Row],[Risk Score]]&gt;=5, "3 - High Risk", Cleaned_Data[[#This Row],[Risk Score]]&gt;=3, "2 - Medium Risk", TRUE, "1 - Low Risk")</f>
        <v>3 - High Risk</v>
      </c>
    </row>
    <row r="805" spans="1:40">
      <c r="A805">
        <v>35</v>
      </c>
      <c r="B805" t="s">
        <v>43</v>
      </c>
      <c r="C805" t="s">
        <v>36</v>
      </c>
      <c r="D805">
        <v>819</v>
      </c>
      <c r="E805" t="s">
        <v>45</v>
      </c>
      <c r="F805">
        <v>18</v>
      </c>
      <c r="G805">
        <v>5</v>
      </c>
      <c r="H805" t="s">
        <v>38</v>
      </c>
      <c r="I805">
        <v>1621</v>
      </c>
      <c r="J805">
        <v>2</v>
      </c>
      <c r="K805" t="s">
        <v>46</v>
      </c>
      <c r="L805">
        <v>48</v>
      </c>
      <c r="M805">
        <v>4</v>
      </c>
      <c r="N805">
        <v>2</v>
      </c>
      <c r="O805" t="s">
        <v>47</v>
      </c>
      <c r="P805">
        <v>1</v>
      </c>
      <c r="Q805" t="s">
        <v>48</v>
      </c>
      <c r="R805">
        <v>5208</v>
      </c>
      <c r="S805">
        <v>26312</v>
      </c>
      <c r="T805">
        <v>1</v>
      </c>
      <c r="U805" t="s">
        <v>43</v>
      </c>
      <c r="V805">
        <v>11</v>
      </c>
      <c r="W805">
        <v>3</v>
      </c>
      <c r="X805">
        <v>4</v>
      </c>
      <c r="Y805">
        <v>0</v>
      </c>
      <c r="Z805">
        <v>16</v>
      </c>
      <c r="AA805">
        <v>2</v>
      </c>
      <c r="AB805">
        <v>3</v>
      </c>
      <c r="AC805">
        <v>16</v>
      </c>
      <c r="AD805">
        <v>15</v>
      </c>
      <c r="AE805">
        <v>1</v>
      </c>
      <c r="AF805">
        <v>10</v>
      </c>
      <c r="AG805">
        <v>0</v>
      </c>
      <c r="AH805" t="s">
        <v>69</v>
      </c>
      <c r="AI805" t="s">
        <v>73</v>
      </c>
      <c r="AJ805" t="str" cm="1">
        <f t="array" ref="AJ805">_xlfn.IFS(
  Cleaned_Data[[#This Row],[MonthlyIncome]] &lt;= Q1_Val, "Low (Q1)",
  Cleaned_Data[[#This Row],[MonthlyIncome]] &lt;= Q2_Val, "Lower-Mid (Q2)",
  Cleaned_Data[[#This Row],[MonthlyIncome]] &lt;= Q3_Val, "Upper-Mid (Q3)",
  TRUE, "High (Q4)"
)</f>
        <v>Upper-Mid (Q3)</v>
      </c>
      <c r="AK805" t="str">
        <f>_xlfn.XLOOKUP(Cleaned_Data[[#This Row],[JobSatisfaction]], SatisfactionLookup[Code], SatisfactionLookup[Label], "Unknown")</f>
        <v>Low</v>
      </c>
      <c r="AL805" t="str">
        <f>_xlfn.XLOOKUP(Cleaned_Data[[#This Row],[WorkLifeBalance]], SatisfactionLookup[Code], SatisfactionLookup[Label], "Unknown")</f>
        <v>High</v>
      </c>
      <c r="AM80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805" t="str" cm="1">
        <f t="array" ref="AN805">_xlfn.IFS(Cleaned_Data[[#This Row],[Risk Score]]&gt;=5, "3 - High Risk", Cleaned_Data[[#This Row],[Risk Score]]&gt;=3, "2 - Medium Risk", TRUE, "1 - Low Risk")</f>
        <v>2 - Medium Risk</v>
      </c>
    </row>
    <row r="806" spans="1:40">
      <c r="A806">
        <v>39</v>
      </c>
      <c r="B806" t="s">
        <v>43</v>
      </c>
      <c r="C806" t="s">
        <v>36</v>
      </c>
      <c r="D806">
        <v>492</v>
      </c>
      <c r="E806" t="s">
        <v>45</v>
      </c>
      <c r="F806">
        <v>12</v>
      </c>
      <c r="G806">
        <v>3</v>
      </c>
      <c r="H806" t="s">
        <v>51</v>
      </c>
      <c r="I806">
        <v>1654</v>
      </c>
      <c r="J806">
        <v>4</v>
      </c>
      <c r="K806" t="s">
        <v>46</v>
      </c>
      <c r="L806">
        <v>66</v>
      </c>
      <c r="M806">
        <v>3</v>
      </c>
      <c r="N806">
        <v>2</v>
      </c>
      <c r="O806" t="s">
        <v>53</v>
      </c>
      <c r="P806">
        <v>2</v>
      </c>
      <c r="Q806" t="s">
        <v>48</v>
      </c>
      <c r="R806">
        <v>5295</v>
      </c>
      <c r="S806">
        <v>7693</v>
      </c>
      <c r="T806">
        <v>4</v>
      </c>
      <c r="U806" t="s">
        <v>43</v>
      </c>
      <c r="V806">
        <v>21</v>
      </c>
      <c r="W806">
        <v>4</v>
      </c>
      <c r="X806">
        <v>3</v>
      </c>
      <c r="Y806">
        <v>0</v>
      </c>
      <c r="Z806">
        <v>7</v>
      </c>
      <c r="AA806">
        <v>3</v>
      </c>
      <c r="AB806">
        <v>3</v>
      </c>
      <c r="AC806">
        <v>5</v>
      </c>
      <c r="AD806">
        <v>4</v>
      </c>
      <c r="AE806">
        <v>1</v>
      </c>
      <c r="AF806">
        <v>0</v>
      </c>
      <c r="AG806">
        <v>0</v>
      </c>
      <c r="AH806" t="s">
        <v>69</v>
      </c>
      <c r="AI806" t="s">
        <v>71</v>
      </c>
      <c r="AJ806" t="str" cm="1">
        <f t="array" ref="AJ806">_xlfn.IFS(
  Cleaned_Data[[#This Row],[MonthlyIncome]] &lt;= Q1_Val, "Low (Q1)",
  Cleaned_Data[[#This Row],[MonthlyIncome]] &lt;= Q2_Val, "Lower-Mid (Q2)",
  Cleaned_Data[[#This Row],[MonthlyIncome]] &lt;= Q3_Val, "Upper-Mid (Q3)",
  TRUE, "High (Q4)"
)</f>
        <v>Upper-Mid (Q3)</v>
      </c>
      <c r="AK806" t="str">
        <f>_xlfn.XLOOKUP(Cleaned_Data[[#This Row],[JobSatisfaction]], SatisfactionLookup[Code], SatisfactionLookup[Label], "Unknown")</f>
        <v>Medium</v>
      </c>
      <c r="AL806" t="str">
        <f>_xlfn.XLOOKUP(Cleaned_Data[[#This Row],[WorkLifeBalance]], SatisfactionLookup[Code], SatisfactionLookup[Label], "Unknown")</f>
        <v>High</v>
      </c>
      <c r="AM80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06" t="str" cm="1">
        <f t="array" ref="AN806">_xlfn.IFS(Cleaned_Data[[#This Row],[Risk Score]]&gt;=5, "3 - High Risk", Cleaned_Data[[#This Row],[Risk Score]]&gt;=3, "2 - Medium Risk", TRUE, "1 - Low Risk")</f>
        <v>1 - Low Risk</v>
      </c>
    </row>
    <row r="807" spans="1:40">
      <c r="A807">
        <v>50</v>
      </c>
      <c r="B807" t="s">
        <v>43</v>
      </c>
      <c r="C807" t="s">
        <v>36</v>
      </c>
      <c r="D807">
        <v>813</v>
      </c>
      <c r="E807" t="s">
        <v>45</v>
      </c>
      <c r="F807">
        <v>17</v>
      </c>
      <c r="G807">
        <v>5</v>
      </c>
      <c r="H807" t="s">
        <v>38</v>
      </c>
      <c r="I807">
        <v>1656</v>
      </c>
      <c r="J807">
        <v>4</v>
      </c>
      <c r="K807" t="s">
        <v>39</v>
      </c>
      <c r="L807">
        <v>50</v>
      </c>
      <c r="M807">
        <v>2</v>
      </c>
      <c r="N807">
        <v>3</v>
      </c>
      <c r="O807" t="s">
        <v>58</v>
      </c>
      <c r="P807">
        <v>1</v>
      </c>
      <c r="Q807" t="s">
        <v>52</v>
      </c>
      <c r="R807">
        <v>13269</v>
      </c>
      <c r="S807">
        <v>21981</v>
      </c>
      <c r="T807">
        <v>5</v>
      </c>
      <c r="U807" t="s">
        <v>43</v>
      </c>
      <c r="V807">
        <v>15</v>
      </c>
      <c r="W807">
        <v>3</v>
      </c>
      <c r="X807">
        <v>3</v>
      </c>
      <c r="Y807">
        <v>3</v>
      </c>
      <c r="Z807">
        <v>19</v>
      </c>
      <c r="AA807">
        <v>3</v>
      </c>
      <c r="AB807">
        <v>3</v>
      </c>
      <c r="AC807">
        <v>14</v>
      </c>
      <c r="AD807">
        <v>11</v>
      </c>
      <c r="AE807">
        <v>1</v>
      </c>
      <c r="AF807">
        <v>11</v>
      </c>
      <c r="AG807">
        <v>0</v>
      </c>
      <c r="AH807" t="s">
        <v>70</v>
      </c>
      <c r="AI807" t="s">
        <v>73</v>
      </c>
      <c r="AJ807" t="str" cm="1">
        <f t="array" ref="AJ807">_xlfn.IFS(
  Cleaned_Data[[#This Row],[MonthlyIncome]] &lt;= Q1_Val, "Low (Q1)",
  Cleaned_Data[[#This Row],[MonthlyIncome]] &lt;= Q2_Val, "Lower-Mid (Q2)",
  Cleaned_Data[[#This Row],[MonthlyIncome]] &lt;= Q3_Val, "Upper-Mid (Q3)",
  TRUE, "High (Q4)"
)</f>
        <v>High (Q4)</v>
      </c>
      <c r="AK807" t="str">
        <f>_xlfn.XLOOKUP(Cleaned_Data[[#This Row],[JobSatisfaction]], SatisfactionLookup[Code], SatisfactionLookup[Label], "Unknown")</f>
        <v>Low</v>
      </c>
      <c r="AL807" t="str">
        <f>_xlfn.XLOOKUP(Cleaned_Data[[#This Row],[WorkLifeBalance]], SatisfactionLookup[Code], SatisfactionLookup[Label], "Unknown")</f>
        <v>High</v>
      </c>
      <c r="AM80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807" t="str" cm="1">
        <f t="array" ref="AN807">_xlfn.IFS(Cleaned_Data[[#This Row],[Risk Score]]&gt;=5, "3 - High Risk", Cleaned_Data[[#This Row],[Risk Score]]&gt;=3, "2 - Medium Risk", TRUE, "1 - Low Risk")</f>
        <v>2 - Medium Risk</v>
      </c>
    </row>
    <row r="808" spans="1:40">
      <c r="A808">
        <v>36</v>
      </c>
      <c r="B808" t="s">
        <v>43</v>
      </c>
      <c r="C808" t="s">
        <v>36</v>
      </c>
      <c r="D808">
        <v>311</v>
      </c>
      <c r="E808" t="s">
        <v>45</v>
      </c>
      <c r="F808">
        <v>7</v>
      </c>
      <c r="G808">
        <v>3</v>
      </c>
      <c r="H808" t="s">
        <v>38</v>
      </c>
      <c r="I808">
        <v>1659</v>
      </c>
      <c r="J808">
        <v>1</v>
      </c>
      <c r="K808" t="s">
        <v>46</v>
      </c>
      <c r="L808">
        <v>77</v>
      </c>
      <c r="M808">
        <v>3</v>
      </c>
      <c r="N808">
        <v>1</v>
      </c>
      <c r="O808" t="s">
        <v>50</v>
      </c>
      <c r="P808">
        <v>2</v>
      </c>
      <c r="Q808" t="s">
        <v>41</v>
      </c>
      <c r="R808">
        <v>2013</v>
      </c>
      <c r="S808">
        <v>10950</v>
      </c>
      <c r="T808">
        <v>2</v>
      </c>
      <c r="U808" t="s">
        <v>43</v>
      </c>
      <c r="V808">
        <v>11</v>
      </c>
      <c r="W808">
        <v>3</v>
      </c>
      <c r="X808">
        <v>3</v>
      </c>
      <c r="Y808">
        <v>0</v>
      </c>
      <c r="Z808">
        <v>15</v>
      </c>
      <c r="AA808">
        <v>4</v>
      </c>
      <c r="AB808">
        <v>3</v>
      </c>
      <c r="AC808">
        <v>4</v>
      </c>
      <c r="AD808">
        <v>3</v>
      </c>
      <c r="AE808">
        <v>1</v>
      </c>
      <c r="AF808">
        <v>3</v>
      </c>
      <c r="AG808">
        <v>0</v>
      </c>
      <c r="AH808" t="s">
        <v>69</v>
      </c>
      <c r="AI808" t="s">
        <v>71</v>
      </c>
      <c r="AJ808" t="str" cm="1">
        <f t="array" ref="AJ808">_xlfn.IFS(
  Cleaned_Data[[#This Row],[MonthlyIncome]] &lt;= Q1_Val, "Low (Q1)",
  Cleaned_Data[[#This Row],[MonthlyIncome]] &lt;= Q2_Val, "Lower-Mid (Q2)",
  Cleaned_Data[[#This Row],[MonthlyIncome]] &lt;= Q3_Val, "Upper-Mid (Q3)",
  TRUE, "High (Q4)"
)</f>
        <v>Low (Q1)</v>
      </c>
      <c r="AK808" t="str">
        <f>_xlfn.XLOOKUP(Cleaned_Data[[#This Row],[JobSatisfaction]], SatisfactionLookup[Code], SatisfactionLookup[Label], "Unknown")</f>
        <v>Medium</v>
      </c>
      <c r="AL808" t="str">
        <f>_xlfn.XLOOKUP(Cleaned_Data[[#This Row],[WorkLifeBalance]], SatisfactionLookup[Code], SatisfactionLookup[Label], "Unknown")</f>
        <v>High</v>
      </c>
      <c r="AM80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808" t="str" cm="1">
        <f t="array" ref="AN808">_xlfn.IFS(Cleaned_Data[[#This Row],[Risk Score]]&gt;=5, "3 - High Risk", Cleaned_Data[[#This Row],[Risk Score]]&gt;=3, "2 - Medium Risk", TRUE, "1 - Low Risk")</f>
        <v>2 - Medium Risk</v>
      </c>
    </row>
    <row r="809" spans="1:40">
      <c r="A809">
        <v>32</v>
      </c>
      <c r="B809" t="s">
        <v>43</v>
      </c>
      <c r="C809" t="s">
        <v>36</v>
      </c>
      <c r="D809">
        <v>977</v>
      </c>
      <c r="E809" t="s">
        <v>45</v>
      </c>
      <c r="F809">
        <v>2</v>
      </c>
      <c r="G809">
        <v>3</v>
      </c>
      <c r="H809" t="s">
        <v>51</v>
      </c>
      <c r="I809">
        <v>1671</v>
      </c>
      <c r="J809">
        <v>4</v>
      </c>
      <c r="K809" t="s">
        <v>46</v>
      </c>
      <c r="L809">
        <v>45</v>
      </c>
      <c r="M809">
        <v>3</v>
      </c>
      <c r="N809">
        <v>2</v>
      </c>
      <c r="O809" t="s">
        <v>47</v>
      </c>
      <c r="P809">
        <v>2</v>
      </c>
      <c r="Q809" t="s">
        <v>52</v>
      </c>
      <c r="R809">
        <v>5470</v>
      </c>
      <c r="S809">
        <v>25518</v>
      </c>
      <c r="T809">
        <v>0</v>
      </c>
      <c r="U809" t="s">
        <v>43</v>
      </c>
      <c r="V809">
        <v>13</v>
      </c>
      <c r="W809">
        <v>3</v>
      </c>
      <c r="X809">
        <v>3</v>
      </c>
      <c r="Y809">
        <v>2</v>
      </c>
      <c r="Z809">
        <v>10</v>
      </c>
      <c r="AA809">
        <v>4</v>
      </c>
      <c r="AB809">
        <v>2</v>
      </c>
      <c r="AC809">
        <v>9</v>
      </c>
      <c r="AD809">
        <v>5</v>
      </c>
      <c r="AE809">
        <v>1</v>
      </c>
      <c r="AF809">
        <v>6</v>
      </c>
      <c r="AG809">
        <v>0</v>
      </c>
      <c r="AH809" t="s">
        <v>67</v>
      </c>
      <c r="AI809" t="s">
        <v>72</v>
      </c>
      <c r="AJ809" t="str" cm="1">
        <f t="array" ref="AJ809">_xlfn.IFS(
  Cleaned_Data[[#This Row],[MonthlyIncome]] &lt;= Q1_Val, "Low (Q1)",
  Cleaned_Data[[#This Row],[MonthlyIncome]] &lt;= Q2_Val, "Lower-Mid (Q2)",
  Cleaned_Data[[#This Row],[MonthlyIncome]] &lt;= Q3_Val, "Upper-Mid (Q3)",
  TRUE, "High (Q4)"
)</f>
        <v>Upper-Mid (Q3)</v>
      </c>
      <c r="AK809" t="str">
        <f>_xlfn.XLOOKUP(Cleaned_Data[[#This Row],[JobSatisfaction]], SatisfactionLookup[Code], SatisfactionLookup[Label], "Unknown")</f>
        <v>Medium</v>
      </c>
      <c r="AL809" t="str">
        <f>_xlfn.XLOOKUP(Cleaned_Data[[#This Row],[WorkLifeBalance]], SatisfactionLookup[Code], SatisfactionLookup[Label], "Unknown")</f>
        <v>Medium</v>
      </c>
      <c r="AM80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09" t="str" cm="1">
        <f t="array" ref="AN809">_xlfn.IFS(Cleaned_Data[[#This Row],[Risk Score]]&gt;=5, "3 - High Risk", Cleaned_Data[[#This Row],[Risk Score]]&gt;=3, "2 - Medium Risk", TRUE, "1 - Low Risk")</f>
        <v>1 - Low Risk</v>
      </c>
    </row>
    <row r="810" spans="1:40">
      <c r="A810">
        <v>27</v>
      </c>
      <c r="B810" t="s">
        <v>43</v>
      </c>
      <c r="C810" t="s">
        <v>36</v>
      </c>
      <c r="D810">
        <v>1054</v>
      </c>
      <c r="E810" t="s">
        <v>45</v>
      </c>
      <c r="F810">
        <v>8</v>
      </c>
      <c r="G810">
        <v>3</v>
      </c>
      <c r="H810" t="s">
        <v>51</v>
      </c>
      <c r="I810">
        <v>1751</v>
      </c>
      <c r="J810">
        <v>3</v>
      </c>
      <c r="K810" t="s">
        <v>39</v>
      </c>
      <c r="L810">
        <v>67</v>
      </c>
      <c r="M810">
        <v>3</v>
      </c>
      <c r="N810">
        <v>1</v>
      </c>
      <c r="O810" t="s">
        <v>47</v>
      </c>
      <c r="P810">
        <v>4</v>
      </c>
      <c r="Q810" t="s">
        <v>41</v>
      </c>
      <c r="R810">
        <v>3445</v>
      </c>
      <c r="S810">
        <v>6152</v>
      </c>
      <c r="T810">
        <v>1</v>
      </c>
      <c r="U810" t="s">
        <v>43</v>
      </c>
      <c r="V810">
        <v>11</v>
      </c>
      <c r="W810">
        <v>3</v>
      </c>
      <c r="X810">
        <v>3</v>
      </c>
      <c r="Y810">
        <v>0</v>
      </c>
      <c r="Z810">
        <v>6</v>
      </c>
      <c r="AA810">
        <v>5</v>
      </c>
      <c r="AB810">
        <v>2</v>
      </c>
      <c r="AC810">
        <v>6</v>
      </c>
      <c r="AD810">
        <v>2</v>
      </c>
      <c r="AE810">
        <v>1</v>
      </c>
      <c r="AF810">
        <v>4</v>
      </c>
      <c r="AG810">
        <v>0</v>
      </c>
      <c r="AH810" t="s">
        <v>67</v>
      </c>
      <c r="AI810" t="s">
        <v>72</v>
      </c>
      <c r="AJ810" t="str" cm="1">
        <f t="array" ref="AJ810">_xlfn.IFS(
  Cleaned_Data[[#This Row],[MonthlyIncome]] &lt;= Q1_Val, "Low (Q1)",
  Cleaned_Data[[#This Row],[MonthlyIncome]] &lt;= Q2_Val, "Lower-Mid (Q2)",
  Cleaned_Data[[#This Row],[MonthlyIncome]] &lt;= Q3_Val, "Upper-Mid (Q3)",
  TRUE, "High (Q4)"
)</f>
        <v>Lower-Mid (Q2)</v>
      </c>
      <c r="AK810" t="str">
        <f>_xlfn.XLOOKUP(Cleaned_Data[[#This Row],[JobSatisfaction]], SatisfactionLookup[Code], SatisfactionLookup[Label], "Unknown")</f>
        <v>Very High</v>
      </c>
      <c r="AL810" t="str">
        <f>_xlfn.XLOOKUP(Cleaned_Data[[#This Row],[WorkLifeBalance]], SatisfactionLookup[Code], SatisfactionLookup[Label], "Unknown")</f>
        <v>Medium</v>
      </c>
      <c r="AM81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10" t="str" cm="1">
        <f t="array" ref="AN810">_xlfn.IFS(Cleaned_Data[[#This Row],[Risk Score]]&gt;=5, "3 - High Risk", Cleaned_Data[[#This Row],[Risk Score]]&gt;=3, "2 - Medium Risk", TRUE, "1 - Low Risk")</f>
        <v>1 - Low Risk</v>
      </c>
    </row>
    <row r="811" spans="1:40">
      <c r="A811">
        <v>30</v>
      </c>
      <c r="B811" t="s">
        <v>43</v>
      </c>
      <c r="C811" t="s">
        <v>36</v>
      </c>
      <c r="D811">
        <v>305</v>
      </c>
      <c r="E811" t="s">
        <v>45</v>
      </c>
      <c r="F811">
        <v>16</v>
      </c>
      <c r="G811">
        <v>3</v>
      </c>
      <c r="H811" t="s">
        <v>38</v>
      </c>
      <c r="I811">
        <v>1763</v>
      </c>
      <c r="J811">
        <v>3</v>
      </c>
      <c r="K811" t="s">
        <v>46</v>
      </c>
      <c r="L811">
        <v>58</v>
      </c>
      <c r="M811">
        <v>4</v>
      </c>
      <c r="N811">
        <v>2</v>
      </c>
      <c r="O811" t="s">
        <v>54</v>
      </c>
      <c r="P811">
        <v>3</v>
      </c>
      <c r="Q811" t="s">
        <v>48</v>
      </c>
      <c r="R811">
        <v>5294</v>
      </c>
      <c r="S811">
        <v>9128</v>
      </c>
      <c r="T811">
        <v>3</v>
      </c>
      <c r="U811" t="s">
        <v>43</v>
      </c>
      <c r="V811">
        <v>16</v>
      </c>
      <c r="W811">
        <v>3</v>
      </c>
      <c r="X811">
        <v>3</v>
      </c>
      <c r="Y811">
        <v>1</v>
      </c>
      <c r="Z811">
        <v>10</v>
      </c>
      <c r="AA811">
        <v>3</v>
      </c>
      <c r="AB811">
        <v>3</v>
      </c>
      <c r="AC811">
        <v>7</v>
      </c>
      <c r="AD811">
        <v>0</v>
      </c>
      <c r="AE811">
        <v>1</v>
      </c>
      <c r="AF811">
        <v>7</v>
      </c>
      <c r="AG811">
        <v>0</v>
      </c>
      <c r="AH811" t="s">
        <v>67</v>
      </c>
      <c r="AI811" t="s">
        <v>72</v>
      </c>
      <c r="AJ811" t="str" cm="1">
        <f t="array" ref="AJ811">_xlfn.IFS(
  Cleaned_Data[[#This Row],[MonthlyIncome]] &lt;= Q1_Val, "Low (Q1)",
  Cleaned_Data[[#This Row],[MonthlyIncome]] &lt;= Q2_Val, "Lower-Mid (Q2)",
  Cleaned_Data[[#This Row],[MonthlyIncome]] &lt;= Q3_Val, "Upper-Mid (Q3)",
  TRUE, "High (Q4)"
)</f>
        <v>Upper-Mid (Q3)</v>
      </c>
      <c r="AK811" t="str">
        <f>_xlfn.XLOOKUP(Cleaned_Data[[#This Row],[JobSatisfaction]], SatisfactionLookup[Code], SatisfactionLookup[Label], "Unknown")</f>
        <v>High</v>
      </c>
      <c r="AL811" t="str">
        <f>_xlfn.XLOOKUP(Cleaned_Data[[#This Row],[WorkLifeBalance]], SatisfactionLookup[Code], SatisfactionLookup[Label], "Unknown")</f>
        <v>High</v>
      </c>
      <c r="AM81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811" t="str" cm="1">
        <f t="array" ref="AN811">_xlfn.IFS(Cleaned_Data[[#This Row],[Risk Score]]&gt;=5, "3 - High Risk", Cleaned_Data[[#This Row],[Risk Score]]&gt;=3, "2 - Medium Risk", TRUE, "1 - Low Risk")</f>
        <v>1 - Low Risk</v>
      </c>
    </row>
    <row r="812" spans="1:40">
      <c r="A812">
        <v>38</v>
      </c>
      <c r="B812" t="s">
        <v>43</v>
      </c>
      <c r="C812" t="s">
        <v>36</v>
      </c>
      <c r="D812">
        <v>833</v>
      </c>
      <c r="E812" t="s">
        <v>45</v>
      </c>
      <c r="F812">
        <v>18</v>
      </c>
      <c r="G812">
        <v>3</v>
      </c>
      <c r="H812" t="s">
        <v>51</v>
      </c>
      <c r="I812">
        <v>1766</v>
      </c>
      <c r="J812">
        <v>2</v>
      </c>
      <c r="K812" t="s">
        <v>46</v>
      </c>
      <c r="L812">
        <v>60</v>
      </c>
      <c r="M812">
        <v>1</v>
      </c>
      <c r="N812">
        <v>2</v>
      </c>
      <c r="O812" t="s">
        <v>54</v>
      </c>
      <c r="P812">
        <v>4</v>
      </c>
      <c r="Q812" t="s">
        <v>48</v>
      </c>
      <c r="R812">
        <v>5811</v>
      </c>
      <c r="S812">
        <v>24539</v>
      </c>
      <c r="T812">
        <v>3</v>
      </c>
      <c r="U812" t="s">
        <v>35</v>
      </c>
      <c r="V812">
        <v>16</v>
      </c>
      <c r="W812">
        <v>3</v>
      </c>
      <c r="X812">
        <v>3</v>
      </c>
      <c r="Y812">
        <v>1</v>
      </c>
      <c r="Z812">
        <v>15</v>
      </c>
      <c r="AA812">
        <v>2</v>
      </c>
      <c r="AB812">
        <v>3</v>
      </c>
      <c r="AC812">
        <v>1</v>
      </c>
      <c r="AD812">
        <v>0</v>
      </c>
      <c r="AE812">
        <v>1</v>
      </c>
      <c r="AF812">
        <v>0</v>
      </c>
      <c r="AG812">
        <v>0</v>
      </c>
      <c r="AH812" t="s">
        <v>69</v>
      </c>
      <c r="AI812" t="s">
        <v>66</v>
      </c>
      <c r="AJ812" t="str" cm="1">
        <f t="array" ref="AJ812">_xlfn.IFS(
  Cleaned_Data[[#This Row],[MonthlyIncome]] &lt;= Q1_Val, "Low (Q1)",
  Cleaned_Data[[#This Row],[MonthlyIncome]] &lt;= Q2_Val, "Lower-Mid (Q2)",
  Cleaned_Data[[#This Row],[MonthlyIncome]] &lt;= Q3_Val, "Upper-Mid (Q3)",
  TRUE, "High (Q4)"
)</f>
        <v>Upper-Mid (Q3)</v>
      </c>
      <c r="AK812" t="str">
        <f>_xlfn.XLOOKUP(Cleaned_Data[[#This Row],[JobSatisfaction]], SatisfactionLookup[Code], SatisfactionLookup[Label], "Unknown")</f>
        <v>Very High</v>
      </c>
      <c r="AL812" t="str">
        <f>_xlfn.XLOOKUP(Cleaned_Data[[#This Row],[WorkLifeBalance]], SatisfactionLookup[Code], SatisfactionLookup[Label], "Unknown")</f>
        <v>High</v>
      </c>
      <c r="AM81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812" t="str" cm="1">
        <f t="array" ref="AN812">_xlfn.IFS(Cleaned_Data[[#This Row],[Risk Score]]&gt;=5, "3 - High Risk", Cleaned_Data[[#This Row],[Risk Score]]&gt;=3, "2 - Medium Risk", TRUE, "1 - Low Risk")</f>
        <v>2 - Medium Risk</v>
      </c>
    </row>
    <row r="813" spans="1:40">
      <c r="A813">
        <v>54</v>
      </c>
      <c r="B813" t="s">
        <v>43</v>
      </c>
      <c r="C813" t="s">
        <v>36</v>
      </c>
      <c r="D813">
        <v>431</v>
      </c>
      <c r="E813" t="s">
        <v>45</v>
      </c>
      <c r="F813">
        <v>7</v>
      </c>
      <c r="G813">
        <v>4</v>
      </c>
      <c r="H813" t="s">
        <v>51</v>
      </c>
      <c r="I813">
        <v>1830</v>
      </c>
      <c r="J813">
        <v>4</v>
      </c>
      <c r="K813" t="s">
        <v>39</v>
      </c>
      <c r="L813">
        <v>68</v>
      </c>
      <c r="M813">
        <v>3</v>
      </c>
      <c r="N813">
        <v>2</v>
      </c>
      <c r="O813" t="s">
        <v>47</v>
      </c>
      <c r="P813">
        <v>4</v>
      </c>
      <c r="Q813" t="s">
        <v>48</v>
      </c>
      <c r="R813">
        <v>6854</v>
      </c>
      <c r="S813">
        <v>15696</v>
      </c>
      <c r="T813">
        <v>4</v>
      </c>
      <c r="U813" t="s">
        <v>43</v>
      </c>
      <c r="V813">
        <v>15</v>
      </c>
      <c r="W813">
        <v>3</v>
      </c>
      <c r="X813">
        <v>2</v>
      </c>
      <c r="Y813">
        <v>1</v>
      </c>
      <c r="Z813">
        <v>14</v>
      </c>
      <c r="AA813">
        <v>2</v>
      </c>
      <c r="AB813">
        <v>2</v>
      </c>
      <c r="AC813">
        <v>7</v>
      </c>
      <c r="AD813">
        <v>1</v>
      </c>
      <c r="AE813">
        <v>1</v>
      </c>
      <c r="AF813">
        <v>7</v>
      </c>
      <c r="AG813">
        <v>0</v>
      </c>
      <c r="AH813" t="s">
        <v>70</v>
      </c>
      <c r="AI813" t="s">
        <v>72</v>
      </c>
      <c r="AJ813" t="str" cm="1">
        <f t="array" ref="AJ813">_xlfn.IFS(
  Cleaned_Data[[#This Row],[MonthlyIncome]] &lt;= Q1_Val, "Low (Q1)",
  Cleaned_Data[[#This Row],[MonthlyIncome]] &lt;= Q2_Val, "Lower-Mid (Q2)",
  Cleaned_Data[[#This Row],[MonthlyIncome]] &lt;= Q3_Val, "Upper-Mid (Q3)",
  TRUE, "High (Q4)"
)</f>
        <v>Upper-Mid (Q3)</v>
      </c>
      <c r="AK813" t="str">
        <f>_xlfn.XLOOKUP(Cleaned_Data[[#This Row],[JobSatisfaction]], SatisfactionLookup[Code], SatisfactionLookup[Label], "Unknown")</f>
        <v>Very High</v>
      </c>
      <c r="AL813" t="str">
        <f>_xlfn.XLOOKUP(Cleaned_Data[[#This Row],[WorkLifeBalance]], SatisfactionLookup[Code], SatisfactionLookup[Label], "Unknown")</f>
        <v>Medium</v>
      </c>
      <c r="AM81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813" t="str" cm="1">
        <f t="array" ref="AN813">_xlfn.IFS(Cleaned_Data[[#This Row],[Risk Score]]&gt;=5, "3 - High Risk", Cleaned_Data[[#This Row],[Risk Score]]&gt;=3, "2 - Medium Risk", TRUE, "1 - Low Risk")</f>
        <v>1 - Low Risk</v>
      </c>
    </row>
    <row r="814" spans="1:40">
      <c r="A814">
        <v>29</v>
      </c>
      <c r="B814" t="s">
        <v>43</v>
      </c>
      <c r="C814" t="s">
        <v>36</v>
      </c>
      <c r="D814">
        <v>726</v>
      </c>
      <c r="E814" t="s">
        <v>45</v>
      </c>
      <c r="F814">
        <v>29</v>
      </c>
      <c r="G814">
        <v>1</v>
      </c>
      <c r="H814" t="s">
        <v>38</v>
      </c>
      <c r="I814">
        <v>1859</v>
      </c>
      <c r="J814">
        <v>4</v>
      </c>
      <c r="K814" t="s">
        <v>46</v>
      </c>
      <c r="L814">
        <v>93</v>
      </c>
      <c r="M814">
        <v>1</v>
      </c>
      <c r="N814">
        <v>2</v>
      </c>
      <c r="O814" t="s">
        <v>54</v>
      </c>
      <c r="P814">
        <v>3</v>
      </c>
      <c r="Q814" t="s">
        <v>52</v>
      </c>
      <c r="R814">
        <v>6384</v>
      </c>
      <c r="S814">
        <v>21143</v>
      </c>
      <c r="T814">
        <v>8</v>
      </c>
      <c r="U814" t="s">
        <v>43</v>
      </c>
      <c r="V814">
        <v>17</v>
      </c>
      <c r="W814">
        <v>3</v>
      </c>
      <c r="X814">
        <v>4</v>
      </c>
      <c r="Y814">
        <v>2</v>
      </c>
      <c r="Z814">
        <v>11</v>
      </c>
      <c r="AA814">
        <v>3</v>
      </c>
      <c r="AB814">
        <v>3</v>
      </c>
      <c r="AC814">
        <v>7</v>
      </c>
      <c r="AD814">
        <v>0</v>
      </c>
      <c r="AE814">
        <v>1</v>
      </c>
      <c r="AF814">
        <v>6</v>
      </c>
      <c r="AG814">
        <v>0</v>
      </c>
      <c r="AH814" t="s">
        <v>67</v>
      </c>
      <c r="AI814" t="s">
        <v>72</v>
      </c>
      <c r="AJ814" t="str" cm="1">
        <f t="array" ref="AJ814">_xlfn.IFS(
  Cleaned_Data[[#This Row],[MonthlyIncome]] &lt;= Q1_Val, "Low (Q1)",
  Cleaned_Data[[#This Row],[MonthlyIncome]] &lt;= Q2_Val, "Lower-Mid (Q2)",
  Cleaned_Data[[#This Row],[MonthlyIncome]] &lt;= Q3_Val, "Upper-Mid (Q3)",
  TRUE, "High (Q4)"
)</f>
        <v>Upper-Mid (Q3)</v>
      </c>
      <c r="AK814" t="str">
        <f>_xlfn.XLOOKUP(Cleaned_Data[[#This Row],[JobSatisfaction]], SatisfactionLookup[Code], SatisfactionLookup[Label], "Unknown")</f>
        <v>High</v>
      </c>
      <c r="AL814" t="str">
        <f>_xlfn.XLOOKUP(Cleaned_Data[[#This Row],[WorkLifeBalance]], SatisfactionLookup[Code], SatisfactionLookup[Label], "Unknown")</f>
        <v>High</v>
      </c>
      <c r="AM81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814" t="str" cm="1">
        <f t="array" ref="AN814">_xlfn.IFS(Cleaned_Data[[#This Row],[Risk Score]]&gt;=5, "3 - High Risk", Cleaned_Data[[#This Row],[Risk Score]]&gt;=3, "2 - Medium Risk", TRUE, "1 - Low Risk")</f>
        <v>1 - Low Risk</v>
      </c>
    </row>
    <row r="815" spans="1:40">
      <c r="A815">
        <v>26</v>
      </c>
      <c r="B815" t="s">
        <v>43</v>
      </c>
      <c r="C815" t="s">
        <v>36</v>
      </c>
      <c r="D815">
        <v>482</v>
      </c>
      <c r="E815" t="s">
        <v>45</v>
      </c>
      <c r="F815">
        <v>1</v>
      </c>
      <c r="G815">
        <v>2</v>
      </c>
      <c r="H815" t="s">
        <v>38</v>
      </c>
      <c r="I815">
        <v>1893</v>
      </c>
      <c r="J815">
        <v>2</v>
      </c>
      <c r="K815" t="s">
        <v>39</v>
      </c>
      <c r="L815">
        <v>90</v>
      </c>
      <c r="M815">
        <v>2</v>
      </c>
      <c r="N815">
        <v>1</v>
      </c>
      <c r="O815" t="s">
        <v>47</v>
      </c>
      <c r="P815">
        <v>3</v>
      </c>
      <c r="Q815" t="s">
        <v>48</v>
      </c>
      <c r="R815">
        <v>2933</v>
      </c>
      <c r="S815">
        <v>14908</v>
      </c>
      <c r="T815">
        <v>1</v>
      </c>
      <c r="U815" t="s">
        <v>35</v>
      </c>
      <c r="V815">
        <v>13</v>
      </c>
      <c r="W815">
        <v>3</v>
      </c>
      <c r="X815">
        <v>3</v>
      </c>
      <c r="Y815">
        <v>1</v>
      </c>
      <c r="Z815">
        <v>1</v>
      </c>
      <c r="AA815">
        <v>3</v>
      </c>
      <c r="AB815">
        <v>2</v>
      </c>
      <c r="AC815">
        <v>1</v>
      </c>
      <c r="AD815">
        <v>0</v>
      </c>
      <c r="AE815">
        <v>1</v>
      </c>
      <c r="AF815">
        <v>0</v>
      </c>
      <c r="AG815">
        <v>0</v>
      </c>
      <c r="AH815" t="s">
        <v>67</v>
      </c>
      <c r="AI815" t="s">
        <v>66</v>
      </c>
      <c r="AJ815" t="str" cm="1">
        <f t="array" ref="AJ815">_xlfn.IFS(
  Cleaned_Data[[#This Row],[MonthlyIncome]] &lt;= Q1_Val, "Low (Q1)",
  Cleaned_Data[[#This Row],[MonthlyIncome]] &lt;= Q2_Val, "Lower-Mid (Q2)",
  Cleaned_Data[[#This Row],[MonthlyIncome]] &lt;= Q3_Val, "Upper-Mid (Q3)",
  TRUE, "High (Q4)"
)</f>
        <v>Lower-Mid (Q2)</v>
      </c>
      <c r="AK815" t="str">
        <f>_xlfn.XLOOKUP(Cleaned_Data[[#This Row],[JobSatisfaction]], SatisfactionLookup[Code], SatisfactionLookup[Label], "Unknown")</f>
        <v>High</v>
      </c>
      <c r="AL815" t="str">
        <f>_xlfn.XLOOKUP(Cleaned_Data[[#This Row],[WorkLifeBalance]], SatisfactionLookup[Code], SatisfactionLookup[Label], "Unknown")</f>
        <v>Medium</v>
      </c>
      <c r="AM81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815" t="str" cm="1">
        <f t="array" ref="AN815">_xlfn.IFS(Cleaned_Data[[#This Row],[Risk Score]]&gt;=5, "3 - High Risk", Cleaned_Data[[#This Row],[Risk Score]]&gt;=3, "2 - Medium Risk", TRUE, "1 - Low Risk")</f>
        <v>3 - High Risk</v>
      </c>
    </row>
    <row r="816" spans="1:40">
      <c r="A816">
        <v>54</v>
      </c>
      <c r="B816" t="s">
        <v>43</v>
      </c>
      <c r="C816" t="s">
        <v>36</v>
      </c>
      <c r="D816">
        <v>157</v>
      </c>
      <c r="E816" t="s">
        <v>45</v>
      </c>
      <c r="F816">
        <v>10</v>
      </c>
      <c r="G816">
        <v>3</v>
      </c>
      <c r="H816" t="s">
        <v>51</v>
      </c>
      <c r="I816">
        <v>1980</v>
      </c>
      <c r="J816">
        <v>3</v>
      </c>
      <c r="K816" t="s">
        <v>39</v>
      </c>
      <c r="L816">
        <v>77</v>
      </c>
      <c r="M816">
        <v>3</v>
      </c>
      <c r="N816">
        <v>2</v>
      </c>
      <c r="O816" t="s">
        <v>53</v>
      </c>
      <c r="P816">
        <v>1</v>
      </c>
      <c r="Q816" t="s">
        <v>41</v>
      </c>
      <c r="R816">
        <v>4440</v>
      </c>
      <c r="S816">
        <v>25198</v>
      </c>
      <c r="T816">
        <v>6</v>
      </c>
      <c r="U816" t="s">
        <v>35</v>
      </c>
      <c r="V816">
        <v>19</v>
      </c>
      <c r="W816">
        <v>3</v>
      </c>
      <c r="X816">
        <v>4</v>
      </c>
      <c r="Y816">
        <v>0</v>
      </c>
      <c r="Z816">
        <v>9</v>
      </c>
      <c r="AA816">
        <v>3</v>
      </c>
      <c r="AB816">
        <v>3</v>
      </c>
      <c r="AC816">
        <v>5</v>
      </c>
      <c r="AD816">
        <v>2</v>
      </c>
      <c r="AE816">
        <v>1</v>
      </c>
      <c r="AF816">
        <v>4</v>
      </c>
      <c r="AG816">
        <v>0</v>
      </c>
      <c r="AH816" t="s">
        <v>70</v>
      </c>
      <c r="AI816" t="s">
        <v>71</v>
      </c>
      <c r="AJ816" t="str" cm="1">
        <f t="array" ref="AJ816">_xlfn.IFS(
  Cleaned_Data[[#This Row],[MonthlyIncome]] &lt;= Q1_Val, "Low (Q1)",
  Cleaned_Data[[#This Row],[MonthlyIncome]] &lt;= Q2_Val, "Lower-Mid (Q2)",
  Cleaned_Data[[#This Row],[MonthlyIncome]] &lt;= Q3_Val, "Upper-Mid (Q3)",
  TRUE, "High (Q4)"
)</f>
        <v>Lower-Mid (Q2)</v>
      </c>
      <c r="AK816" t="str">
        <f>_xlfn.XLOOKUP(Cleaned_Data[[#This Row],[JobSatisfaction]], SatisfactionLookup[Code], SatisfactionLookup[Label], "Unknown")</f>
        <v>Low</v>
      </c>
      <c r="AL816" t="str">
        <f>_xlfn.XLOOKUP(Cleaned_Data[[#This Row],[WorkLifeBalance]], SatisfactionLookup[Code], SatisfactionLookup[Label], "Unknown")</f>
        <v>High</v>
      </c>
      <c r="AM81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816" t="str" cm="1">
        <f t="array" ref="AN816">_xlfn.IFS(Cleaned_Data[[#This Row],[Risk Score]]&gt;=5, "3 - High Risk", Cleaned_Data[[#This Row],[Risk Score]]&gt;=3, "2 - Medium Risk", TRUE, "1 - Low Risk")</f>
        <v>3 - High Risk</v>
      </c>
    </row>
    <row r="817" spans="1:40">
      <c r="A817">
        <v>23</v>
      </c>
      <c r="B817" t="s">
        <v>43</v>
      </c>
      <c r="C817" t="s">
        <v>36</v>
      </c>
      <c r="D817">
        <v>571</v>
      </c>
      <c r="E817" t="s">
        <v>45</v>
      </c>
      <c r="F817">
        <v>12</v>
      </c>
      <c r="G817">
        <v>2</v>
      </c>
      <c r="H817" t="s">
        <v>49</v>
      </c>
      <c r="I817">
        <v>1982</v>
      </c>
      <c r="J817">
        <v>4</v>
      </c>
      <c r="K817" t="s">
        <v>46</v>
      </c>
      <c r="L817">
        <v>78</v>
      </c>
      <c r="M817">
        <v>3</v>
      </c>
      <c r="N817">
        <v>1</v>
      </c>
      <c r="O817" t="s">
        <v>50</v>
      </c>
      <c r="P817">
        <v>4</v>
      </c>
      <c r="Q817" t="s">
        <v>41</v>
      </c>
      <c r="R817">
        <v>2647</v>
      </c>
      <c r="S817">
        <v>13672</v>
      </c>
      <c r="T817">
        <v>1</v>
      </c>
      <c r="U817" t="s">
        <v>43</v>
      </c>
      <c r="V817">
        <v>13</v>
      </c>
      <c r="W817">
        <v>3</v>
      </c>
      <c r="X817">
        <v>3</v>
      </c>
      <c r="Y817">
        <v>0</v>
      </c>
      <c r="Z817">
        <v>5</v>
      </c>
      <c r="AA817">
        <v>6</v>
      </c>
      <c r="AB817">
        <v>4</v>
      </c>
      <c r="AC817">
        <v>5</v>
      </c>
      <c r="AD817">
        <v>2</v>
      </c>
      <c r="AE817">
        <v>1</v>
      </c>
      <c r="AF817">
        <v>4</v>
      </c>
      <c r="AG817">
        <v>0</v>
      </c>
      <c r="AH817" t="s">
        <v>68</v>
      </c>
      <c r="AI817" t="s">
        <v>71</v>
      </c>
      <c r="AJ817" t="str" cm="1">
        <f t="array" ref="AJ817">_xlfn.IFS(
  Cleaned_Data[[#This Row],[MonthlyIncome]] &lt;= Q1_Val, "Low (Q1)",
  Cleaned_Data[[#This Row],[MonthlyIncome]] &lt;= Q2_Val, "Lower-Mid (Q2)",
  Cleaned_Data[[#This Row],[MonthlyIncome]] &lt;= Q3_Val, "Upper-Mid (Q3)",
  TRUE, "High (Q4)"
)</f>
        <v>Low (Q1)</v>
      </c>
      <c r="AK817" t="str">
        <f>_xlfn.XLOOKUP(Cleaned_Data[[#This Row],[JobSatisfaction]], SatisfactionLookup[Code], SatisfactionLookup[Label], "Unknown")</f>
        <v>Very High</v>
      </c>
      <c r="AL817" t="str">
        <f>_xlfn.XLOOKUP(Cleaned_Data[[#This Row],[WorkLifeBalance]], SatisfactionLookup[Code], SatisfactionLookup[Label], "Unknown")</f>
        <v>Very High</v>
      </c>
      <c r="AM81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17" t="str" cm="1">
        <f t="array" ref="AN817">_xlfn.IFS(Cleaned_Data[[#This Row],[Risk Score]]&gt;=5, "3 - High Risk", Cleaned_Data[[#This Row],[Risk Score]]&gt;=3, "2 - Medium Risk", TRUE, "1 - Low Risk")</f>
        <v>1 - Low Risk</v>
      </c>
    </row>
    <row r="818" spans="1:40">
      <c r="A818">
        <v>30</v>
      </c>
      <c r="B818" t="s">
        <v>43</v>
      </c>
      <c r="C818" t="s">
        <v>36</v>
      </c>
      <c r="D818">
        <v>911</v>
      </c>
      <c r="E818" t="s">
        <v>45</v>
      </c>
      <c r="F818">
        <v>1</v>
      </c>
      <c r="G818">
        <v>2</v>
      </c>
      <c r="H818" t="s">
        <v>51</v>
      </c>
      <c r="I818">
        <v>1989</v>
      </c>
      <c r="J818">
        <v>4</v>
      </c>
      <c r="K818" t="s">
        <v>46</v>
      </c>
      <c r="L818">
        <v>76</v>
      </c>
      <c r="M818">
        <v>3</v>
      </c>
      <c r="N818">
        <v>1</v>
      </c>
      <c r="O818" t="s">
        <v>50</v>
      </c>
      <c r="P818">
        <v>2</v>
      </c>
      <c r="Q818" t="s">
        <v>48</v>
      </c>
      <c r="R818">
        <v>3748</v>
      </c>
      <c r="S818">
        <v>4077</v>
      </c>
      <c r="T818">
        <v>1</v>
      </c>
      <c r="U818" t="s">
        <v>43</v>
      </c>
      <c r="V818">
        <v>13</v>
      </c>
      <c r="W818">
        <v>3</v>
      </c>
      <c r="X818">
        <v>3</v>
      </c>
      <c r="Y818">
        <v>0</v>
      </c>
      <c r="Z818">
        <v>12</v>
      </c>
      <c r="AA818">
        <v>6</v>
      </c>
      <c r="AB818">
        <v>2</v>
      </c>
      <c r="AC818">
        <v>12</v>
      </c>
      <c r="AD818">
        <v>8</v>
      </c>
      <c r="AE818">
        <v>1</v>
      </c>
      <c r="AF818">
        <v>7</v>
      </c>
      <c r="AG818">
        <v>0</v>
      </c>
      <c r="AH818" t="s">
        <v>67</v>
      </c>
      <c r="AI818" t="s">
        <v>73</v>
      </c>
      <c r="AJ818" t="str" cm="1">
        <f t="array" ref="AJ818">_xlfn.IFS(
  Cleaned_Data[[#This Row],[MonthlyIncome]] &lt;= Q1_Val, "Low (Q1)",
  Cleaned_Data[[#This Row],[MonthlyIncome]] &lt;= Q2_Val, "Lower-Mid (Q2)",
  Cleaned_Data[[#This Row],[MonthlyIncome]] &lt;= Q3_Val, "Upper-Mid (Q3)",
  TRUE, "High (Q4)"
)</f>
        <v>Lower-Mid (Q2)</v>
      </c>
      <c r="AK818" t="str">
        <f>_xlfn.XLOOKUP(Cleaned_Data[[#This Row],[JobSatisfaction]], SatisfactionLookup[Code], SatisfactionLookup[Label], "Unknown")</f>
        <v>Medium</v>
      </c>
      <c r="AL818" t="str">
        <f>_xlfn.XLOOKUP(Cleaned_Data[[#This Row],[WorkLifeBalance]], SatisfactionLookup[Code], SatisfactionLookup[Label], "Unknown")</f>
        <v>Medium</v>
      </c>
      <c r="AM81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18" t="str" cm="1">
        <f t="array" ref="AN818">_xlfn.IFS(Cleaned_Data[[#This Row],[Risk Score]]&gt;=5, "3 - High Risk", Cleaned_Data[[#This Row],[Risk Score]]&gt;=3, "2 - Medium Risk", TRUE, "1 - Low Risk")</f>
        <v>1 - Low Risk</v>
      </c>
    </row>
    <row r="819" spans="1:40">
      <c r="A819">
        <v>41</v>
      </c>
      <c r="B819" t="s">
        <v>43</v>
      </c>
      <c r="C819" t="s">
        <v>36</v>
      </c>
      <c r="D819">
        <v>642</v>
      </c>
      <c r="E819" t="s">
        <v>45</v>
      </c>
      <c r="F819">
        <v>1</v>
      </c>
      <c r="G819">
        <v>3</v>
      </c>
      <c r="H819" t="s">
        <v>38</v>
      </c>
      <c r="I819">
        <v>1999</v>
      </c>
      <c r="J819">
        <v>4</v>
      </c>
      <c r="K819" t="s">
        <v>46</v>
      </c>
      <c r="L819">
        <v>76</v>
      </c>
      <c r="M819">
        <v>3</v>
      </c>
      <c r="N819">
        <v>1</v>
      </c>
      <c r="O819" t="s">
        <v>47</v>
      </c>
      <c r="P819">
        <v>4</v>
      </c>
      <c r="Q819" t="s">
        <v>48</v>
      </c>
      <c r="R819">
        <v>2782</v>
      </c>
      <c r="S819">
        <v>21412</v>
      </c>
      <c r="T819">
        <v>3</v>
      </c>
      <c r="U819" t="s">
        <v>43</v>
      </c>
      <c r="V819">
        <v>22</v>
      </c>
      <c r="W819">
        <v>4</v>
      </c>
      <c r="X819">
        <v>1</v>
      </c>
      <c r="Y819">
        <v>1</v>
      </c>
      <c r="Z819">
        <v>12</v>
      </c>
      <c r="AA819">
        <v>3</v>
      </c>
      <c r="AB819">
        <v>3</v>
      </c>
      <c r="AC819">
        <v>5</v>
      </c>
      <c r="AD819">
        <v>3</v>
      </c>
      <c r="AE819">
        <v>1</v>
      </c>
      <c r="AF819">
        <v>0</v>
      </c>
      <c r="AG819">
        <v>0</v>
      </c>
      <c r="AH819" t="s">
        <v>69</v>
      </c>
      <c r="AI819" t="s">
        <v>71</v>
      </c>
      <c r="AJ819" t="str" cm="1">
        <f t="array" ref="AJ819">_xlfn.IFS(
  Cleaned_Data[[#This Row],[MonthlyIncome]] &lt;= Q1_Val, "Low (Q1)",
  Cleaned_Data[[#This Row],[MonthlyIncome]] &lt;= Q2_Val, "Lower-Mid (Q2)",
  Cleaned_Data[[#This Row],[MonthlyIncome]] &lt;= Q3_Val, "Upper-Mid (Q3)",
  TRUE, "High (Q4)"
)</f>
        <v>Low (Q1)</v>
      </c>
      <c r="AK819" t="str">
        <f>_xlfn.XLOOKUP(Cleaned_Data[[#This Row],[JobSatisfaction]], SatisfactionLookup[Code], SatisfactionLookup[Label], "Unknown")</f>
        <v>Very High</v>
      </c>
      <c r="AL819" t="str">
        <f>_xlfn.XLOOKUP(Cleaned_Data[[#This Row],[WorkLifeBalance]], SatisfactionLookup[Code], SatisfactionLookup[Label], "Unknown")</f>
        <v>High</v>
      </c>
      <c r="AM81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19" t="str" cm="1">
        <f t="array" ref="AN819">_xlfn.IFS(Cleaned_Data[[#This Row],[Risk Score]]&gt;=5, "3 - High Risk", Cleaned_Data[[#This Row],[Risk Score]]&gt;=3, "2 - Medium Risk", TRUE, "1 - Low Risk")</f>
        <v>1 - Low Risk</v>
      </c>
    </row>
    <row r="820" spans="1:40">
      <c r="A820">
        <v>39</v>
      </c>
      <c r="B820" t="s">
        <v>43</v>
      </c>
      <c r="C820" t="s">
        <v>36</v>
      </c>
      <c r="D820">
        <v>116</v>
      </c>
      <c r="E820" t="s">
        <v>45</v>
      </c>
      <c r="F820">
        <v>24</v>
      </c>
      <c r="G820">
        <v>1</v>
      </c>
      <c r="H820" t="s">
        <v>38</v>
      </c>
      <c r="I820">
        <v>2014</v>
      </c>
      <c r="J820">
        <v>1</v>
      </c>
      <c r="K820" t="s">
        <v>46</v>
      </c>
      <c r="L820">
        <v>52</v>
      </c>
      <c r="M820">
        <v>3</v>
      </c>
      <c r="N820">
        <v>2</v>
      </c>
      <c r="O820" t="s">
        <v>47</v>
      </c>
      <c r="P820">
        <v>4</v>
      </c>
      <c r="Q820" t="s">
        <v>41</v>
      </c>
      <c r="R820">
        <v>4108</v>
      </c>
      <c r="S820">
        <v>5340</v>
      </c>
      <c r="T820">
        <v>7</v>
      </c>
      <c r="U820" t="s">
        <v>43</v>
      </c>
      <c r="V820">
        <v>13</v>
      </c>
      <c r="W820">
        <v>3</v>
      </c>
      <c r="X820">
        <v>1</v>
      </c>
      <c r="Y820">
        <v>0</v>
      </c>
      <c r="Z820">
        <v>18</v>
      </c>
      <c r="AA820">
        <v>2</v>
      </c>
      <c r="AB820">
        <v>3</v>
      </c>
      <c r="AC820">
        <v>7</v>
      </c>
      <c r="AD820">
        <v>7</v>
      </c>
      <c r="AE820">
        <v>1</v>
      </c>
      <c r="AF820">
        <v>7</v>
      </c>
      <c r="AG820">
        <v>0</v>
      </c>
      <c r="AH820" t="s">
        <v>69</v>
      </c>
      <c r="AI820" t="s">
        <v>72</v>
      </c>
      <c r="AJ820" t="str" cm="1">
        <f t="array" ref="AJ820">_xlfn.IFS(
  Cleaned_Data[[#This Row],[MonthlyIncome]] &lt;= Q1_Val, "Low (Q1)",
  Cleaned_Data[[#This Row],[MonthlyIncome]] &lt;= Q2_Val, "Lower-Mid (Q2)",
  Cleaned_Data[[#This Row],[MonthlyIncome]] &lt;= Q3_Val, "Upper-Mid (Q3)",
  TRUE, "High (Q4)"
)</f>
        <v>Lower-Mid (Q2)</v>
      </c>
      <c r="AK820" t="str">
        <f>_xlfn.XLOOKUP(Cleaned_Data[[#This Row],[JobSatisfaction]], SatisfactionLookup[Code], SatisfactionLookup[Label], "Unknown")</f>
        <v>Very High</v>
      </c>
      <c r="AL820" t="str">
        <f>_xlfn.XLOOKUP(Cleaned_Data[[#This Row],[WorkLifeBalance]], SatisfactionLookup[Code], SatisfactionLookup[Label], "Unknown")</f>
        <v>High</v>
      </c>
      <c r="AM82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820" t="str" cm="1">
        <f t="array" ref="AN820">_xlfn.IFS(Cleaned_Data[[#This Row],[Risk Score]]&gt;=5, "3 - High Risk", Cleaned_Data[[#This Row],[Risk Score]]&gt;=3, "2 - Medium Risk", TRUE, "1 - Low Risk")</f>
        <v>1 - Low Risk</v>
      </c>
    </row>
    <row r="821" spans="1:40">
      <c r="A821">
        <v>38</v>
      </c>
      <c r="B821" t="s">
        <v>43</v>
      </c>
      <c r="C821" t="s">
        <v>36</v>
      </c>
      <c r="D821">
        <v>201</v>
      </c>
      <c r="E821" t="s">
        <v>45</v>
      </c>
      <c r="F821">
        <v>10</v>
      </c>
      <c r="G821">
        <v>3</v>
      </c>
      <c r="H821" t="s">
        <v>51</v>
      </c>
      <c r="I821">
        <v>2015</v>
      </c>
      <c r="J821">
        <v>2</v>
      </c>
      <c r="K821" t="s">
        <v>39</v>
      </c>
      <c r="L821">
        <v>99</v>
      </c>
      <c r="M821">
        <v>1</v>
      </c>
      <c r="N821">
        <v>3</v>
      </c>
      <c r="O821" t="s">
        <v>58</v>
      </c>
      <c r="P821">
        <v>3</v>
      </c>
      <c r="Q821" t="s">
        <v>48</v>
      </c>
      <c r="R821">
        <v>13206</v>
      </c>
      <c r="S821">
        <v>3376</v>
      </c>
      <c r="T821">
        <v>3</v>
      </c>
      <c r="U821" t="s">
        <v>43</v>
      </c>
      <c r="V821">
        <v>12</v>
      </c>
      <c r="W821">
        <v>3</v>
      </c>
      <c r="X821">
        <v>1</v>
      </c>
      <c r="Y821">
        <v>1</v>
      </c>
      <c r="Z821">
        <v>20</v>
      </c>
      <c r="AA821">
        <v>3</v>
      </c>
      <c r="AB821">
        <v>3</v>
      </c>
      <c r="AC821">
        <v>18</v>
      </c>
      <c r="AD821">
        <v>16</v>
      </c>
      <c r="AE821">
        <v>1</v>
      </c>
      <c r="AF821">
        <v>11</v>
      </c>
      <c r="AG821">
        <v>0</v>
      </c>
      <c r="AH821" t="s">
        <v>69</v>
      </c>
      <c r="AI821" t="s">
        <v>73</v>
      </c>
      <c r="AJ821" t="str" cm="1">
        <f t="array" ref="AJ821">_xlfn.IFS(
  Cleaned_Data[[#This Row],[MonthlyIncome]] &lt;= Q1_Val, "Low (Q1)",
  Cleaned_Data[[#This Row],[MonthlyIncome]] &lt;= Q2_Val, "Lower-Mid (Q2)",
  Cleaned_Data[[#This Row],[MonthlyIncome]] &lt;= Q3_Val, "Upper-Mid (Q3)",
  TRUE, "High (Q4)"
)</f>
        <v>High (Q4)</v>
      </c>
      <c r="AK821" t="str">
        <f>_xlfn.XLOOKUP(Cleaned_Data[[#This Row],[JobSatisfaction]], SatisfactionLookup[Code], SatisfactionLookup[Label], "Unknown")</f>
        <v>High</v>
      </c>
      <c r="AL821" t="str">
        <f>_xlfn.XLOOKUP(Cleaned_Data[[#This Row],[WorkLifeBalance]], SatisfactionLookup[Code], SatisfactionLookup[Label], "Unknown")</f>
        <v>High</v>
      </c>
      <c r="AM82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821" t="str" cm="1">
        <f t="array" ref="AN821">_xlfn.IFS(Cleaned_Data[[#This Row],[Risk Score]]&gt;=5, "3 - High Risk", Cleaned_Data[[#This Row],[Risk Score]]&gt;=3, "2 - Medium Risk", TRUE, "1 - Low Risk")</f>
        <v>1 - Low Risk</v>
      </c>
    </row>
    <row r="822" spans="1:40">
      <c r="A822">
        <v>35</v>
      </c>
      <c r="B822" t="s">
        <v>43</v>
      </c>
      <c r="C822" t="s">
        <v>36</v>
      </c>
      <c r="D822">
        <v>287</v>
      </c>
      <c r="E822" t="s">
        <v>45</v>
      </c>
      <c r="F822">
        <v>1</v>
      </c>
      <c r="G822">
        <v>4</v>
      </c>
      <c r="H822" t="s">
        <v>38</v>
      </c>
      <c r="I822">
        <v>2052</v>
      </c>
      <c r="J822">
        <v>3</v>
      </c>
      <c r="K822" t="s">
        <v>39</v>
      </c>
      <c r="L822">
        <v>62</v>
      </c>
      <c r="M822">
        <v>1</v>
      </c>
      <c r="N822">
        <v>1</v>
      </c>
      <c r="O822" t="s">
        <v>47</v>
      </c>
      <c r="P822">
        <v>4</v>
      </c>
      <c r="Q822" t="s">
        <v>48</v>
      </c>
      <c r="R822">
        <v>2977</v>
      </c>
      <c r="S822">
        <v>8952</v>
      </c>
      <c r="T822">
        <v>1</v>
      </c>
      <c r="U822" t="s">
        <v>43</v>
      </c>
      <c r="V822">
        <v>12</v>
      </c>
      <c r="W822">
        <v>3</v>
      </c>
      <c r="X822">
        <v>4</v>
      </c>
      <c r="Y822">
        <v>1</v>
      </c>
      <c r="Z822">
        <v>4</v>
      </c>
      <c r="AA822">
        <v>5</v>
      </c>
      <c r="AB822">
        <v>3</v>
      </c>
      <c r="AC822">
        <v>4</v>
      </c>
      <c r="AD822">
        <v>3</v>
      </c>
      <c r="AE822">
        <v>1</v>
      </c>
      <c r="AF822">
        <v>1</v>
      </c>
      <c r="AG822">
        <v>0</v>
      </c>
      <c r="AH822" t="s">
        <v>69</v>
      </c>
      <c r="AI822" t="s">
        <v>71</v>
      </c>
      <c r="AJ822" t="str" cm="1">
        <f t="array" ref="AJ822">_xlfn.IFS(
  Cleaned_Data[[#This Row],[MonthlyIncome]] &lt;= Q1_Val, "Low (Q1)",
  Cleaned_Data[[#This Row],[MonthlyIncome]] &lt;= Q2_Val, "Lower-Mid (Q2)",
  Cleaned_Data[[#This Row],[MonthlyIncome]] &lt;= Q3_Val, "Upper-Mid (Q3)",
  TRUE, "High (Q4)"
)</f>
        <v>Lower-Mid (Q2)</v>
      </c>
      <c r="AK822" t="str">
        <f>_xlfn.XLOOKUP(Cleaned_Data[[#This Row],[JobSatisfaction]], SatisfactionLookup[Code], SatisfactionLookup[Label], "Unknown")</f>
        <v>Very High</v>
      </c>
      <c r="AL822" t="str">
        <f>_xlfn.XLOOKUP(Cleaned_Data[[#This Row],[WorkLifeBalance]], SatisfactionLookup[Code], SatisfactionLookup[Label], "Unknown")</f>
        <v>High</v>
      </c>
      <c r="AM82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22" t="str" cm="1">
        <f t="array" ref="AN822">_xlfn.IFS(Cleaned_Data[[#This Row],[Risk Score]]&gt;=5, "3 - High Risk", Cleaned_Data[[#This Row],[Risk Score]]&gt;=3, "2 - Medium Risk", TRUE, "1 - Low Risk")</f>
        <v>1 - Low Risk</v>
      </c>
    </row>
    <row r="823" spans="1:40">
      <c r="A823">
        <v>39</v>
      </c>
      <c r="B823" t="s">
        <v>43</v>
      </c>
      <c r="C823" t="s">
        <v>36</v>
      </c>
      <c r="D823">
        <v>613</v>
      </c>
      <c r="E823" t="s">
        <v>45</v>
      </c>
      <c r="F823">
        <v>6</v>
      </c>
      <c r="G823">
        <v>1</v>
      </c>
      <c r="H823" t="s">
        <v>51</v>
      </c>
      <c r="I823">
        <v>2062</v>
      </c>
      <c r="J823">
        <v>4</v>
      </c>
      <c r="K823" t="s">
        <v>46</v>
      </c>
      <c r="L823">
        <v>42</v>
      </c>
      <c r="M823">
        <v>2</v>
      </c>
      <c r="N823">
        <v>3</v>
      </c>
      <c r="O823" t="s">
        <v>54</v>
      </c>
      <c r="P823">
        <v>1</v>
      </c>
      <c r="Q823" t="s">
        <v>48</v>
      </c>
      <c r="R823">
        <v>9991</v>
      </c>
      <c r="S823">
        <v>21457</v>
      </c>
      <c r="T823">
        <v>4</v>
      </c>
      <c r="U823" t="s">
        <v>43</v>
      </c>
      <c r="V823">
        <v>15</v>
      </c>
      <c r="W823">
        <v>3</v>
      </c>
      <c r="X823">
        <v>1</v>
      </c>
      <c r="Y823">
        <v>1</v>
      </c>
      <c r="Z823">
        <v>9</v>
      </c>
      <c r="AA823">
        <v>5</v>
      </c>
      <c r="AB823">
        <v>3</v>
      </c>
      <c r="AC823">
        <v>7</v>
      </c>
      <c r="AD823">
        <v>7</v>
      </c>
      <c r="AE823">
        <v>1</v>
      </c>
      <c r="AF823">
        <v>7</v>
      </c>
      <c r="AG823">
        <v>0</v>
      </c>
      <c r="AH823" t="s">
        <v>69</v>
      </c>
      <c r="AI823" t="s">
        <v>72</v>
      </c>
      <c r="AJ823" t="str" cm="1">
        <f t="array" ref="AJ823">_xlfn.IFS(
  Cleaned_Data[[#This Row],[MonthlyIncome]] &lt;= Q1_Val, "Low (Q1)",
  Cleaned_Data[[#This Row],[MonthlyIncome]] &lt;= Q2_Val, "Lower-Mid (Q2)",
  Cleaned_Data[[#This Row],[MonthlyIncome]] &lt;= Q3_Val, "Upper-Mid (Q3)",
  TRUE, "High (Q4)"
)</f>
        <v>High (Q4)</v>
      </c>
      <c r="AK823" t="str">
        <f>_xlfn.XLOOKUP(Cleaned_Data[[#This Row],[JobSatisfaction]], SatisfactionLookup[Code], SatisfactionLookup[Label], "Unknown")</f>
        <v>Low</v>
      </c>
      <c r="AL823" t="str">
        <f>_xlfn.XLOOKUP(Cleaned_Data[[#This Row],[WorkLifeBalance]], SatisfactionLookup[Code], SatisfactionLookup[Label], "Unknown")</f>
        <v>High</v>
      </c>
      <c r="AM82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23" t="str" cm="1">
        <f t="array" ref="AN823">_xlfn.IFS(Cleaned_Data[[#This Row],[Risk Score]]&gt;=5, "3 - High Risk", Cleaned_Data[[#This Row],[Risk Score]]&gt;=3, "2 - Medium Risk", TRUE, "1 - Low Risk")</f>
        <v>1 - Low Risk</v>
      </c>
    </row>
    <row r="824" spans="1:40">
      <c r="A824">
        <v>35</v>
      </c>
      <c r="B824" t="s">
        <v>43</v>
      </c>
      <c r="C824" t="s">
        <v>44</v>
      </c>
      <c r="D824">
        <v>138</v>
      </c>
      <c r="E824" t="s">
        <v>45</v>
      </c>
      <c r="F824">
        <v>2</v>
      </c>
      <c r="G824">
        <v>3</v>
      </c>
      <c r="H824" t="s">
        <v>51</v>
      </c>
      <c r="I824">
        <v>269</v>
      </c>
      <c r="J824">
        <v>2</v>
      </c>
      <c r="K824" t="s">
        <v>39</v>
      </c>
      <c r="L824">
        <v>37</v>
      </c>
      <c r="M824">
        <v>3</v>
      </c>
      <c r="N824">
        <v>2</v>
      </c>
      <c r="O824" t="s">
        <v>50</v>
      </c>
      <c r="P824">
        <v>2</v>
      </c>
      <c r="Q824" t="s">
        <v>41</v>
      </c>
      <c r="R824">
        <v>4425</v>
      </c>
      <c r="S824">
        <v>15986</v>
      </c>
      <c r="T824">
        <v>5</v>
      </c>
      <c r="U824" t="s">
        <v>43</v>
      </c>
      <c r="V824">
        <v>11</v>
      </c>
      <c r="W824">
        <v>3</v>
      </c>
      <c r="X824">
        <v>4</v>
      </c>
      <c r="Y824">
        <v>0</v>
      </c>
      <c r="Z824">
        <v>10</v>
      </c>
      <c r="AA824">
        <v>5</v>
      </c>
      <c r="AB824">
        <v>3</v>
      </c>
      <c r="AC824">
        <v>6</v>
      </c>
      <c r="AD824">
        <v>2</v>
      </c>
      <c r="AE824">
        <v>1</v>
      </c>
      <c r="AF824">
        <v>2</v>
      </c>
      <c r="AG824">
        <v>0</v>
      </c>
      <c r="AH824" t="s">
        <v>69</v>
      </c>
      <c r="AI824" t="s">
        <v>72</v>
      </c>
      <c r="AJ824" t="str" cm="1">
        <f t="array" ref="AJ824">_xlfn.IFS(
  Cleaned_Data[[#This Row],[MonthlyIncome]] &lt;= Q1_Val, "Low (Q1)",
  Cleaned_Data[[#This Row],[MonthlyIncome]] &lt;= Q2_Val, "Lower-Mid (Q2)",
  Cleaned_Data[[#This Row],[MonthlyIncome]] &lt;= Q3_Val, "Upper-Mid (Q3)",
  TRUE, "High (Q4)"
)</f>
        <v>Lower-Mid (Q2)</v>
      </c>
      <c r="AK824" t="str">
        <f>_xlfn.XLOOKUP(Cleaned_Data[[#This Row],[JobSatisfaction]], SatisfactionLookup[Code], SatisfactionLookup[Label], "Unknown")</f>
        <v>Medium</v>
      </c>
      <c r="AL824" t="str">
        <f>_xlfn.XLOOKUP(Cleaned_Data[[#This Row],[WorkLifeBalance]], SatisfactionLookup[Code], SatisfactionLookup[Label], "Unknown")</f>
        <v>High</v>
      </c>
      <c r="AM82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24" t="str" cm="1">
        <f t="array" ref="AN824">_xlfn.IFS(Cleaned_Data[[#This Row],[Risk Score]]&gt;=5, "3 - High Risk", Cleaned_Data[[#This Row],[Risk Score]]&gt;=3, "2 - Medium Risk", TRUE, "1 - Low Risk")</f>
        <v>1 - Low Risk</v>
      </c>
    </row>
    <row r="825" spans="1:40">
      <c r="A825">
        <v>30</v>
      </c>
      <c r="B825" t="s">
        <v>43</v>
      </c>
      <c r="C825" t="s">
        <v>36</v>
      </c>
      <c r="D825">
        <v>570</v>
      </c>
      <c r="E825" t="s">
        <v>37</v>
      </c>
      <c r="F825">
        <v>5</v>
      </c>
      <c r="G825">
        <v>3</v>
      </c>
      <c r="H825" t="s">
        <v>59</v>
      </c>
      <c r="I825">
        <v>456</v>
      </c>
      <c r="J825">
        <v>4</v>
      </c>
      <c r="K825" t="s">
        <v>39</v>
      </c>
      <c r="L825">
        <v>30</v>
      </c>
      <c r="M825">
        <v>2</v>
      </c>
      <c r="N825">
        <v>2</v>
      </c>
      <c r="O825" t="s">
        <v>40</v>
      </c>
      <c r="P825">
        <v>3</v>
      </c>
      <c r="Q825" t="s">
        <v>52</v>
      </c>
      <c r="R825">
        <v>6118</v>
      </c>
      <c r="S825">
        <v>5431</v>
      </c>
      <c r="T825">
        <v>1</v>
      </c>
      <c r="U825" t="s">
        <v>43</v>
      </c>
      <c r="V825">
        <v>13</v>
      </c>
      <c r="W825">
        <v>3</v>
      </c>
      <c r="X825">
        <v>3</v>
      </c>
      <c r="Y825">
        <v>3</v>
      </c>
      <c r="Z825">
        <v>10</v>
      </c>
      <c r="AA825">
        <v>2</v>
      </c>
      <c r="AB825">
        <v>3</v>
      </c>
      <c r="AC825">
        <v>10</v>
      </c>
      <c r="AD825">
        <v>9</v>
      </c>
      <c r="AE825">
        <v>1</v>
      </c>
      <c r="AF825">
        <v>2</v>
      </c>
      <c r="AG825">
        <v>0</v>
      </c>
      <c r="AH825" t="s">
        <v>67</v>
      </c>
      <c r="AI825" t="s">
        <v>72</v>
      </c>
      <c r="AJ825" t="str" cm="1">
        <f t="array" ref="AJ825">_xlfn.IFS(
  Cleaned_Data[[#This Row],[MonthlyIncome]] &lt;= Q1_Val, "Low (Q1)",
  Cleaned_Data[[#This Row],[MonthlyIncome]] &lt;= Q2_Val, "Lower-Mid (Q2)",
  Cleaned_Data[[#This Row],[MonthlyIncome]] &lt;= Q3_Val, "Upper-Mid (Q3)",
  TRUE, "High (Q4)"
)</f>
        <v>Upper-Mid (Q3)</v>
      </c>
      <c r="AK825" t="str">
        <f>_xlfn.XLOOKUP(Cleaned_Data[[#This Row],[JobSatisfaction]], SatisfactionLookup[Code], SatisfactionLookup[Label], "Unknown")</f>
        <v>High</v>
      </c>
      <c r="AL825" t="str">
        <f>_xlfn.XLOOKUP(Cleaned_Data[[#This Row],[WorkLifeBalance]], SatisfactionLookup[Code], SatisfactionLookup[Label], "Unknown")</f>
        <v>High</v>
      </c>
      <c r="AM82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825" t="str" cm="1">
        <f t="array" ref="AN825">_xlfn.IFS(Cleaned_Data[[#This Row],[Risk Score]]&gt;=5, "3 - High Risk", Cleaned_Data[[#This Row],[Risk Score]]&gt;=3, "2 - Medium Risk", TRUE, "1 - Low Risk")</f>
        <v>1 - Low Risk</v>
      </c>
    </row>
    <row r="826" spans="1:40">
      <c r="A826">
        <v>37</v>
      </c>
      <c r="B826" t="s">
        <v>43</v>
      </c>
      <c r="C826" t="s">
        <v>36</v>
      </c>
      <c r="D826">
        <v>799</v>
      </c>
      <c r="E826" t="s">
        <v>45</v>
      </c>
      <c r="F826">
        <v>1</v>
      </c>
      <c r="G826">
        <v>3</v>
      </c>
      <c r="H826" t="s">
        <v>60</v>
      </c>
      <c r="I826">
        <v>623</v>
      </c>
      <c r="J826">
        <v>2</v>
      </c>
      <c r="K826" t="s">
        <v>39</v>
      </c>
      <c r="L826">
        <v>59</v>
      </c>
      <c r="M826">
        <v>3</v>
      </c>
      <c r="N826">
        <v>3</v>
      </c>
      <c r="O826" t="s">
        <v>53</v>
      </c>
      <c r="P826">
        <v>4</v>
      </c>
      <c r="Q826" t="s">
        <v>41</v>
      </c>
      <c r="R826">
        <v>7491</v>
      </c>
      <c r="S826">
        <v>23848</v>
      </c>
      <c r="T826">
        <v>4</v>
      </c>
      <c r="U826" t="s">
        <v>43</v>
      </c>
      <c r="V826">
        <v>17</v>
      </c>
      <c r="W826">
        <v>3</v>
      </c>
      <c r="X826">
        <v>4</v>
      </c>
      <c r="Y826">
        <v>0</v>
      </c>
      <c r="Z826">
        <v>12</v>
      </c>
      <c r="AA826">
        <v>3</v>
      </c>
      <c r="AB826">
        <v>4</v>
      </c>
      <c r="AC826">
        <v>6</v>
      </c>
      <c r="AD826">
        <v>5</v>
      </c>
      <c r="AE826">
        <v>1</v>
      </c>
      <c r="AF826">
        <v>2</v>
      </c>
      <c r="AG826">
        <v>0</v>
      </c>
      <c r="AH826" t="s">
        <v>69</v>
      </c>
      <c r="AI826" t="s">
        <v>72</v>
      </c>
      <c r="AJ826" t="str" cm="1">
        <f t="array" ref="AJ826">_xlfn.IFS(
  Cleaned_Data[[#This Row],[MonthlyIncome]] &lt;= Q1_Val, "Low (Q1)",
  Cleaned_Data[[#This Row],[MonthlyIncome]] &lt;= Q2_Val, "Lower-Mid (Q2)",
  Cleaned_Data[[#This Row],[MonthlyIncome]] &lt;= Q3_Val, "Upper-Mid (Q3)",
  TRUE, "High (Q4)"
)</f>
        <v>Upper-Mid (Q3)</v>
      </c>
      <c r="AK826" t="str">
        <f>_xlfn.XLOOKUP(Cleaned_Data[[#This Row],[JobSatisfaction]], SatisfactionLookup[Code], SatisfactionLookup[Label], "Unknown")</f>
        <v>Very High</v>
      </c>
      <c r="AL826" t="str">
        <f>_xlfn.XLOOKUP(Cleaned_Data[[#This Row],[WorkLifeBalance]], SatisfactionLookup[Code], SatisfactionLookup[Label], "Unknown")</f>
        <v>Very High</v>
      </c>
      <c r="AM82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826" t="str" cm="1">
        <f t="array" ref="AN826">_xlfn.IFS(Cleaned_Data[[#This Row],[Risk Score]]&gt;=5, "3 - High Risk", Cleaned_Data[[#This Row],[Risk Score]]&gt;=3, "2 - Medium Risk", TRUE, "1 - Low Risk")</f>
        <v>1 - Low Risk</v>
      </c>
    </row>
    <row r="827" spans="1:40">
      <c r="A827">
        <v>24</v>
      </c>
      <c r="B827" t="s">
        <v>35</v>
      </c>
      <c r="C827" t="s">
        <v>44</v>
      </c>
      <c r="D827">
        <v>1287</v>
      </c>
      <c r="E827" t="s">
        <v>45</v>
      </c>
      <c r="F827">
        <v>7</v>
      </c>
      <c r="G827">
        <v>3</v>
      </c>
      <c r="H827" t="s">
        <v>38</v>
      </c>
      <c r="I827">
        <v>647</v>
      </c>
      <c r="J827">
        <v>1</v>
      </c>
      <c r="K827" t="s">
        <v>39</v>
      </c>
      <c r="L827">
        <v>55</v>
      </c>
      <c r="M827">
        <v>3</v>
      </c>
      <c r="N827">
        <v>1</v>
      </c>
      <c r="O827" t="s">
        <v>50</v>
      </c>
      <c r="P827">
        <v>3</v>
      </c>
      <c r="Q827" t="s">
        <v>48</v>
      </c>
      <c r="R827">
        <v>2886</v>
      </c>
      <c r="S827">
        <v>14168</v>
      </c>
      <c r="T827">
        <v>1</v>
      </c>
      <c r="U827" t="s">
        <v>35</v>
      </c>
      <c r="V827">
        <v>16</v>
      </c>
      <c r="W827">
        <v>3</v>
      </c>
      <c r="X827">
        <v>4</v>
      </c>
      <c r="Y827">
        <v>1</v>
      </c>
      <c r="Z827">
        <v>6</v>
      </c>
      <c r="AA827">
        <v>4</v>
      </c>
      <c r="AB827">
        <v>3</v>
      </c>
      <c r="AC827">
        <v>6</v>
      </c>
      <c r="AD827">
        <v>3</v>
      </c>
      <c r="AE827">
        <v>1</v>
      </c>
      <c r="AF827">
        <v>2</v>
      </c>
      <c r="AG827">
        <v>1</v>
      </c>
      <c r="AH827" t="s">
        <v>68</v>
      </c>
      <c r="AI827" t="s">
        <v>72</v>
      </c>
      <c r="AJ827" t="str" cm="1">
        <f t="array" ref="AJ827">_xlfn.IFS(
  Cleaned_Data[[#This Row],[MonthlyIncome]] &lt;= Q1_Val, "Low (Q1)",
  Cleaned_Data[[#This Row],[MonthlyIncome]] &lt;= Q2_Val, "Lower-Mid (Q2)",
  Cleaned_Data[[#This Row],[MonthlyIncome]] &lt;= Q3_Val, "Upper-Mid (Q3)",
  TRUE, "High (Q4)"
)</f>
        <v>Low (Q1)</v>
      </c>
      <c r="AK827" t="str">
        <f>_xlfn.XLOOKUP(Cleaned_Data[[#This Row],[JobSatisfaction]], SatisfactionLookup[Code], SatisfactionLookup[Label], "Unknown")</f>
        <v>High</v>
      </c>
      <c r="AL827" t="str">
        <f>_xlfn.XLOOKUP(Cleaned_Data[[#This Row],[WorkLifeBalance]], SatisfactionLookup[Code], SatisfactionLookup[Label], "Unknown")</f>
        <v>High</v>
      </c>
      <c r="AM82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827" t="str" cm="1">
        <f t="array" ref="AN827">_xlfn.IFS(Cleaned_Data[[#This Row],[Risk Score]]&gt;=5, "3 - High Risk", Cleaned_Data[[#This Row],[Risk Score]]&gt;=3, "2 - Medium Risk", TRUE, "1 - Low Risk")</f>
        <v>3 - High Risk</v>
      </c>
    </row>
    <row r="828" spans="1:40">
      <c r="A828">
        <v>29</v>
      </c>
      <c r="B828" t="s">
        <v>43</v>
      </c>
      <c r="C828" t="s">
        <v>36</v>
      </c>
      <c r="D828">
        <v>1176</v>
      </c>
      <c r="E828" t="s">
        <v>37</v>
      </c>
      <c r="F828">
        <v>3</v>
      </c>
      <c r="G828">
        <v>2</v>
      </c>
      <c r="H828" t="s">
        <v>51</v>
      </c>
      <c r="I828">
        <v>690</v>
      </c>
      <c r="J828">
        <v>2</v>
      </c>
      <c r="K828" t="s">
        <v>39</v>
      </c>
      <c r="L828">
        <v>62</v>
      </c>
      <c r="M828">
        <v>3</v>
      </c>
      <c r="N828">
        <v>2</v>
      </c>
      <c r="O828" t="s">
        <v>40</v>
      </c>
      <c r="P828">
        <v>3</v>
      </c>
      <c r="Q828" t="s">
        <v>48</v>
      </c>
      <c r="R828">
        <v>5561</v>
      </c>
      <c r="S828">
        <v>3487</v>
      </c>
      <c r="T828">
        <v>1</v>
      </c>
      <c r="U828" t="s">
        <v>43</v>
      </c>
      <c r="V828">
        <v>14</v>
      </c>
      <c r="W828">
        <v>3</v>
      </c>
      <c r="X828">
        <v>1</v>
      </c>
      <c r="Y828">
        <v>1</v>
      </c>
      <c r="Z828">
        <v>6</v>
      </c>
      <c r="AA828">
        <v>5</v>
      </c>
      <c r="AB828">
        <v>2</v>
      </c>
      <c r="AC828">
        <v>6</v>
      </c>
      <c r="AD828">
        <v>0</v>
      </c>
      <c r="AE828">
        <v>1</v>
      </c>
      <c r="AF828">
        <v>2</v>
      </c>
      <c r="AG828">
        <v>0</v>
      </c>
      <c r="AH828" t="s">
        <v>67</v>
      </c>
      <c r="AI828" t="s">
        <v>72</v>
      </c>
      <c r="AJ828" t="str" cm="1">
        <f t="array" ref="AJ828">_xlfn.IFS(
  Cleaned_Data[[#This Row],[MonthlyIncome]] &lt;= Q1_Val, "Low (Q1)",
  Cleaned_Data[[#This Row],[MonthlyIncome]] &lt;= Q2_Val, "Lower-Mid (Q2)",
  Cleaned_Data[[#This Row],[MonthlyIncome]] &lt;= Q3_Val, "Upper-Mid (Q3)",
  TRUE, "High (Q4)"
)</f>
        <v>Upper-Mid (Q3)</v>
      </c>
      <c r="AK828" t="str">
        <f>_xlfn.XLOOKUP(Cleaned_Data[[#This Row],[JobSatisfaction]], SatisfactionLookup[Code], SatisfactionLookup[Label], "Unknown")</f>
        <v>High</v>
      </c>
      <c r="AL828" t="str">
        <f>_xlfn.XLOOKUP(Cleaned_Data[[#This Row],[WorkLifeBalance]], SatisfactionLookup[Code], SatisfactionLookup[Label], "Unknown")</f>
        <v>Medium</v>
      </c>
      <c r="AM82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828" t="str" cm="1">
        <f t="array" ref="AN828">_xlfn.IFS(Cleaned_Data[[#This Row],[Risk Score]]&gt;=5, "3 - High Risk", Cleaned_Data[[#This Row],[Risk Score]]&gt;=3, "2 - Medium Risk", TRUE, "1 - Low Risk")</f>
        <v>1 - Low Risk</v>
      </c>
    </row>
    <row r="829" spans="1:40">
      <c r="A829">
        <v>33</v>
      </c>
      <c r="B829" t="s">
        <v>43</v>
      </c>
      <c r="C829" t="s">
        <v>44</v>
      </c>
      <c r="D829">
        <v>827</v>
      </c>
      <c r="E829" t="s">
        <v>45</v>
      </c>
      <c r="F829">
        <v>1</v>
      </c>
      <c r="G829">
        <v>4</v>
      </c>
      <c r="H829" t="s">
        <v>49</v>
      </c>
      <c r="I829">
        <v>998</v>
      </c>
      <c r="J829">
        <v>3</v>
      </c>
      <c r="K829" t="s">
        <v>39</v>
      </c>
      <c r="L829">
        <v>84</v>
      </c>
      <c r="M829">
        <v>4</v>
      </c>
      <c r="N829">
        <v>2</v>
      </c>
      <c r="O829" t="s">
        <v>54</v>
      </c>
      <c r="P829">
        <v>2</v>
      </c>
      <c r="Q829" t="s">
        <v>48</v>
      </c>
      <c r="R829">
        <v>5488</v>
      </c>
      <c r="S829">
        <v>20161</v>
      </c>
      <c r="T829">
        <v>1</v>
      </c>
      <c r="U829" t="s">
        <v>35</v>
      </c>
      <c r="V829">
        <v>13</v>
      </c>
      <c r="W829">
        <v>3</v>
      </c>
      <c r="X829">
        <v>1</v>
      </c>
      <c r="Y829">
        <v>1</v>
      </c>
      <c r="Z829">
        <v>6</v>
      </c>
      <c r="AA829">
        <v>2</v>
      </c>
      <c r="AB829">
        <v>3</v>
      </c>
      <c r="AC829">
        <v>6</v>
      </c>
      <c r="AD829">
        <v>5</v>
      </c>
      <c r="AE829">
        <v>1</v>
      </c>
      <c r="AF829">
        <v>2</v>
      </c>
      <c r="AG829">
        <v>0</v>
      </c>
      <c r="AH829" t="s">
        <v>67</v>
      </c>
      <c r="AI829" t="s">
        <v>72</v>
      </c>
      <c r="AJ829" t="str" cm="1">
        <f t="array" ref="AJ829">_xlfn.IFS(
  Cleaned_Data[[#This Row],[MonthlyIncome]] &lt;= Q1_Val, "Low (Q1)",
  Cleaned_Data[[#This Row],[MonthlyIncome]] &lt;= Q2_Val, "Lower-Mid (Q2)",
  Cleaned_Data[[#This Row],[MonthlyIncome]] &lt;= Q3_Val, "Upper-Mid (Q3)",
  TRUE, "High (Q4)"
)</f>
        <v>Upper-Mid (Q3)</v>
      </c>
      <c r="AK829" t="str">
        <f>_xlfn.XLOOKUP(Cleaned_Data[[#This Row],[JobSatisfaction]], SatisfactionLookup[Code], SatisfactionLookup[Label], "Unknown")</f>
        <v>Medium</v>
      </c>
      <c r="AL829" t="str">
        <f>_xlfn.XLOOKUP(Cleaned_Data[[#This Row],[WorkLifeBalance]], SatisfactionLookup[Code], SatisfactionLookup[Label], "Unknown")</f>
        <v>High</v>
      </c>
      <c r="AM82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829" t="str" cm="1">
        <f t="array" ref="AN829">_xlfn.IFS(Cleaned_Data[[#This Row],[Risk Score]]&gt;=5, "3 - High Risk", Cleaned_Data[[#This Row],[Risk Score]]&gt;=3, "2 - Medium Risk", TRUE, "1 - Low Risk")</f>
        <v>3 - High Risk</v>
      </c>
    </row>
    <row r="830" spans="1:40">
      <c r="A830">
        <v>29</v>
      </c>
      <c r="B830" t="s">
        <v>43</v>
      </c>
      <c r="C830" t="s">
        <v>36</v>
      </c>
      <c r="D830">
        <v>718</v>
      </c>
      <c r="E830" t="s">
        <v>45</v>
      </c>
      <c r="F830">
        <v>8</v>
      </c>
      <c r="G830">
        <v>1</v>
      </c>
      <c r="H830" t="s">
        <v>51</v>
      </c>
      <c r="I830">
        <v>1150</v>
      </c>
      <c r="J830">
        <v>2</v>
      </c>
      <c r="K830" t="s">
        <v>46</v>
      </c>
      <c r="L830">
        <v>79</v>
      </c>
      <c r="M830">
        <v>2</v>
      </c>
      <c r="N830">
        <v>2</v>
      </c>
      <c r="O830" t="s">
        <v>53</v>
      </c>
      <c r="P830">
        <v>4</v>
      </c>
      <c r="Q830" t="s">
        <v>48</v>
      </c>
      <c r="R830">
        <v>5056</v>
      </c>
      <c r="S830">
        <v>17689</v>
      </c>
      <c r="T830">
        <v>1</v>
      </c>
      <c r="U830" t="s">
        <v>35</v>
      </c>
      <c r="V830">
        <v>15</v>
      </c>
      <c r="W830">
        <v>3</v>
      </c>
      <c r="X830">
        <v>3</v>
      </c>
      <c r="Y830">
        <v>1</v>
      </c>
      <c r="Z830">
        <v>10</v>
      </c>
      <c r="AA830">
        <v>2</v>
      </c>
      <c r="AB830">
        <v>2</v>
      </c>
      <c r="AC830">
        <v>10</v>
      </c>
      <c r="AD830">
        <v>7</v>
      </c>
      <c r="AE830">
        <v>1</v>
      </c>
      <c r="AF830">
        <v>2</v>
      </c>
      <c r="AG830">
        <v>0</v>
      </c>
      <c r="AH830" t="s">
        <v>67</v>
      </c>
      <c r="AI830" t="s">
        <v>72</v>
      </c>
      <c r="AJ830" t="str" cm="1">
        <f t="array" ref="AJ830">_xlfn.IFS(
  Cleaned_Data[[#This Row],[MonthlyIncome]] &lt;= Q1_Val, "Low (Q1)",
  Cleaned_Data[[#This Row],[MonthlyIncome]] &lt;= Q2_Val, "Lower-Mid (Q2)",
  Cleaned_Data[[#This Row],[MonthlyIncome]] &lt;= Q3_Val, "Upper-Mid (Q3)",
  TRUE, "High (Q4)"
)</f>
        <v>Upper-Mid (Q3)</v>
      </c>
      <c r="AK830" t="str">
        <f>_xlfn.XLOOKUP(Cleaned_Data[[#This Row],[JobSatisfaction]], SatisfactionLookup[Code], SatisfactionLookup[Label], "Unknown")</f>
        <v>Very High</v>
      </c>
      <c r="AL830" t="str">
        <f>_xlfn.XLOOKUP(Cleaned_Data[[#This Row],[WorkLifeBalance]], SatisfactionLookup[Code], SatisfactionLookup[Label], "Unknown")</f>
        <v>Medium</v>
      </c>
      <c r="AM83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830" t="str" cm="1">
        <f t="array" ref="AN830">_xlfn.IFS(Cleaned_Data[[#This Row],[Risk Score]]&gt;=5, "3 - High Risk", Cleaned_Data[[#This Row],[Risk Score]]&gt;=3, "2 - Medium Risk", TRUE, "1 - Low Risk")</f>
        <v>2 - Medium Risk</v>
      </c>
    </row>
    <row r="831" spans="1:40">
      <c r="A831">
        <v>47</v>
      </c>
      <c r="B831" t="s">
        <v>43</v>
      </c>
      <c r="C831" t="s">
        <v>36</v>
      </c>
      <c r="D831">
        <v>465</v>
      </c>
      <c r="E831" t="s">
        <v>45</v>
      </c>
      <c r="F831">
        <v>1</v>
      </c>
      <c r="G831">
        <v>3</v>
      </c>
      <c r="H831" t="s">
        <v>60</v>
      </c>
      <c r="I831">
        <v>1438</v>
      </c>
      <c r="J831">
        <v>1</v>
      </c>
      <c r="K831" t="s">
        <v>46</v>
      </c>
      <c r="L831">
        <v>74</v>
      </c>
      <c r="M831">
        <v>3</v>
      </c>
      <c r="N831">
        <v>1</v>
      </c>
      <c r="O831" t="s">
        <v>47</v>
      </c>
      <c r="P831">
        <v>4</v>
      </c>
      <c r="Q831" t="s">
        <v>48</v>
      </c>
      <c r="R831">
        <v>3420</v>
      </c>
      <c r="S831">
        <v>10205</v>
      </c>
      <c r="T831">
        <v>7</v>
      </c>
      <c r="U831" t="s">
        <v>43</v>
      </c>
      <c r="V831">
        <v>12</v>
      </c>
      <c r="W831">
        <v>3</v>
      </c>
      <c r="X831">
        <v>3</v>
      </c>
      <c r="Y831">
        <v>1</v>
      </c>
      <c r="Z831">
        <v>17</v>
      </c>
      <c r="AA831">
        <v>2</v>
      </c>
      <c r="AB831">
        <v>2</v>
      </c>
      <c r="AC831">
        <v>6</v>
      </c>
      <c r="AD831">
        <v>5</v>
      </c>
      <c r="AE831">
        <v>1</v>
      </c>
      <c r="AF831">
        <v>2</v>
      </c>
      <c r="AG831">
        <v>0</v>
      </c>
      <c r="AH831" t="s">
        <v>70</v>
      </c>
      <c r="AI831" t="s">
        <v>72</v>
      </c>
      <c r="AJ831" t="str" cm="1">
        <f t="array" ref="AJ831">_xlfn.IFS(
  Cleaned_Data[[#This Row],[MonthlyIncome]] &lt;= Q1_Val, "Low (Q1)",
  Cleaned_Data[[#This Row],[MonthlyIncome]] &lt;= Q2_Val, "Lower-Mid (Q2)",
  Cleaned_Data[[#This Row],[MonthlyIncome]] &lt;= Q3_Val, "Upper-Mid (Q3)",
  TRUE, "High (Q4)"
)</f>
        <v>Lower-Mid (Q2)</v>
      </c>
      <c r="AK831" t="str">
        <f>_xlfn.XLOOKUP(Cleaned_Data[[#This Row],[JobSatisfaction]], SatisfactionLookup[Code], SatisfactionLookup[Label], "Unknown")</f>
        <v>Very High</v>
      </c>
      <c r="AL831" t="str">
        <f>_xlfn.XLOOKUP(Cleaned_Data[[#This Row],[WorkLifeBalance]], SatisfactionLookup[Code], SatisfactionLookup[Label], "Unknown")</f>
        <v>Medium</v>
      </c>
      <c r="AM83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31" t="str" cm="1">
        <f t="array" ref="AN831">_xlfn.IFS(Cleaned_Data[[#This Row],[Risk Score]]&gt;=5, "3 - High Risk", Cleaned_Data[[#This Row],[Risk Score]]&gt;=3, "2 - Medium Risk", TRUE, "1 - Low Risk")</f>
        <v>1 - Low Risk</v>
      </c>
    </row>
    <row r="832" spans="1:40">
      <c r="A832">
        <v>38</v>
      </c>
      <c r="B832" t="s">
        <v>43</v>
      </c>
      <c r="C832" t="s">
        <v>44</v>
      </c>
      <c r="D832">
        <v>888</v>
      </c>
      <c r="E832" t="s">
        <v>61</v>
      </c>
      <c r="F832">
        <v>10</v>
      </c>
      <c r="G832">
        <v>4</v>
      </c>
      <c r="H832" t="s">
        <v>61</v>
      </c>
      <c r="I832">
        <v>1563</v>
      </c>
      <c r="J832">
        <v>3</v>
      </c>
      <c r="K832" t="s">
        <v>46</v>
      </c>
      <c r="L832">
        <v>71</v>
      </c>
      <c r="M832">
        <v>3</v>
      </c>
      <c r="N832">
        <v>2</v>
      </c>
      <c r="O832" t="s">
        <v>61</v>
      </c>
      <c r="P832">
        <v>3</v>
      </c>
      <c r="Q832" t="s">
        <v>48</v>
      </c>
      <c r="R832">
        <v>6077</v>
      </c>
      <c r="S832">
        <v>14814</v>
      </c>
      <c r="T832">
        <v>3</v>
      </c>
      <c r="U832" t="s">
        <v>43</v>
      </c>
      <c r="V832">
        <v>11</v>
      </c>
      <c r="W832">
        <v>3</v>
      </c>
      <c r="X832">
        <v>3</v>
      </c>
      <c r="Y832">
        <v>0</v>
      </c>
      <c r="Z832">
        <v>10</v>
      </c>
      <c r="AA832">
        <v>2</v>
      </c>
      <c r="AB832">
        <v>3</v>
      </c>
      <c r="AC832">
        <v>6</v>
      </c>
      <c r="AD832">
        <v>3</v>
      </c>
      <c r="AE832">
        <v>1</v>
      </c>
      <c r="AF832">
        <v>2</v>
      </c>
      <c r="AG832">
        <v>0</v>
      </c>
      <c r="AH832" t="s">
        <v>69</v>
      </c>
      <c r="AI832" t="s">
        <v>72</v>
      </c>
      <c r="AJ832" t="str" cm="1">
        <f t="array" ref="AJ832">_xlfn.IFS(
  Cleaned_Data[[#This Row],[MonthlyIncome]] &lt;= Q1_Val, "Low (Q1)",
  Cleaned_Data[[#This Row],[MonthlyIncome]] &lt;= Q2_Val, "Lower-Mid (Q2)",
  Cleaned_Data[[#This Row],[MonthlyIncome]] &lt;= Q3_Val, "Upper-Mid (Q3)",
  TRUE, "High (Q4)"
)</f>
        <v>Upper-Mid (Q3)</v>
      </c>
      <c r="AK832" t="str">
        <f>_xlfn.XLOOKUP(Cleaned_Data[[#This Row],[JobSatisfaction]], SatisfactionLookup[Code], SatisfactionLookup[Label], "Unknown")</f>
        <v>High</v>
      </c>
      <c r="AL832" t="str">
        <f>_xlfn.XLOOKUP(Cleaned_Data[[#This Row],[WorkLifeBalance]], SatisfactionLookup[Code], SatisfactionLookup[Label], "Unknown")</f>
        <v>High</v>
      </c>
      <c r="AM83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832" t="str" cm="1">
        <f t="array" ref="AN832">_xlfn.IFS(Cleaned_Data[[#This Row],[Risk Score]]&gt;=5, "3 - High Risk", Cleaned_Data[[#This Row],[Risk Score]]&gt;=3, "2 - Medium Risk", TRUE, "1 - Low Risk")</f>
        <v>1 - Low Risk</v>
      </c>
    </row>
    <row r="833" spans="1:40">
      <c r="A833">
        <v>32</v>
      </c>
      <c r="B833" t="s">
        <v>43</v>
      </c>
      <c r="C833" t="s">
        <v>55</v>
      </c>
      <c r="D833">
        <v>1200</v>
      </c>
      <c r="E833" t="s">
        <v>45</v>
      </c>
      <c r="F833">
        <v>1</v>
      </c>
      <c r="G833">
        <v>4</v>
      </c>
      <c r="H833" t="s">
        <v>60</v>
      </c>
      <c r="I833">
        <v>1574</v>
      </c>
      <c r="J833">
        <v>4</v>
      </c>
      <c r="K833" t="s">
        <v>46</v>
      </c>
      <c r="L833">
        <v>62</v>
      </c>
      <c r="M833">
        <v>3</v>
      </c>
      <c r="N833">
        <v>2</v>
      </c>
      <c r="O833" t="s">
        <v>47</v>
      </c>
      <c r="P833">
        <v>1</v>
      </c>
      <c r="Q833" t="s">
        <v>48</v>
      </c>
      <c r="R833">
        <v>4087</v>
      </c>
      <c r="S833">
        <v>25174</v>
      </c>
      <c r="T833">
        <v>4</v>
      </c>
      <c r="U833" t="s">
        <v>43</v>
      </c>
      <c r="V833">
        <v>14</v>
      </c>
      <c r="W833">
        <v>3</v>
      </c>
      <c r="X833">
        <v>2</v>
      </c>
      <c r="Y833">
        <v>1</v>
      </c>
      <c r="Z833">
        <v>9</v>
      </c>
      <c r="AA833">
        <v>3</v>
      </c>
      <c r="AB833">
        <v>2</v>
      </c>
      <c r="AC833">
        <v>6</v>
      </c>
      <c r="AD833">
        <v>5</v>
      </c>
      <c r="AE833">
        <v>1</v>
      </c>
      <c r="AF833">
        <v>2</v>
      </c>
      <c r="AG833">
        <v>0</v>
      </c>
      <c r="AH833" t="s">
        <v>67</v>
      </c>
      <c r="AI833" t="s">
        <v>72</v>
      </c>
      <c r="AJ833" t="str" cm="1">
        <f t="array" ref="AJ833">_xlfn.IFS(
  Cleaned_Data[[#This Row],[MonthlyIncome]] &lt;= Q1_Val, "Low (Q1)",
  Cleaned_Data[[#This Row],[MonthlyIncome]] &lt;= Q2_Val, "Lower-Mid (Q2)",
  Cleaned_Data[[#This Row],[MonthlyIncome]] &lt;= Q3_Val, "Upper-Mid (Q3)",
  TRUE, "High (Q4)"
)</f>
        <v>Lower-Mid (Q2)</v>
      </c>
      <c r="AK833" t="str">
        <f>_xlfn.XLOOKUP(Cleaned_Data[[#This Row],[JobSatisfaction]], SatisfactionLookup[Code], SatisfactionLookup[Label], "Unknown")</f>
        <v>Low</v>
      </c>
      <c r="AL833" t="str">
        <f>_xlfn.XLOOKUP(Cleaned_Data[[#This Row],[WorkLifeBalance]], SatisfactionLookup[Code], SatisfactionLookup[Label], "Unknown")</f>
        <v>Medium</v>
      </c>
      <c r="AM83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33" t="str" cm="1">
        <f t="array" ref="AN833">_xlfn.IFS(Cleaned_Data[[#This Row],[Risk Score]]&gt;=5, "3 - High Risk", Cleaned_Data[[#This Row],[Risk Score]]&gt;=3, "2 - Medium Risk", TRUE, "1 - Low Risk")</f>
        <v>1 - Low Risk</v>
      </c>
    </row>
    <row r="834" spans="1:40">
      <c r="A834">
        <v>33</v>
      </c>
      <c r="B834" t="s">
        <v>43</v>
      </c>
      <c r="C834" t="s">
        <v>55</v>
      </c>
      <c r="D834">
        <v>530</v>
      </c>
      <c r="E834" t="s">
        <v>37</v>
      </c>
      <c r="F834">
        <v>16</v>
      </c>
      <c r="G834">
        <v>3</v>
      </c>
      <c r="H834" t="s">
        <v>38</v>
      </c>
      <c r="I834">
        <v>1681</v>
      </c>
      <c r="J834">
        <v>3</v>
      </c>
      <c r="K834" t="s">
        <v>39</v>
      </c>
      <c r="L834">
        <v>36</v>
      </c>
      <c r="M834">
        <v>3</v>
      </c>
      <c r="N834">
        <v>2</v>
      </c>
      <c r="O834" t="s">
        <v>40</v>
      </c>
      <c r="P834">
        <v>4</v>
      </c>
      <c r="Q834" t="s">
        <v>52</v>
      </c>
      <c r="R834">
        <v>5368</v>
      </c>
      <c r="S834">
        <v>16130</v>
      </c>
      <c r="T834">
        <v>1</v>
      </c>
      <c r="U834" t="s">
        <v>35</v>
      </c>
      <c r="V834">
        <v>25</v>
      </c>
      <c r="W834">
        <v>4</v>
      </c>
      <c r="X834">
        <v>3</v>
      </c>
      <c r="Y834">
        <v>1</v>
      </c>
      <c r="Z834">
        <v>7</v>
      </c>
      <c r="AA834">
        <v>2</v>
      </c>
      <c r="AB834">
        <v>3</v>
      </c>
      <c r="AC834">
        <v>6</v>
      </c>
      <c r="AD834">
        <v>5</v>
      </c>
      <c r="AE834">
        <v>1</v>
      </c>
      <c r="AF834">
        <v>2</v>
      </c>
      <c r="AG834">
        <v>0</v>
      </c>
      <c r="AH834" t="s">
        <v>67</v>
      </c>
      <c r="AI834" t="s">
        <v>72</v>
      </c>
      <c r="AJ834" t="str" cm="1">
        <f t="array" ref="AJ834">_xlfn.IFS(
  Cleaned_Data[[#This Row],[MonthlyIncome]] &lt;= Q1_Val, "Low (Q1)",
  Cleaned_Data[[#This Row],[MonthlyIncome]] &lt;= Q2_Val, "Lower-Mid (Q2)",
  Cleaned_Data[[#This Row],[MonthlyIncome]] &lt;= Q3_Val, "Upper-Mid (Q3)",
  TRUE, "High (Q4)"
)</f>
        <v>Upper-Mid (Q3)</v>
      </c>
      <c r="AK834" t="str">
        <f>_xlfn.XLOOKUP(Cleaned_Data[[#This Row],[JobSatisfaction]], SatisfactionLookup[Code], SatisfactionLookup[Label], "Unknown")</f>
        <v>Very High</v>
      </c>
      <c r="AL834" t="str">
        <f>_xlfn.XLOOKUP(Cleaned_Data[[#This Row],[WorkLifeBalance]], SatisfactionLookup[Code], SatisfactionLookup[Label], "Unknown")</f>
        <v>High</v>
      </c>
      <c r="AM83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834" t="str" cm="1">
        <f t="array" ref="AN834">_xlfn.IFS(Cleaned_Data[[#This Row],[Risk Score]]&gt;=5, "3 - High Risk", Cleaned_Data[[#This Row],[Risk Score]]&gt;=3, "2 - Medium Risk", TRUE, "1 - Low Risk")</f>
        <v>2 - Medium Risk</v>
      </c>
    </row>
    <row r="835" spans="1:40">
      <c r="A835">
        <v>24</v>
      </c>
      <c r="B835" t="s">
        <v>43</v>
      </c>
      <c r="C835" t="s">
        <v>36</v>
      </c>
      <c r="D835">
        <v>506</v>
      </c>
      <c r="E835" t="s">
        <v>45</v>
      </c>
      <c r="F835">
        <v>29</v>
      </c>
      <c r="G835">
        <v>1</v>
      </c>
      <c r="H835" t="s">
        <v>51</v>
      </c>
      <c r="I835">
        <v>1725</v>
      </c>
      <c r="J835">
        <v>2</v>
      </c>
      <c r="K835" t="s">
        <v>46</v>
      </c>
      <c r="L835">
        <v>91</v>
      </c>
      <c r="M835">
        <v>3</v>
      </c>
      <c r="N835">
        <v>1</v>
      </c>
      <c r="O835" t="s">
        <v>50</v>
      </c>
      <c r="P835">
        <v>1</v>
      </c>
      <c r="Q835" t="s">
        <v>52</v>
      </c>
      <c r="R835">
        <v>3907</v>
      </c>
      <c r="S835">
        <v>3622</v>
      </c>
      <c r="T835">
        <v>1</v>
      </c>
      <c r="U835" t="s">
        <v>43</v>
      </c>
      <c r="V835">
        <v>13</v>
      </c>
      <c r="W835">
        <v>3</v>
      </c>
      <c r="X835">
        <v>2</v>
      </c>
      <c r="Y835">
        <v>3</v>
      </c>
      <c r="Z835">
        <v>6</v>
      </c>
      <c r="AA835">
        <v>2</v>
      </c>
      <c r="AB835">
        <v>4</v>
      </c>
      <c r="AC835">
        <v>6</v>
      </c>
      <c r="AD835">
        <v>2</v>
      </c>
      <c r="AE835">
        <v>1</v>
      </c>
      <c r="AF835">
        <v>2</v>
      </c>
      <c r="AG835">
        <v>0</v>
      </c>
      <c r="AH835" t="s">
        <v>68</v>
      </c>
      <c r="AI835" t="s">
        <v>72</v>
      </c>
      <c r="AJ835" t="str" cm="1">
        <f t="array" ref="AJ835">_xlfn.IFS(
  Cleaned_Data[[#This Row],[MonthlyIncome]] &lt;= Q1_Val, "Low (Q1)",
  Cleaned_Data[[#This Row],[MonthlyIncome]] &lt;= Q2_Val, "Lower-Mid (Q2)",
  Cleaned_Data[[#This Row],[MonthlyIncome]] &lt;= Q3_Val, "Upper-Mid (Q3)",
  TRUE, "High (Q4)"
)</f>
        <v>Lower-Mid (Q2)</v>
      </c>
      <c r="AK835" t="str">
        <f>_xlfn.XLOOKUP(Cleaned_Data[[#This Row],[JobSatisfaction]], SatisfactionLookup[Code], SatisfactionLookup[Label], "Unknown")</f>
        <v>Low</v>
      </c>
      <c r="AL835" t="str">
        <f>_xlfn.XLOOKUP(Cleaned_Data[[#This Row],[WorkLifeBalance]], SatisfactionLookup[Code], SatisfactionLookup[Label], "Unknown")</f>
        <v>Very High</v>
      </c>
      <c r="AM83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835" t="str" cm="1">
        <f t="array" ref="AN835">_xlfn.IFS(Cleaned_Data[[#This Row],[Risk Score]]&gt;=5, "3 - High Risk", Cleaned_Data[[#This Row],[Risk Score]]&gt;=3, "2 - Medium Risk", TRUE, "1 - Low Risk")</f>
        <v>2 - Medium Risk</v>
      </c>
    </row>
    <row r="836" spans="1:40">
      <c r="A836">
        <v>38</v>
      </c>
      <c r="B836" t="s">
        <v>43</v>
      </c>
      <c r="C836" t="s">
        <v>44</v>
      </c>
      <c r="D836">
        <v>1444</v>
      </c>
      <c r="E836" t="s">
        <v>61</v>
      </c>
      <c r="F836">
        <v>1</v>
      </c>
      <c r="G836">
        <v>4</v>
      </c>
      <c r="H836" t="s">
        <v>49</v>
      </c>
      <c r="I836">
        <v>1972</v>
      </c>
      <c r="J836">
        <v>4</v>
      </c>
      <c r="K836" t="s">
        <v>46</v>
      </c>
      <c r="L836">
        <v>88</v>
      </c>
      <c r="M836">
        <v>3</v>
      </c>
      <c r="N836">
        <v>1</v>
      </c>
      <c r="O836" t="s">
        <v>61</v>
      </c>
      <c r="P836">
        <v>2</v>
      </c>
      <c r="Q836" t="s">
        <v>48</v>
      </c>
      <c r="R836">
        <v>2991</v>
      </c>
      <c r="S836">
        <v>5224</v>
      </c>
      <c r="T836">
        <v>0</v>
      </c>
      <c r="U836" t="s">
        <v>35</v>
      </c>
      <c r="V836">
        <v>11</v>
      </c>
      <c r="W836">
        <v>3</v>
      </c>
      <c r="X836">
        <v>2</v>
      </c>
      <c r="Y836">
        <v>1</v>
      </c>
      <c r="Z836">
        <v>7</v>
      </c>
      <c r="AA836">
        <v>2</v>
      </c>
      <c r="AB836">
        <v>3</v>
      </c>
      <c r="AC836">
        <v>6</v>
      </c>
      <c r="AD836">
        <v>2</v>
      </c>
      <c r="AE836">
        <v>1</v>
      </c>
      <c r="AF836">
        <v>2</v>
      </c>
      <c r="AG836">
        <v>0</v>
      </c>
      <c r="AH836" t="s">
        <v>69</v>
      </c>
      <c r="AI836" t="s">
        <v>72</v>
      </c>
      <c r="AJ836" t="str" cm="1">
        <f t="array" ref="AJ836">_xlfn.IFS(
  Cleaned_Data[[#This Row],[MonthlyIncome]] &lt;= Q1_Val, "Low (Q1)",
  Cleaned_Data[[#This Row],[MonthlyIncome]] &lt;= Q2_Val, "Lower-Mid (Q2)",
  Cleaned_Data[[#This Row],[MonthlyIncome]] &lt;= Q3_Val, "Upper-Mid (Q3)",
  TRUE, "High (Q4)"
)</f>
        <v>Lower-Mid (Q2)</v>
      </c>
      <c r="AK836" t="str">
        <f>_xlfn.XLOOKUP(Cleaned_Data[[#This Row],[JobSatisfaction]], SatisfactionLookup[Code], SatisfactionLookup[Label], "Unknown")</f>
        <v>Medium</v>
      </c>
      <c r="AL836" t="str">
        <f>_xlfn.XLOOKUP(Cleaned_Data[[#This Row],[WorkLifeBalance]], SatisfactionLookup[Code], SatisfactionLookup[Label], "Unknown")</f>
        <v>High</v>
      </c>
      <c r="AM83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836" t="str" cm="1">
        <f t="array" ref="AN836">_xlfn.IFS(Cleaned_Data[[#This Row],[Risk Score]]&gt;=5, "3 - High Risk", Cleaned_Data[[#This Row],[Risk Score]]&gt;=3, "2 - Medium Risk", TRUE, "1 - Low Risk")</f>
        <v>3 - High Risk</v>
      </c>
    </row>
    <row r="837" spans="1:40">
      <c r="A837">
        <v>43</v>
      </c>
      <c r="B837" t="s">
        <v>43</v>
      </c>
      <c r="C837" t="s">
        <v>44</v>
      </c>
      <c r="D837">
        <v>313</v>
      </c>
      <c r="E837" t="s">
        <v>45</v>
      </c>
      <c r="F837">
        <v>21</v>
      </c>
      <c r="G837">
        <v>3</v>
      </c>
      <c r="H837" t="s">
        <v>51</v>
      </c>
      <c r="I837">
        <v>525</v>
      </c>
      <c r="J837">
        <v>4</v>
      </c>
      <c r="K837" t="s">
        <v>46</v>
      </c>
      <c r="L837">
        <v>61</v>
      </c>
      <c r="M837">
        <v>3</v>
      </c>
      <c r="N837">
        <v>1</v>
      </c>
      <c r="O837" t="s">
        <v>50</v>
      </c>
      <c r="P837">
        <v>4</v>
      </c>
      <c r="Q837" t="s">
        <v>48</v>
      </c>
      <c r="R837">
        <v>2258</v>
      </c>
      <c r="S837">
        <v>15238</v>
      </c>
      <c r="T837">
        <v>7</v>
      </c>
      <c r="U837" t="s">
        <v>43</v>
      </c>
      <c r="V837">
        <v>20</v>
      </c>
      <c r="W837">
        <v>4</v>
      </c>
      <c r="X837">
        <v>1</v>
      </c>
      <c r="Y837">
        <v>1</v>
      </c>
      <c r="Z837">
        <v>8</v>
      </c>
      <c r="AA837">
        <v>1</v>
      </c>
      <c r="AB837">
        <v>3</v>
      </c>
      <c r="AC837">
        <v>3</v>
      </c>
      <c r="AD837">
        <v>2</v>
      </c>
      <c r="AE837">
        <v>1</v>
      </c>
      <c r="AF837">
        <v>2</v>
      </c>
      <c r="AG837">
        <v>0</v>
      </c>
      <c r="AH837" t="s">
        <v>69</v>
      </c>
      <c r="AI837" t="s">
        <v>71</v>
      </c>
      <c r="AJ837" t="str" cm="1">
        <f t="array" ref="AJ837">_xlfn.IFS(
  Cleaned_Data[[#This Row],[MonthlyIncome]] &lt;= Q1_Val, "Low (Q1)",
  Cleaned_Data[[#This Row],[MonthlyIncome]] &lt;= Q2_Val, "Lower-Mid (Q2)",
  Cleaned_Data[[#This Row],[MonthlyIncome]] &lt;= Q3_Val, "Upper-Mid (Q3)",
  TRUE, "High (Q4)"
)</f>
        <v>Low (Q1)</v>
      </c>
      <c r="AK837" t="str">
        <f>_xlfn.XLOOKUP(Cleaned_Data[[#This Row],[JobSatisfaction]], SatisfactionLookup[Code], SatisfactionLookup[Label], "Unknown")</f>
        <v>Very High</v>
      </c>
      <c r="AL837" t="str">
        <f>_xlfn.XLOOKUP(Cleaned_Data[[#This Row],[WorkLifeBalance]], SatisfactionLookup[Code], SatisfactionLookup[Label], "Unknown")</f>
        <v>High</v>
      </c>
      <c r="AM83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837" t="str" cm="1">
        <f t="array" ref="AN837">_xlfn.IFS(Cleaned_Data[[#This Row],[Risk Score]]&gt;=5, "3 - High Risk", Cleaned_Data[[#This Row],[Risk Score]]&gt;=3, "2 - Medium Risk", TRUE, "1 - Low Risk")</f>
        <v>2 - Medium Risk</v>
      </c>
    </row>
    <row r="838" spans="1:40">
      <c r="A838">
        <v>25</v>
      </c>
      <c r="B838" t="s">
        <v>43</v>
      </c>
      <c r="C838" t="s">
        <v>36</v>
      </c>
      <c r="D838">
        <v>810</v>
      </c>
      <c r="E838" t="s">
        <v>37</v>
      </c>
      <c r="F838">
        <v>8</v>
      </c>
      <c r="G838">
        <v>3</v>
      </c>
      <c r="H838" t="s">
        <v>38</v>
      </c>
      <c r="I838">
        <v>707</v>
      </c>
      <c r="J838">
        <v>4</v>
      </c>
      <c r="K838" t="s">
        <v>46</v>
      </c>
      <c r="L838">
        <v>57</v>
      </c>
      <c r="M838">
        <v>4</v>
      </c>
      <c r="N838">
        <v>2</v>
      </c>
      <c r="O838" t="s">
        <v>40</v>
      </c>
      <c r="P838">
        <v>2</v>
      </c>
      <c r="Q838" t="s">
        <v>48</v>
      </c>
      <c r="R838">
        <v>4851</v>
      </c>
      <c r="S838">
        <v>15678</v>
      </c>
      <c r="T838">
        <v>0</v>
      </c>
      <c r="U838" t="s">
        <v>43</v>
      </c>
      <c r="V838">
        <v>22</v>
      </c>
      <c r="W838">
        <v>4</v>
      </c>
      <c r="X838">
        <v>3</v>
      </c>
      <c r="Y838">
        <v>1</v>
      </c>
      <c r="Z838">
        <v>4</v>
      </c>
      <c r="AA838">
        <v>4</v>
      </c>
      <c r="AB838">
        <v>3</v>
      </c>
      <c r="AC838">
        <v>3</v>
      </c>
      <c r="AD838">
        <v>2</v>
      </c>
      <c r="AE838">
        <v>1</v>
      </c>
      <c r="AF838">
        <v>2</v>
      </c>
      <c r="AG838">
        <v>0</v>
      </c>
      <c r="AH838" t="s">
        <v>67</v>
      </c>
      <c r="AI838" t="s">
        <v>71</v>
      </c>
      <c r="AJ838" t="str" cm="1">
        <f t="array" ref="AJ838">_xlfn.IFS(
  Cleaned_Data[[#This Row],[MonthlyIncome]] &lt;= Q1_Val, "Low (Q1)",
  Cleaned_Data[[#This Row],[MonthlyIncome]] &lt;= Q2_Val, "Lower-Mid (Q2)",
  Cleaned_Data[[#This Row],[MonthlyIncome]] &lt;= Q3_Val, "Upper-Mid (Q3)",
  TRUE, "High (Q4)"
)</f>
        <v>Lower-Mid (Q2)</v>
      </c>
      <c r="AK838" t="str">
        <f>_xlfn.XLOOKUP(Cleaned_Data[[#This Row],[JobSatisfaction]], SatisfactionLookup[Code], SatisfactionLookup[Label], "Unknown")</f>
        <v>Medium</v>
      </c>
      <c r="AL838" t="str">
        <f>_xlfn.XLOOKUP(Cleaned_Data[[#This Row],[WorkLifeBalance]], SatisfactionLookup[Code], SatisfactionLookup[Label], "Unknown")</f>
        <v>High</v>
      </c>
      <c r="AM83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38" t="str" cm="1">
        <f t="array" ref="AN838">_xlfn.IFS(Cleaned_Data[[#This Row],[Risk Score]]&gt;=5, "3 - High Risk", Cleaned_Data[[#This Row],[Risk Score]]&gt;=3, "2 - Medium Risk", TRUE, "1 - Low Risk")</f>
        <v>1 - Low Risk</v>
      </c>
    </row>
    <row r="839" spans="1:40">
      <c r="A839">
        <v>31</v>
      </c>
      <c r="B839" t="s">
        <v>35</v>
      </c>
      <c r="C839" t="s">
        <v>55</v>
      </c>
      <c r="D839">
        <v>335</v>
      </c>
      <c r="E839" t="s">
        <v>45</v>
      </c>
      <c r="F839">
        <v>9</v>
      </c>
      <c r="G839">
        <v>2</v>
      </c>
      <c r="H839" t="s">
        <v>51</v>
      </c>
      <c r="I839">
        <v>991</v>
      </c>
      <c r="J839">
        <v>3</v>
      </c>
      <c r="K839" t="s">
        <v>46</v>
      </c>
      <c r="L839">
        <v>46</v>
      </c>
      <c r="M839">
        <v>2</v>
      </c>
      <c r="N839">
        <v>1</v>
      </c>
      <c r="O839" t="s">
        <v>47</v>
      </c>
      <c r="P839">
        <v>1</v>
      </c>
      <c r="Q839" t="s">
        <v>41</v>
      </c>
      <c r="R839">
        <v>2321</v>
      </c>
      <c r="S839">
        <v>10322</v>
      </c>
      <c r="T839">
        <v>0</v>
      </c>
      <c r="U839" t="s">
        <v>35</v>
      </c>
      <c r="V839">
        <v>22</v>
      </c>
      <c r="W839">
        <v>4</v>
      </c>
      <c r="X839">
        <v>1</v>
      </c>
      <c r="Y839">
        <v>0</v>
      </c>
      <c r="Z839">
        <v>4</v>
      </c>
      <c r="AA839">
        <v>0</v>
      </c>
      <c r="AB839">
        <v>3</v>
      </c>
      <c r="AC839">
        <v>3</v>
      </c>
      <c r="AD839">
        <v>2</v>
      </c>
      <c r="AE839">
        <v>1</v>
      </c>
      <c r="AF839">
        <v>2</v>
      </c>
      <c r="AG839">
        <v>1</v>
      </c>
      <c r="AH839" t="s">
        <v>67</v>
      </c>
      <c r="AI839" t="s">
        <v>71</v>
      </c>
      <c r="AJ839" t="str" cm="1">
        <f t="array" ref="AJ839">_xlfn.IFS(
  Cleaned_Data[[#This Row],[MonthlyIncome]] &lt;= Q1_Val, "Low (Q1)",
  Cleaned_Data[[#This Row],[MonthlyIncome]] &lt;= Q2_Val, "Lower-Mid (Q2)",
  Cleaned_Data[[#This Row],[MonthlyIncome]] &lt;= Q3_Val, "Upper-Mid (Q3)",
  TRUE, "High (Q4)"
)</f>
        <v>Low (Q1)</v>
      </c>
      <c r="AK839" t="str">
        <f>_xlfn.XLOOKUP(Cleaned_Data[[#This Row],[JobSatisfaction]], SatisfactionLookup[Code], SatisfactionLookup[Label], "Unknown")</f>
        <v>Low</v>
      </c>
      <c r="AL839" t="str">
        <f>_xlfn.XLOOKUP(Cleaned_Data[[#This Row],[WorkLifeBalance]], SatisfactionLookup[Code], SatisfactionLookup[Label], "Unknown")</f>
        <v>High</v>
      </c>
      <c r="AM83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839" t="str" cm="1">
        <f t="array" ref="AN839">_xlfn.IFS(Cleaned_Data[[#This Row],[Risk Score]]&gt;=5, "3 - High Risk", Cleaned_Data[[#This Row],[Risk Score]]&gt;=3, "2 - Medium Risk", TRUE, "1 - Low Risk")</f>
        <v>3 - High Risk</v>
      </c>
    </row>
    <row r="840" spans="1:40">
      <c r="A840">
        <v>35</v>
      </c>
      <c r="B840" t="s">
        <v>43</v>
      </c>
      <c r="C840" t="s">
        <v>36</v>
      </c>
      <c r="D840">
        <v>802</v>
      </c>
      <c r="E840" t="s">
        <v>45</v>
      </c>
      <c r="F840">
        <v>10</v>
      </c>
      <c r="G840">
        <v>3</v>
      </c>
      <c r="H840" t="s">
        <v>49</v>
      </c>
      <c r="I840">
        <v>1028</v>
      </c>
      <c r="J840">
        <v>2</v>
      </c>
      <c r="K840" t="s">
        <v>46</v>
      </c>
      <c r="L840">
        <v>45</v>
      </c>
      <c r="M840">
        <v>3</v>
      </c>
      <c r="N840">
        <v>1</v>
      </c>
      <c r="O840" t="s">
        <v>50</v>
      </c>
      <c r="P840">
        <v>4</v>
      </c>
      <c r="Q840" t="s">
        <v>52</v>
      </c>
      <c r="R840">
        <v>3917</v>
      </c>
      <c r="S840">
        <v>9541</v>
      </c>
      <c r="T840">
        <v>1</v>
      </c>
      <c r="U840" t="s">
        <v>43</v>
      </c>
      <c r="V840">
        <v>20</v>
      </c>
      <c r="W840">
        <v>4</v>
      </c>
      <c r="X840">
        <v>1</v>
      </c>
      <c r="Y840">
        <v>1</v>
      </c>
      <c r="Z840">
        <v>3</v>
      </c>
      <c r="AA840">
        <v>4</v>
      </c>
      <c r="AB840">
        <v>2</v>
      </c>
      <c r="AC840">
        <v>3</v>
      </c>
      <c r="AD840">
        <v>2</v>
      </c>
      <c r="AE840">
        <v>1</v>
      </c>
      <c r="AF840">
        <v>2</v>
      </c>
      <c r="AG840">
        <v>0</v>
      </c>
      <c r="AH840" t="s">
        <v>69</v>
      </c>
      <c r="AI840" t="s">
        <v>71</v>
      </c>
      <c r="AJ840" t="str" cm="1">
        <f t="array" ref="AJ840">_xlfn.IFS(
  Cleaned_Data[[#This Row],[MonthlyIncome]] &lt;= Q1_Val, "Low (Q1)",
  Cleaned_Data[[#This Row],[MonthlyIncome]] &lt;= Q2_Val, "Lower-Mid (Q2)",
  Cleaned_Data[[#This Row],[MonthlyIncome]] &lt;= Q3_Val, "Upper-Mid (Q3)",
  TRUE, "High (Q4)"
)</f>
        <v>Lower-Mid (Q2)</v>
      </c>
      <c r="AK840" t="str">
        <f>_xlfn.XLOOKUP(Cleaned_Data[[#This Row],[JobSatisfaction]], SatisfactionLookup[Code], SatisfactionLookup[Label], "Unknown")</f>
        <v>Very High</v>
      </c>
      <c r="AL840" t="str">
        <f>_xlfn.XLOOKUP(Cleaned_Data[[#This Row],[WorkLifeBalance]], SatisfactionLookup[Code], SatisfactionLookup[Label], "Unknown")</f>
        <v>Medium</v>
      </c>
      <c r="AM84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840" t="str" cm="1">
        <f t="array" ref="AN840">_xlfn.IFS(Cleaned_Data[[#This Row],[Risk Score]]&gt;=5, "3 - High Risk", Cleaned_Data[[#This Row],[Risk Score]]&gt;=3, "2 - Medium Risk", TRUE, "1 - Low Risk")</f>
        <v>1 - Low Risk</v>
      </c>
    </row>
    <row r="841" spans="1:40">
      <c r="A841">
        <v>24</v>
      </c>
      <c r="B841" t="s">
        <v>43</v>
      </c>
      <c r="C841" t="s">
        <v>36</v>
      </c>
      <c r="D841">
        <v>477</v>
      </c>
      <c r="E841" t="s">
        <v>45</v>
      </c>
      <c r="F841">
        <v>24</v>
      </c>
      <c r="G841">
        <v>3</v>
      </c>
      <c r="H841" t="s">
        <v>51</v>
      </c>
      <c r="I841">
        <v>1173</v>
      </c>
      <c r="J841">
        <v>4</v>
      </c>
      <c r="K841" t="s">
        <v>46</v>
      </c>
      <c r="L841">
        <v>49</v>
      </c>
      <c r="M841">
        <v>3</v>
      </c>
      <c r="N841">
        <v>1</v>
      </c>
      <c r="O841" t="s">
        <v>50</v>
      </c>
      <c r="P841">
        <v>2</v>
      </c>
      <c r="Q841" t="s">
        <v>41</v>
      </c>
      <c r="R841">
        <v>3597</v>
      </c>
      <c r="S841">
        <v>6409</v>
      </c>
      <c r="T841">
        <v>8</v>
      </c>
      <c r="U841" t="s">
        <v>43</v>
      </c>
      <c r="V841">
        <v>22</v>
      </c>
      <c r="W841">
        <v>4</v>
      </c>
      <c r="X841">
        <v>4</v>
      </c>
      <c r="Y841">
        <v>0</v>
      </c>
      <c r="Z841">
        <v>6</v>
      </c>
      <c r="AA841">
        <v>2</v>
      </c>
      <c r="AB841">
        <v>3</v>
      </c>
      <c r="AC841">
        <v>4</v>
      </c>
      <c r="AD841">
        <v>3</v>
      </c>
      <c r="AE841">
        <v>1</v>
      </c>
      <c r="AF841">
        <v>2</v>
      </c>
      <c r="AG841">
        <v>0</v>
      </c>
      <c r="AH841" t="s">
        <v>68</v>
      </c>
      <c r="AI841" t="s">
        <v>71</v>
      </c>
      <c r="AJ841" t="str" cm="1">
        <f t="array" ref="AJ841">_xlfn.IFS(
  Cleaned_Data[[#This Row],[MonthlyIncome]] &lt;= Q1_Val, "Low (Q1)",
  Cleaned_Data[[#This Row],[MonthlyIncome]] &lt;= Q2_Val, "Lower-Mid (Q2)",
  Cleaned_Data[[#This Row],[MonthlyIncome]] &lt;= Q3_Val, "Upper-Mid (Q3)",
  TRUE, "High (Q4)"
)</f>
        <v>Lower-Mid (Q2)</v>
      </c>
      <c r="AK841" t="str">
        <f>_xlfn.XLOOKUP(Cleaned_Data[[#This Row],[JobSatisfaction]], SatisfactionLookup[Code], SatisfactionLookup[Label], "Unknown")</f>
        <v>Medium</v>
      </c>
      <c r="AL841" t="str">
        <f>_xlfn.XLOOKUP(Cleaned_Data[[#This Row],[WorkLifeBalance]], SatisfactionLookup[Code], SatisfactionLookup[Label], "Unknown")</f>
        <v>High</v>
      </c>
      <c r="AM84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841" t="str" cm="1">
        <f t="array" ref="AN841">_xlfn.IFS(Cleaned_Data[[#This Row],[Risk Score]]&gt;=5, "3 - High Risk", Cleaned_Data[[#This Row],[Risk Score]]&gt;=3, "2 - Medium Risk", TRUE, "1 - Low Risk")</f>
        <v>2 - Medium Risk</v>
      </c>
    </row>
    <row r="842" spans="1:40">
      <c r="A842">
        <v>49</v>
      </c>
      <c r="B842" t="s">
        <v>43</v>
      </c>
      <c r="C842" t="s">
        <v>36</v>
      </c>
      <c r="D842">
        <v>271</v>
      </c>
      <c r="E842" t="s">
        <v>45</v>
      </c>
      <c r="F842">
        <v>3</v>
      </c>
      <c r="G842">
        <v>2</v>
      </c>
      <c r="H842" t="s">
        <v>51</v>
      </c>
      <c r="I842">
        <v>1509</v>
      </c>
      <c r="J842">
        <v>3</v>
      </c>
      <c r="K842" t="s">
        <v>39</v>
      </c>
      <c r="L842">
        <v>43</v>
      </c>
      <c r="M842">
        <v>2</v>
      </c>
      <c r="N842">
        <v>2</v>
      </c>
      <c r="O842" t="s">
        <v>50</v>
      </c>
      <c r="P842">
        <v>1</v>
      </c>
      <c r="Q842" t="s">
        <v>48</v>
      </c>
      <c r="R842">
        <v>4789</v>
      </c>
      <c r="S842">
        <v>23070</v>
      </c>
      <c r="T842">
        <v>4</v>
      </c>
      <c r="U842" t="s">
        <v>43</v>
      </c>
      <c r="V842">
        <v>25</v>
      </c>
      <c r="W842">
        <v>4</v>
      </c>
      <c r="X842">
        <v>1</v>
      </c>
      <c r="Y842">
        <v>1</v>
      </c>
      <c r="Z842">
        <v>10</v>
      </c>
      <c r="AA842">
        <v>3</v>
      </c>
      <c r="AB842">
        <v>3</v>
      </c>
      <c r="AC842">
        <v>3</v>
      </c>
      <c r="AD842">
        <v>2</v>
      </c>
      <c r="AE842">
        <v>1</v>
      </c>
      <c r="AF842">
        <v>2</v>
      </c>
      <c r="AG842">
        <v>0</v>
      </c>
      <c r="AH842" t="s">
        <v>70</v>
      </c>
      <c r="AI842" t="s">
        <v>71</v>
      </c>
      <c r="AJ842" t="str" cm="1">
        <f t="array" ref="AJ842">_xlfn.IFS(
  Cleaned_Data[[#This Row],[MonthlyIncome]] &lt;= Q1_Val, "Low (Q1)",
  Cleaned_Data[[#This Row],[MonthlyIncome]] &lt;= Q2_Val, "Lower-Mid (Q2)",
  Cleaned_Data[[#This Row],[MonthlyIncome]] &lt;= Q3_Val, "Upper-Mid (Q3)",
  TRUE, "High (Q4)"
)</f>
        <v>Lower-Mid (Q2)</v>
      </c>
      <c r="AK842" t="str">
        <f>_xlfn.XLOOKUP(Cleaned_Data[[#This Row],[JobSatisfaction]], SatisfactionLookup[Code], SatisfactionLookup[Label], "Unknown")</f>
        <v>Low</v>
      </c>
      <c r="AL842" t="str">
        <f>_xlfn.XLOOKUP(Cleaned_Data[[#This Row],[WorkLifeBalance]], SatisfactionLookup[Code], SatisfactionLookup[Label], "Unknown")</f>
        <v>High</v>
      </c>
      <c r="AM84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42" t="str" cm="1">
        <f t="array" ref="AN842">_xlfn.IFS(Cleaned_Data[[#This Row],[Risk Score]]&gt;=5, "3 - High Risk", Cleaned_Data[[#This Row],[Risk Score]]&gt;=3, "2 - Medium Risk", TRUE, "1 - Low Risk")</f>
        <v>1 - Low Risk</v>
      </c>
    </row>
    <row r="843" spans="1:40">
      <c r="A843">
        <v>36</v>
      </c>
      <c r="B843" t="s">
        <v>43</v>
      </c>
      <c r="C843" t="s">
        <v>36</v>
      </c>
      <c r="D843">
        <v>1157</v>
      </c>
      <c r="E843" t="s">
        <v>37</v>
      </c>
      <c r="F843">
        <v>2</v>
      </c>
      <c r="G843">
        <v>4</v>
      </c>
      <c r="H843" t="s">
        <v>38</v>
      </c>
      <c r="I843">
        <v>1556</v>
      </c>
      <c r="J843">
        <v>3</v>
      </c>
      <c r="K843" t="s">
        <v>46</v>
      </c>
      <c r="L843">
        <v>70</v>
      </c>
      <c r="M843">
        <v>3</v>
      </c>
      <c r="N843">
        <v>1</v>
      </c>
      <c r="O843" t="s">
        <v>57</v>
      </c>
      <c r="P843">
        <v>4</v>
      </c>
      <c r="Q843" t="s">
        <v>41</v>
      </c>
      <c r="R843">
        <v>2644</v>
      </c>
      <c r="S843">
        <v>17001</v>
      </c>
      <c r="T843">
        <v>3</v>
      </c>
      <c r="U843" t="s">
        <v>35</v>
      </c>
      <c r="V843">
        <v>21</v>
      </c>
      <c r="W843">
        <v>4</v>
      </c>
      <c r="X843">
        <v>4</v>
      </c>
      <c r="Y843">
        <v>0</v>
      </c>
      <c r="Z843">
        <v>7</v>
      </c>
      <c r="AA843">
        <v>3</v>
      </c>
      <c r="AB843">
        <v>2</v>
      </c>
      <c r="AC843">
        <v>3</v>
      </c>
      <c r="AD843">
        <v>2</v>
      </c>
      <c r="AE843">
        <v>1</v>
      </c>
      <c r="AF843">
        <v>2</v>
      </c>
      <c r="AG843">
        <v>0</v>
      </c>
      <c r="AH843" t="s">
        <v>69</v>
      </c>
      <c r="AI843" t="s">
        <v>71</v>
      </c>
      <c r="AJ843" t="str" cm="1">
        <f t="array" ref="AJ843">_xlfn.IFS(
  Cleaned_Data[[#This Row],[MonthlyIncome]] &lt;= Q1_Val, "Low (Q1)",
  Cleaned_Data[[#This Row],[MonthlyIncome]] &lt;= Q2_Val, "Lower-Mid (Q2)",
  Cleaned_Data[[#This Row],[MonthlyIncome]] &lt;= Q3_Val, "Upper-Mid (Q3)",
  TRUE, "High (Q4)"
)</f>
        <v>Low (Q1)</v>
      </c>
      <c r="AK843" t="str">
        <f>_xlfn.XLOOKUP(Cleaned_Data[[#This Row],[JobSatisfaction]], SatisfactionLookup[Code], SatisfactionLookup[Label], "Unknown")</f>
        <v>Very High</v>
      </c>
      <c r="AL843" t="str">
        <f>_xlfn.XLOOKUP(Cleaned_Data[[#This Row],[WorkLifeBalance]], SatisfactionLookup[Code], SatisfactionLookup[Label], "Unknown")</f>
        <v>Medium</v>
      </c>
      <c r="AM84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843" t="str" cm="1">
        <f t="array" ref="AN843">_xlfn.IFS(Cleaned_Data[[#This Row],[Risk Score]]&gt;=5, "3 - High Risk", Cleaned_Data[[#This Row],[Risk Score]]&gt;=3, "2 - Medium Risk", TRUE, "1 - Low Risk")</f>
        <v>3 - High Risk</v>
      </c>
    </row>
    <row r="844" spans="1:40">
      <c r="A844">
        <v>28</v>
      </c>
      <c r="B844" t="s">
        <v>43</v>
      </c>
      <c r="C844" t="s">
        <v>36</v>
      </c>
      <c r="D844">
        <v>1217</v>
      </c>
      <c r="E844" t="s">
        <v>45</v>
      </c>
      <c r="F844">
        <v>1</v>
      </c>
      <c r="G844">
        <v>3</v>
      </c>
      <c r="H844" t="s">
        <v>51</v>
      </c>
      <c r="I844">
        <v>1834</v>
      </c>
      <c r="J844">
        <v>3</v>
      </c>
      <c r="K844" t="s">
        <v>39</v>
      </c>
      <c r="L844">
        <v>67</v>
      </c>
      <c r="M844">
        <v>3</v>
      </c>
      <c r="N844">
        <v>1</v>
      </c>
      <c r="O844" t="s">
        <v>47</v>
      </c>
      <c r="P844">
        <v>1</v>
      </c>
      <c r="Q844" t="s">
        <v>48</v>
      </c>
      <c r="R844">
        <v>3591</v>
      </c>
      <c r="S844">
        <v>12719</v>
      </c>
      <c r="T844">
        <v>1</v>
      </c>
      <c r="U844" t="s">
        <v>43</v>
      </c>
      <c r="V844">
        <v>25</v>
      </c>
      <c r="W844">
        <v>4</v>
      </c>
      <c r="X844">
        <v>3</v>
      </c>
      <c r="Y844">
        <v>1</v>
      </c>
      <c r="Z844">
        <v>3</v>
      </c>
      <c r="AA844">
        <v>3</v>
      </c>
      <c r="AB844">
        <v>3</v>
      </c>
      <c r="AC844">
        <v>3</v>
      </c>
      <c r="AD844">
        <v>2</v>
      </c>
      <c r="AE844">
        <v>1</v>
      </c>
      <c r="AF844">
        <v>2</v>
      </c>
      <c r="AG844">
        <v>0</v>
      </c>
      <c r="AH844" t="s">
        <v>67</v>
      </c>
      <c r="AI844" t="s">
        <v>71</v>
      </c>
      <c r="AJ844" t="str" cm="1">
        <f t="array" ref="AJ844">_xlfn.IFS(
  Cleaned_Data[[#This Row],[MonthlyIncome]] &lt;= Q1_Val, "Low (Q1)",
  Cleaned_Data[[#This Row],[MonthlyIncome]] &lt;= Q2_Val, "Lower-Mid (Q2)",
  Cleaned_Data[[#This Row],[MonthlyIncome]] &lt;= Q3_Val, "Upper-Mid (Q3)",
  TRUE, "High (Q4)"
)</f>
        <v>Lower-Mid (Q2)</v>
      </c>
      <c r="AK844" t="str">
        <f>_xlfn.XLOOKUP(Cleaned_Data[[#This Row],[JobSatisfaction]], SatisfactionLookup[Code], SatisfactionLookup[Label], "Unknown")</f>
        <v>Low</v>
      </c>
      <c r="AL844" t="str">
        <f>_xlfn.XLOOKUP(Cleaned_Data[[#This Row],[WorkLifeBalance]], SatisfactionLookup[Code], SatisfactionLookup[Label], "Unknown")</f>
        <v>High</v>
      </c>
      <c r="AM84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44" t="str" cm="1">
        <f t="array" ref="AN844">_xlfn.IFS(Cleaned_Data[[#This Row],[Risk Score]]&gt;=5, "3 - High Risk", Cleaned_Data[[#This Row],[Risk Score]]&gt;=3, "2 - Medium Risk", TRUE, "1 - Low Risk")</f>
        <v>1 - Low Risk</v>
      </c>
    </row>
    <row r="845" spans="1:40">
      <c r="A845">
        <v>34</v>
      </c>
      <c r="B845" t="s">
        <v>43</v>
      </c>
      <c r="C845" t="s">
        <v>36</v>
      </c>
      <c r="D845">
        <v>1346</v>
      </c>
      <c r="E845" t="s">
        <v>45</v>
      </c>
      <c r="F845">
        <v>19</v>
      </c>
      <c r="G845">
        <v>2</v>
      </c>
      <c r="H845" t="s">
        <v>51</v>
      </c>
      <c r="I845">
        <v>18</v>
      </c>
      <c r="J845">
        <v>2</v>
      </c>
      <c r="K845" t="s">
        <v>46</v>
      </c>
      <c r="L845">
        <v>93</v>
      </c>
      <c r="M845">
        <v>3</v>
      </c>
      <c r="N845">
        <v>1</v>
      </c>
      <c r="O845" t="s">
        <v>50</v>
      </c>
      <c r="P845">
        <v>4</v>
      </c>
      <c r="Q845" t="s">
        <v>52</v>
      </c>
      <c r="R845">
        <v>2661</v>
      </c>
      <c r="S845">
        <v>8758</v>
      </c>
      <c r="T845">
        <v>0</v>
      </c>
      <c r="U845" t="s">
        <v>43</v>
      </c>
      <c r="V845">
        <v>11</v>
      </c>
      <c r="W845">
        <v>3</v>
      </c>
      <c r="X845">
        <v>3</v>
      </c>
      <c r="Y845">
        <v>1</v>
      </c>
      <c r="Z845">
        <v>3</v>
      </c>
      <c r="AA845">
        <v>2</v>
      </c>
      <c r="AB845">
        <v>3</v>
      </c>
      <c r="AC845">
        <v>2</v>
      </c>
      <c r="AD845">
        <v>2</v>
      </c>
      <c r="AE845">
        <v>1</v>
      </c>
      <c r="AF845">
        <v>2</v>
      </c>
      <c r="AG845">
        <v>0</v>
      </c>
      <c r="AH845" t="s">
        <v>67</v>
      </c>
      <c r="AI845" t="s">
        <v>71</v>
      </c>
      <c r="AJ845" t="str" cm="1">
        <f t="array" ref="AJ845">_xlfn.IFS(
  Cleaned_Data[[#This Row],[MonthlyIncome]] &lt;= Q1_Val, "Low (Q1)",
  Cleaned_Data[[#This Row],[MonthlyIncome]] &lt;= Q2_Val, "Lower-Mid (Q2)",
  Cleaned_Data[[#This Row],[MonthlyIncome]] &lt;= Q3_Val, "Upper-Mid (Q3)",
  TRUE, "High (Q4)"
)</f>
        <v>Low (Q1)</v>
      </c>
      <c r="AK845" t="str">
        <f>_xlfn.XLOOKUP(Cleaned_Data[[#This Row],[JobSatisfaction]], SatisfactionLookup[Code], SatisfactionLookup[Label], "Unknown")</f>
        <v>Very High</v>
      </c>
      <c r="AL845" t="str">
        <f>_xlfn.XLOOKUP(Cleaned_Data[[#This Row],[WorkLifeBalance]], SatisfactionLookup[Code], SatisfactionLookup[Label], "Unknown")</f>
        <v>High</v>
      </c>
      <c r="AM84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845" t="str" cm="1">
        <f t="array" ref="AN845">_xlfn.IFS(Cleaned_Data[[#This Row],[Risk Score]]&gt;=5, "3 - High Risk", Cleaned_Data[[#This Row],[Risk Score]]&gt;=3, "2 - Medium Risk", TRUE, "1 - Low Risk")</f>
        <v>2 - Medium Risk</v>
      </c>
    </row>
    <row r="846" spans="1:40">
      <c r="A846">
        <v>38</v>
      </c>
      <c r="B846" t="s">
        <v>43</v>
      </c>
      <c r="C846" t="s">
        <v>36</v>
      </c>
      <c r="D846">
        <v>371</v>
      </c>
      <c r="E846" t="s">
        <v>45</v>
      </c>
      <c r="F846">
        <v>2</v>
      </c>
      <c r="G846">
        <v>3</v>
      </c>
      <c r="H846" t="s">
        <v>38</v>
      </c>
      <c r="I846">
        <v>24</v>
      </c>
      <c r="J846">
        <v>4</v>
      </c>
      <c r="K846" t="s">
        <v>46</v>
      </c>
      <c r="L846">
        <v>45</v>
      </c>
      <c r="M846">
        <v>3</v>
      </c>
      <c r="N846">
        <v>1</v>
      </c>
      <c r="O846" t="s">
        <v>47</v>
      </c>
      <c r="P846">
        <v>4</v>
      </c>
      <c r="Q846" t="s">
        <v>41</v>
      </c>
      <c r="R846">
        <v>3944</v>
      </c>
      <c r="S846">
        <v>4306</v>
      </c>
      <c r="T846">
        <v>5</v>
      </c>
      <c r="U846" t="s">
        <v>35</v>
      </c>
      <c r="V846">
        <v>11</v>
      </c>
      <c r="W846">
        <v>3</v>
      </c>
      <c r="X846">
        <v>3</v>
      </c>
      <c r="Y846">
        <v>0</v>
      </c>
      <c r="Z846">
        <v>6</v>
      </c>
      <c r="AA846">
        <v>3</v>
      </c>
      <c r="AB846">
        <v>3</v>
      </c>
      <c r="AC846">
        <v>3</v>
      </c>
      <c r="AD846">
        <v>2</v>
      </c>
      <c r="AE846">
        <v>1</v>
      </c>
      <c r="AF846">
        <v>2</v>
      </c>
      <c r="AG846">
        <v>0</v>
      </c>
      <c r="AH846" t="s">
        <v>69</v>
      </c>
      <c r="AI846" t="s">
        <v>71</v>
      </c>
      <c r="AJ846" t="str" cm="1">
        <f t="array" ref="AJ846">_xlfn.IFS(
  Cleaned_Data[[#This Row],[MonthlyIncome]] &lt;= Q1_Val, "Low (Q1)",
  Cleaned_Data[[#This Row],[MonthlyIncome]] &lt;= Q2_Val, "Lower-Mid (Q2)",
  Cleaned_Data[[#This Row],[MonthlyIncome]] &lt;= Q3_Val, "Upper-Mid (Q3)",
  TRUE, "High (Q4)"
)</f>
        <v>Lower-Mid (Q2)</v>
      </c>
      <c r="AK846" t="str">
        <f>_xlfn.XLOOKUP(Cleaned_Data[[#This Row],[JobSatisfaction]], SatisfactionLookup[Code], SatisfactionLookup[Label], "Unknown")</f>
        <v>Very High</v>
      </c>
      <c r="AL846" t="str">
        <f>_xlfn.XLOOKUP(Cleaned_Data[[#This Row],[WorkLifeBalance]], SatisfactionLookup[Code], SatisfactionLookup[Label], "Unknown")</f>
        <v>High</v>
      </c>
      <c r="AM84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846" t="str" cm="1">
        <f t="array" ref="AN846">_xlfn.IFS(Cleaned_Data[[#This Row],[Risk Score]]&gt;=5, "3 - High Risk", Cleaned_Data[[#This Row],[Risk Score]]&gt;=3, "2 - Medium Risk", TRUE, "1 - Low Risk")</f>
        <v>2 - Medium Risk</v>
      </c>
    </row>
    <row r="847" spans="1:40">
      <c r="A847">
        <v>35</v>
      </c>
      <c r="B847" t="s">
        <v>43</v>
      </c>
      <c r="C847" t="s">
        <v>44</v>
      </c>
      <c r="D847">
        <v>664</v>
      </c>
      <c r="E847" t="s">
        <v>45</v>
      </c>
      <c r="F847">
        <v>1</v>
      </c>
      <c r="G847">
        <v>3</v>
      </c>
      <c r="H847" t="s">
        <v>51</v>
      </c>
      <c r="I847">
        <v>88</v>
      </c>
      <c r="J847">
        <v>2</v>
      </c>
      <c r="K847" t="s">
        <v>46</v>
      </c>
      <c r="L847">
        <v>79</v>
      </c>
      <c r="M847">
        <v>3</v>
      </c>
      <c r="N847">
        <v>1</v>
      </c>
      <c r="O847" t="s">
        <v>47</v>
      </c>
      <c r="P847">
        <v>1</v>
      </c>
      <c r="Q847" t="s">
        <v>48</v>
      </c>
      <c r="R847">
        <v>2194</v>
      </c>
      <c r="S847">
        <v>5868</v>
      </c>
      <c r="T847">
        <v>4</v>
      </c>
      <c r="U847" t="s">
        <v>43</v>
      </c>
      <c r="V847">
        <v>13</v>
      </c>
      <c r="W847">
        <v>3</v>
      </c>
      <c r="X847">
        <v>4</v>
      </c>
      <c r="Y847">
        <v>1</v>
      </c>
      <c r="Z847">
        <v>5</v>
      </c>
      <c r="AA847">
        <v>2</v>
      </c>
      <c r="AB847">
        <v>2</v>
      </c>
      <c r="AC847">
        <v>3</v>
      </c>
      <c r="AD847">
        <v>2</v>
      </c>
      <c r="AE847">
        <v>1</v>
      </c>
      <c r="AF847">
        <v>2</v>
      </c>
      <c r="AG847">
        <v>0</v>
      </c>
      <c r="AH847" t="s">
        <v>69</v>
      </c>
      <c r="AI847" t="s">
        <v>71</v>
      </c>
      <c r="AJ847" t="str" cm="1">
        <f t="array" ref="AJ847">_xlfn.IFS(
  Cleaned_Data[[#This Row],[MonthlyIncome]] &lt;= Q1_Val, "Low (Q1)",
  Cleaned_Data[[#This Row],[MonthlyIncome]] &lt;= Q2_Val, "Lower-Mid (Q2)",
  Cleaned_Data[[#This Row],[MonthlyIncome]] &lt;= Q3_Val, "Upper-Mid (Q3)",
  TRUE, "High (Q4)"
)</f>
        <v>Low (Q1)</v>
      </c>
      <c r="AK847" t="str">
        <f>_xlfn.XLOOKUP(Cleaned_Data[[#This Row],[JobSatisfaction]], SatisfactionLookup[Code], SatisfactionLookup[Label], "Unknown")</f>
        <v>Low</v>
      </c>
      <c r="AL847" t="str">
        <f>_xlfn.XLOOKUP(Cleaned_Data[[#This Row],[WorkLifeBalance]], SatisfactionLookup[Code], SatisfactionLookup[Label], "Unknown")</f>
        <v>Medium</v>
      </c>
      <c r="AM84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847" t="str" cm="1">
        <f t="array" ref="AN847">_xlfn.IFS(Cleaned_Data[[#This Row],[Risk Score]]&gt;=5, "3 - High Risk", Cleaned_Data[[#This Row],[Risk Score]]&gt;=3, "2 - Medium Risk", TRUE, "1 - Low Risk")</f>
        <v>2 - Medium Risk</v>
      </c>
    </row>
    <row r="848" spans="1:40">
      <c r="A848">
        <v>44</v>
      </c>
      <c r="B848" t="s">
        <v>43</v>
      </c>
      <c r="C848" t="s">
        <v>55</v>
      </c>
      <c r="D848">
        <v>489</v>
      </c>
      <c r="E848" t="s">
        <v>45</v>
      </c>
      <c r="F848">
        <v>23</v>
      </c>
      <c r="G848">
        <v>3</v>
      </c>
      <c r="H848" t="s">
        <v>51</v>
      </c>
      <c r="I848">
        <v>132</v>
      </c>
      <c r="J848">
        <v>2</v>
      </c>
      <c r="K848" t="s">
        <v>46</v>
      </c>
      <c r="L848">
        <v>67</v>
      </c>
      <c r="M848">
        <v>3</v>
      </c>
      <c r="N848">
        <v>2</v>
      </c>
      <c r="O848" t="s">
        <v>50</v>
      </c>
      <c r="P848">
        <v>2</v>
      </c>
      <c r="Q848" t="s">
        <v>48</v>
      </c>
      <c r="R848">
        <v>2042</v>
      </c>
      <c r="S848">
        <v>25043</v>
      </c>
      <c r="T848">
        <v>4</v>
      </c>
      <c r="U848" t="s">
        <v>43</v>
      </c>
      <c r="V848">
        <v>12</v>
      </c>
      <c r="W848">
        <v>3</v>
      </c>
      <c r="X848">
        <v>3</v>
      </c>
      <c r="Y848">
        <v>1</v>
      </c>
      <c r="Z848">
        <v>17</v>
      </c>
      <c r="AA848">
        <v>3</v>
      </c>
      <c r="AB848">
        <v>4</v>
      </c>
      <c r="AC848">
        <v>3</v>
      </c>
      <c r="AD848">
        <v>2</v>
      </c>
      <c r="AE848">
        <v>1</v>
      </c>
      <c r="AF848">
        <v>2</v>
      </c>
      <c r="AG848">
        <v>0</v>
      </c>
      <c r="AH848" t="s">
        <v>69</v>
      </c>
      <c r="AI848" t="s">
        <v>71</v>
      </c>
      <c r="AJ848" t="str" cm="1">
        <f t="array" ref="AJ848">_xlfn.IFS(
  Cleaned_Data[[#This Row],[MonthlyIncome]] &lt;= Q1_Val, "Low (Q1)",
  Cleaned_Data[[#This Row],[MonthlyIncome]] &lt;= Q2_Val, "Lower-Mid (Q2)",
  Cleaned_Data[[#This Row],[MonthlyIncome]] &lt;= Q3_Val, "Upper-Mid (Q3)",
  TRUE, "High (Q4)"
)</f>
        <v>Low (Q1)</v>
      </c>
      <c r="AK848" t="str">
        <f>_xlfn.XLOOKUP(Cleaned_Data[[#This Row],[JobSatisfaction]], SatisfactionLookup[Code], SatisfactionLookup[Label], "Unknown")</f>
        <v>Medium</v>
      </c>
      <c r="AL848" t="str">
        <f>_xlfn.XLOOKUP(Cleaned_Data[[#This Row],[WorkLifeBalance]], SatisfactionLookup[Code], SatisfactionLookup[Label], "Unknown")</f>
        <v>Very High</v>
      </c>
      <c r="AM84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848" t="str" cm="1">
        <f t="array" ref="AN848">_xlfn.IFS(Cleaned_Data[[#This Row],[Risk Score]]&gt;=5, "3 - High Risk", Cleaned_Data[[#This Row],[Risk Score]]&gt;=3, "2 - Medium Risk", TRUE, "1 - Low Risk")</f>
        <v>2 - Medium Risk</v>
      </c>
    </row>
    <row r="849" spans="1:40">
      <c r="A849">
        <v>24</v>
      </c>
      <c r="B849" t="s">
        <v>43</v>
      </c>
      <c r="C849" t="s">
        <v>36</v>
      </c>
      <c r="D849">
        <v>1127</v>
      </c>
      <c r="E849" t="s">
        <v>45</v>
      </c>
      <c r="F849">
        <v>18</v>
      </c>
      <c r="G849">
        <v>1</v>
      </c>
      <c r="H849" t="s">
        <v>38</v>
      </c>
      <c r="I849">
        <v>150</v>
      </c>
      <c r="J849">
        <v>2</v>
      </c>
      <c r="K849" t="s">
        <v>46</v>
      </c>
      <c r="L849">
        <v>52</v>
      </c>
      <c r="M849">
        <v>3</v>
      </c>
      <c r="N849">
        <v>1</v>
      </c>
      <c r="O849" t="s">
        <v>50</v>
      </c>
      <c r="P849">
        <v>3</v>
      </c>
      <c r="Q849" t="s">
        <v>48</v>
      </c>
      <c r="R849">
        <v>2774</v>
      </c>
      <c r="S849">
        <v>13257</v>
      </c>
      <c r="T849">
        <v>0</v>
      </c>
      <c r="U849" t="s">
        <v>43</v>
      </c>
      <c r="V849">
        <v>12</v>
      </c>
      <c r="W849">
        <v>3</v>
      </c>
      <c r="X849">
        <v>3</v>
      </c>
      <c r="Y849">
        <v>1</v>
      </c>
      <c r="Z849">
        <v>6</v>
      </c>
      <c r="AA849">
        <v>2</v>
      </c>
      <c r="AB849">
        <v>3</v>
      </c>
      <c r="AC849">
        <v>5</v>
      </c>
      <c r="AD849">
        <v>3</v>
      </c>
      <c r="AE849">
        <v>1</v>
      </c>
      <c r="AF849">
        <v>2</v>
      </c>
      <c r="AG849">
        <v>0</v>
      </c>
      <c r="AH849" t="s">
        <v>68</v>
      </c>
      <c r="AI849" t="s">
        <v>71</v>
      </c>
      <c r="AJ849" t="str" cm="1">
        <f t="array" ref="AJ849">_xlfn.IFS(
  Cleaned_Data[[#This Row],[MonthlyIncome]] &lt;= Q1_Val, "Low (Q1)",
  Cleaned_Data[[#This Row],[MonthlyIncome]] &lt;= Q2_Val, "Lower-Mid (Q2)",
  Cleaned_Data[[#This Row],[MonthlyIncome]] &lt;= Q3_Val, "Upper-Mid (Q3)",
  TRUE, "High (Q4)"
)</f>
        <v>Low (Q1)</v>
      </c>
      <c r="AK849" t="str">
        <f>_xlfn.XLOOKUP(Cleaned_Data[[#This Row],[JobSatisfaction]], SatisfactionLookup[Code], SatisfactionLookup[Label], "Unknown")</f>
        <v>High</v>
      </c>
      <c r="AL849" t="str">
        <f>_xlfn.XLOOKUP(Cleaned_Data[[#This Row],[WorkLifeBalance]], SatisfactionLookup[Code], SatisfactionLookup[Label], "Unknown")</f>
        <v>High</v>
      </c>
      <c r="AM84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849" t="str" cm="1">
        <f t="array" ref="AN849">_xlfn.IFS(Cleaned_Data[[#This Row],[Risk Score]]&gt;=5, "3 - High Risk", Cleaned_Data[[#This Row],[Risk Score]]&gt;=3, "2 - Medium Risk", TRUE, "1 - Low Risk")</f>
        <v>2 - Medium Risk</v>
      </c>
    </row>
    <row r="850" spans="1:40">
      <c r="A850">
        <v>43</v>
      </c>
      <c r="B850" t="s">
        <v>43</v>
      </c>
      <c r="C850" t="s">
        <v>44</v>
      </c>
      <c r="D850">
        <v>957</v>
      </c>
      <c r="E850" t="s">
        <v>45</v>
      </c>
      <c r="F850">
        <v>28</v>
      </c>
      <c r="G850">
        <v>3</v>
      </c>
      <c r="H850" t="s">
        <v>51</v>
      </c>
      <c r="I850">
        <v>171</v>
      </c>
      <c r="J850">
        <v>2</v>
      </c>
      <c r="K850" t="s">
        <v>39</v>
      </c>
      <c r="L850">
        <v>72</v>
      </c>
      <c r="M850">
        <v>4</v>
      </c>
      <c r="N850">
        <v>1</v>
      </c>
      <c r="O850" t="s">
        <v>47</v>
      </c>
      <c r="P850">
        <v>3</v>
      </c>
      <c r="Q850" t="s">
        <v>41</v>
      </c>
      <c r="R850">
        <v>4739</v>
      </c>
      <c r="S850">
        <v>16090</v>
      </c>
      <c r="T850">
        <v>4</v>
      </c>
      <c r="U850" t="s">
        <v>43</v>
      </c>
      <c r="V850">
        <v>12</v>
      </c>
      <c r="W850">
        <v>3</v>
      </c>
      <c r="X850">
        <v>4</v>
      </c>
      <c r="Y850">
        <v>0</v>
      </c>
      <c r="Z850">
        <v>18</v>
      </c>
      <c r="AA850">
        <v>2</v>
      </c>
      <c r="AB850">
        <v>3</v>
      </c>
      <c r="AC850">
        <v>3</v>
      </c>
      <c r="AD850">
        <v>2</v>
      </c>
      <c r="AE850">
        <v>1</v>
      </c>
      <c r="AF850">
        <v>2</v>
      </c>
      <c r="AG850">
        <v>0</v>
      </c>
      <c r="AH850" t="s">
        <v>69</v>
      </c>
      <c r="AI850" t="s">
        <v>71</v>
      </c>
      <c r="AJ850" t="str" cm="1">
        <f t="array" ref="AJ850">_xlfn.IFS(
  Cleaned_Data[[#This Row],[MonthlyIncome]] &lt;= Q1_Val, "Low (Q1)",
  Cleaned_Data[[#This Row],[MonthlyIncome]] &lt;= Q2_Val, "Lower-Mid (Q2)",
  Cleaned_Data[[#This Row],[MonthlyIncome]] &lt;= Q3_Val, "Upper-Mid (Q3)",
  TRUE, "High (Q4)"
)</f>
        <v>Lower-Mid (Q2)</v>
      </c>
      <c r="AK850" t="str">
        <f>_xlfn.XLOOKUP(Cleaned_Data[[#This Row],[JobSatisfaction]], SatisfactionLookup[Code], SatisfactionLookup[Label], "Unknown")</f>
        <v>High</v>
      </c>
      <c r="AL850" t="str">
        <f>_xlfn.XLOOKUP(Cleaned_Data[[#This Row],[WorkLifeBalance]], SatisfactionLookup[Code], SatisfactionLookup[Label], "Unknown")</f>
        <v>High</v>
      </c>
      <c r="AM85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850" t="str" cm="1">
        <f t="array" ref="AN850">_xlfn.IFS(Cleaned_Data[[#This Row],[Risk Score]]&gt;=5, "3 - High Risk", Cleaned_Data[[#This Row],[Risk Score]]&gt;=3, "2 - Medium Risk", TRUE, "1 - Low Risk")</f>
        <v>1 - Low Risk</v>
      </c>
    </row>
    <row r="851" spans="1:40">
      <c r="A851">
        <v>30</v>
      </c>
      <c r="B851" t="s">
        <v>43</v>
      </c>
      <c r="C851" t="s">
        <v>36</v>
      </c>
      <c r="D851">
        <v>1427</v>
      </c>
      <c r="E851" t="s">
        <v>45</v>
      </c>
      <c r="F851">
        <v>2</v>
      </c>
      <c r="G851">
        <v>1</v>
      </c>
      <c r="H851" t="s">
        <v>51</v>
      </c>
      <c r="I851">
        <v>198</v>
      </c>
      <c r="J851">
        <v>2</v>
      </c>
      <c r="K851" t="s">
        <v>46</v>
      </c>
      <c r="L851">
        <v>35</v>
      </c>
      <c r="M851">
        <v>2</v>
      </c>
      <c r="N851">
        <v>1</v>
      </c>
      <c r="O851" t="s">
        <v>50</v>
      </c>
      <c r="P851">
        <v>4</v>
      </c>
      <c r="Q851" t="s">
        <v>41</v>
      </c>
      <c r="R851">
        <v>2720</v>
      </c>
      <c r="S851">
        <v>11162</v>
      </c>
      <c r="T851">
        <v>0</v>
      </c>
      <c r="U851" t="s">
        <v>43</v>
      </c>
      <c r="V851">
        <v>13</v>
      </c>
      <c r="W851">
        <v>3</v>
      </c>
      <c r="X851">
        <v>4</v>
      </c>
      <c r="Y851">
        <v>0</v>
      </c>
      <c r="Z851">
        <v>6</v>
      </c>
      <c r="AA851">
        <v>3</v>
      </c>
      <c r="AB851">
        <v>3</v>
      </c>
      <c r="AC851">
        <v>5</v>
      </c>
      <c r="AD851">
        <v>3</v>
      </c>
      <c r="AE851">
        <v>1</v>
      </c>
      <c r="AF851">
        <v>2</v>
      </c>
      <c r="AG851">
        <v>0</v>
      </c>
      <c r="AH851" t="s">
        <v>67</v>
      </c>
      <c r="AI851" t="s">
        <v>71</v>
      </c>
      <c r="AJ851" t="str" cm="1">
        <f t="array" ref="AJ851">_xlfn.IFS(
  Cleaned_Data[[#This Row],[MonthlyIncome]] &lt;= Q1_Val, "Low (Q1)",
  Cleaned_Data[[#This Row],[MonthlyIncome]] &lt;= Q2_Val, "Lower-Mid (Q2)",
  Cleaned_Data[[#This Row],[MonthlyIncome]] &lt;= Q3_Val, "Upper-Mid (Q3)",
  TRUE, "High (Q4)"
)</f>
        <v>Low (Q1)</v>
      </c>
      <c r="AK851" t="str">
        <f>_xlfn.XLOOKUP(Cleaned_Data[[#This Row],[JobSatisfaction]], SatisfactionLookup[Code], SatisfactionLookup[Label], "Unknown")</f>
        <v>Very High</v>
      </c>
      <c r="AL851" t="str">
        <f>_xlfn.XLOOKUP(Cleaned_Data[[#This Row],[WorkLifeBalance]], SatisfactionLookup[Code], SatisfactionLookup[Label], "Unknown")</f>
        <v>High</v>
      </c>
      <c r="AM85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51" t="str" cm="1">
        <f t="array" ref="AN851">_xlfn.IFS(Cleaned_Data[[#This Row],[Risk Score]]&gt;=5, "3 - High Risk", Cleaned_Data[[#This Row],[Risk Score]]&gt;=3, "2 - Medium Risk", TRUE, "1 - Low Risk")</f>
        <v>1 - Low Risk</v>
      </c>
    </row>
    <row r="852" spans="1:40">
      <c r="A852">
        <v>34</v>
      </c>
      <c r="B852" t="s">
        <v>43</v>
      </c>
      <c r="C852" t="s">
        <v>44</v>
      </c>
      <c r="D852">
        <v>303</v>
      </c>
      <c r="E852" t="s">
        <v>37</v>
      </c>
      <c r="F852">
        <v>2</v>
      </c>
      <c r="G852">
        <v>4</v>
      </c>
      <c r="H852" t="s">
        <v>59</v>
      </c>
      <c r="I852">
        <v>216</v>
      </c>
      <c r="J852">
        <v>3</v>
      </c>
      <c r="K852" t="s">
        <v>39</v>
      </c>
      <c r="L852">
        <v>75</v>
      </c>
      <c r="M852">
        <v>3</v>
      </c>
      <c r="N852">
        <v>1</v>
      </c>
      <c r="O852" t="s">
        <v>57</v>
      </c>
      <c r="P852">
        <v>3</v>
      </c>
      <c r="Q852" t="s">
        <v>48</v>
      </c>
      <c r="R852">
        <v>2231</v>
      </c>
      <c r="S852">
        <v>11314</v>
      </c>
      <c r="T852">
        <v>6</v>
      </c>
      <c r="U852" t="s">
        <v>43</v>
      </c>
      <c r="V852">
        <v>18</v>
      </c>
      <c r="W852">
        <v>3</v>
      </c>
      <c r="X852">
        <v>4</v>
      </c>
      <c r="Y852">
        <v>1</v>
      </c>
      <c r="Z852">
        <v>6</v>
      </c>
      <c r="AA852">
        <v>3</v>
      </c>
      <c r="AB852">
        <v>3</v>
      </c>
      <c r="AC852">
        <v>4</v>
      </c>
      <c r="AD852">
        <v>3</v>
      </c>
      <c r="AE852">
        <v>1</v>
      </c>
      <c r="AF852">
        <v>2</v>
      </c>
      <c r="AG852">
        <v>0</v>
      </c>
      <c r="AH852" t="s">
        <v>67</v>
      </c>
      <c r="AI852" t="s">
        <v>71</v>
      </c>
      <c r="AJ852" t="str" cm="1">
        <f t="array" ref="AJ852">_xlfn.IFS(
  Cleaned_Data[[#This Row],[MonthlyIncome]] &lt;= Q1_Val, "Low (Q1)",
  Cleaned_Data[[#This Row],[MonthlyIncome]] &lt;= Q2_Val, "Lower-Mid (Q2)",
  Cleaned_Data[[#This Row],[MonthlyIncome]] &lt;= Q3_Val, "Upper-Mid (Q3)",
  TRUE, "High (Q4)"
)</f>
        <v>Low (Q1)</v>
      </c>
      <c r="AK852" t="str">
        <f>_xlfn.XLOOKUP(Cleaned_Data[[#This Row],[JobSatisfaction]], SatisfactionLookup[Code], SatisfactionLookup[Label], "Unknown")</f>
        <v>High</v>
      </c>
      <c r="AL852" t="str">
        <f>_xlfn.XLOOKUP(Cleaned_Data[[#This Row],[WorkLifeBalance]], SatisfactionLookup[Code], SatisfactionLookup[Label], "Unknown")</f>
        <v>High</v>
      </c>
      <c r="AM85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52" t="str" cm="1">
        <f t="array" ref="AN852">_xlfn.IFS(Cleaned_Data[[#This Row],[Risk Score]]&gt;=5, "3 - High Risk", Cleaned_Data[[#This Row],[Risk Score]]&gt;=3, "2 - Medium Risk", TRUE, "1 - Low Risk")</f>
        <v>1 - Low Risk</v>
      </c>
    </row>
    <row r="853" spans="1:40">
      <c r="A853">
        <v>34</v>
      </c>
      <c r="B853" t="s">
        <v>43</v>
      </c>
      <c r="C853" t="s">
        <v>36</v>
      </c>
      <c r="D853">
        <v>629</v>
      </c>
      <c r="E853" t="s">
        <v>45</v>
      </c>
      <c r="F853">
        <v>27</v>
      </c>
      <c r="G853">
        <v>2</v>
      </c>
      <c r="H853" t="s">
        <v>51</v>
      </c>
      <c r="I853">
        <v>247</v>
      </c>
      <c r="J853">
        <v>4</v>
      </c>
      <c r="K853" t="s">
        <v>39</v>
      </c>
      <c r="L853">
        <v>95</v>
      </c>
      <c r="M853">
        <v>3</v>
      </c>
      <c r="N853">
        <v>1</v>
      </c>
      <c r="O853" t="s">
        <v>47</v>
      </c>
      <c r="P853">
        <v>2</v>
      </c>
      <c r="Q853" t="s">
        <v>41</v>
      </c>
      <c r="R853">
        <v>2311</v>
      </c>
      <c r="S853">
        <v>5711</v>
      </c>
      <c r="T853">
        <v>2</v>
      </c>
      <c r="U853" t="s">
        <v>43</v>
      </c>
      <c r="V853">
        <v>15</v>
      </c>
      <c r="W853">
        <v>3</v>
      </c>
      <c r="X853">
        <v>4</v>
      </c>
      <c r="Y853">
        <v>0</v>
      </c>
      <c r="Z853">
        <v>9</v>
      </c>
      <c r="AA853">
        <v>3</v>
      </c>
      <c r="AB853">
        <v>3</v>
      </c>
      <c r="AC853">
        <v>3</v>
      </c>
      <c r="AD853">
        <v>2</v>
      </c>
      <c r="AE853">
        <v>1</v>
      </c>
      <c r="AF853">
        <v>2</v>
      </c>
      <c r="AG853">
        <v>0</v>
      </c>
      <c r="AH853" t="s">
        <v>67</v>
      </c>
      <c r="AI853" t="s">
        <v>71</v>
      </c>
      <c r="AJ853" t="str" cm="1">
        <f t="array" ref="AJ853">_xlfn.IFS(
  Cleaned_Data[[#This Row],[MonthlyIncome]] &lt;= Q1_Val, "Low (Q1)",
  Cleaned_Data[[#This Row],[MonthlyIncome]] &lt;= Q2_Val, "Lower-Mid (Q2)",
  Cleaned_Data[[#This Row],[MonthlyIncome]] &lt;= Q3_Val, "Upper-Mid (Q3)",
  TRUE, "High (Q4)"
)</f>
        <v>Low (Q1)</v>
      </c>
      <c r="AK853" t="str">
        <f>_xlfn.XLOOKUP(Cleaned_Data[[#This Row],[JobSatisfaction]], SatisfactionLookup[Code], SatisfactionLookup[Label], "Unknown")</f>
        <v>Medium</v>
      </c>
      <c r="AL853" t="str">
        <f>_xlfn.XLOOKUP(Cleaned_Data[[#This Row],[WorkLifeBalance]], SatisfactionLookup[Code], SatisfactionLookup[Label], "Unknown")</f>
        <v>High</v>
      </c>
      <c r="AM85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853" t="str" cm="1">
        <f t="array" ref="AN853">_xlfn.IFS(Cleaned_Data[[#This Row],[Risk Score]]&gt;=5, "3 - High Risk", Cleaned_Data[[#This Row],[Risk Score]]&gt;=3, "2 - Medium Risk", TRUE, "1 - Low Risk")</f>
        <v>3 - High Risk</v>
      </c>
    </row>
    <row r="854" spans="1:40">
      <c r="A854">
        <v>32</v>
      </c>
      <c r="B854" t="s">
        <v>43</v>
      </c>
      <c r="C854" t="s">
        <v>36</v>
      </c>
      <c r="D854">
        <v>1401</v>
      </c>
      <c r="E854" t="s">
        <v>37</v>
      </c>
      <c r="F854">
        <v>4</v>
      </c>
      <c r="G854">
        <v>2</v>
      </c>
      <c r="H854" t="s">
        <v>38</v>
      </c>
      <c r="I854">
        <v>330</v>
      </c>
      <c r="J854">
        <v>3</v>
      </c>
      <c r="K854" t="s">
        <v>39</v>
      </c>
      <c r="L854">
        <v>56</v>
      </c>
      <c r="M854">
        <v>3</v>
      </c>
      <c r="N854">
        <v>1</v>
      </c>
      <c r="O854" t="s">
        <v>57</v>
      </c>
      <c r="P854">
        <v>2</v>
      </c>
      <c r="Q854" t="s">
        <v>48</v>
      </c>
      <c r="R854">
        <v>3931</v>
      </c>
      <c r="S854">
        <v>20990</v>
      </c>
      <c r="T854">
        <v>2</v>
      </c>
      <c r="U854" t="s">
        <v>43</v>
      </c>
      <c r="V854">
        <v>11</v>
      </c>
      <c r="W854">
        <v>3</v>
      </c>
      <c r="X854">
        <v>1</v>
      </c>
      <c r="Y854">
        <v>1</v>
      </c>
      <c r="Z854">
        <v>6</v>
      </c>
      <c r="AA854">
        <v>5</v>
      </c>
      <c r="AB854">
        <v>3</v>
      </c>
      <c r="AC854">
        <v>4</v>
      </c>
      <c r="AD854">
        <v>3</v>
      </c>
      <c r="AE854">
        <v>1</v>
      </c>
      <c r="AF854">
        <v>2</v>
      </c>
      <c r="AG854">
        <v>0</v>
      </c>
      <c r="AH854" t="s">
        <v>67</v>
      </c>
      <c r="AI854" t="s">
        <v>71</v>
      </c>
      <c r="AJ854" t="str" cm="1">
        <f t="array" ref="AJ854">_xlfn.IFS(
  Cleaned_Data[[#This Row],[MonthlyIncome]] &lt;= Q1_Val, "Low (Q1)",
  Cleaned_Data[[#This Row],[MonthlyIncome]] &lt;= Q2_Val, "Lower-Mid (Q2)",
  Cleaned_Data[[#This Row],[MonthlyIncome]] &lt;= Q3_Val, "Upper-Mid (Q3)",
  TRUE, "High (Q4)"
)</f>
        <v>Lower-Mid (Q2)</v>
      </c>
      <c r="AK854" t="str">
        <f>_xlfn.XLOOKUP(Cleaned_Data[[#This Row],[JobSatisfaction]], SatisfactionLookup[Code], SatisfactionLookup[Label], "Unknown")</f>
        <v>Medium</v>
      </c>
      <c r="AL854" t="str">
        <f>_xlfn.XLOOKUP(Cleaned_Data[[#This Row],[WorkLifeBalance]], SatisfactionLookup[Code], SatisfactionLookup[Label], "Unknown")</f>
        <v>High</v>
      </c>
      <c r="AM85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54" t="str" cm="1">
        <f t="array" ref="AN854">_xlfn.IFS(Cleaned_Data[[#This Row],[Risk Score]]&gt;=5, "3 - High Risk", Cleaned_Data[[#This Row],[Risk Score]]&gt;=3, "2 - Medium Risk", TRUE, "1 - Low Risk")</f>
        <v>1 - Low Risk</v>
      </c>
    </row>
    <row r="855" spans="1:40">
      <c r="A855">
        <v>32</v>
      </c>
      <c r="B855" t="s">
        <v>35</v>
      </c>
      <c r="C855" t="s">
        <v>36</v>
      </c>
      <c r="D855">
        <v>515</v>
      </c>
      <c r="E855" t="s">
        <v>45</v>
      </c>
      <c r="F855">
        <v>1</v>
      </c>
      <c r="G855">
        <v>3</v>
      </c>
      <c r="H855" t="s">
        <v>38</v>
      </c>
      <c r="I855">
        <v>331</v>
      </c>
      <c r="J855">
        <v>4</v>
      </c>
      <c r="K855" t="s">
        <v>46</v>
      </c>
      <c r="L855">
        <v>62</v>
      </c>
      <c r="M855">
        <v>2</v>
      </c>
      <c r="N855">
        <v>1</v>
      </c>
      <c r="O855" t="s">
        <v>50</v>
      </c>
      <c r="P855">
        <v>3</v>
      </c>
      <c r="Q855" t="s">
        <v>41</v>
      </c>
      <c r="R855">
        <v>3730</v>
      </c>
      <c r="S855">
        <v>9571</v>
      </c>
      <c r="T855">
        <v>0</v>
      </c>
      <c r="U855" t="s">
        <v>35</v>
      </c>
      <c r="V855">
        <v>14</v>
      </c>
      <c r="W855">
        <v>3</v>
      </c>
      <c r="X855">
        <v>4</v>
      </c>
      <c r="Y855">
        <v>0</v>
      </c>
      <c r="Z855">
        <v>4</v>
      </c>
      <c r="AA855">
        <v>2</v>
      </c>
      <c r="AB855">
        <v>1</v>
      </c>
      <c r="AC855">
        <v>3</v>
      </c>
      <c r="AD855">
        <v>2</v>
      </c>
      <c r="AE855">
        <v>1</v>
      </c>
      <c r="AF855">
        <v>2</v>
      </c>
      <c r="AG855">
        <v>1</v>
      </c>
      <c r="AH855" t="s">
        <v>67</v>
      </c>
      <c r="AI855" t="s">
        <v>71</v>
      </c>
      <c r="AJ855" t="str" cm="1">
        <f t="array" ref="AJ855">_xlfn.IFS(
  Cleaned_Data[[#This Row],[MonthlyIncome]] &lt;= Q1_Val, "Low (Q1)",
  Cleaned_Data[[#This Row],[MonthlyIncome]] &lt;= Q2_Val, "Lower-Mid (Q2)",
  Cleaned_Data[[#This Row],[MonthlyIncome]] &lt;= Q3_Val, "Upper-Mid (Q3)",
  TRUE, "High (Q4)"
)</f>
        <v>Lower-Mid (Q2)</v>
      </c>
      <c r="AK855" t="str">
        <f>_xlfn.XLOOKUP(Cleaned_Data[[#This Row],[JobSatisfaction]], SatisfactionLookup[Code], SatisfactionLookup[Label], "Unknown")</f>
        <v>High</v>
      </c>
      <c r="AL855" t="str">
        <f>_xlfn.XLOOKUP(Cleaned_Data[[#This Row],[WorkLifeBalance]], SatisfactionLookup[Code], SatisfactionLookup[Label], "Unknown")</f>
        <v>Low</v>
      </c>
      <c r="AM85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855" t="str" cm="1">
        <f t="array" ref="AN855">_xlfn.IFS(Cleaned_Data[[#This Row],[Risk Score]]&gt;=5, "3 - High Risk", Cleaned_Data[[#This Row],[Risk Score]]&gt;=3, "2 - Medium Risk", TRUE, "1 - Low Risk")</f>
        <v>2 - Medium Risk</v>
      </c>
    </row>
    <row r="856" spans="1:40">
      <c r="A856">
        <v>39</v>
      </c>
      <c r="B856" t="s">
        <v>43</v>
      </c>
      <c r="C856" t="s">
        <v>36</v>
      </c>
      <c r="D856">
        <v>1431</v>
      </c>
      <c r="E856" t="s">
        <v>45</v>
      </c>
      <c r="F856">
        <v>1</v>
      </c>
      <c r="G856">
        <v>4</v>
      </c>
      <c r="H856" t="s">
        <v>51</v>
      </c>
      <c r="I856">
        <v>332</v>
      </c>
      <c r="J856">
        <v>3</v>
      </c>
      <c r="K856" t="s">
        <v>39</v>
      </c>
      <c r="L856">
        <v>96</v>
      </c>
      <c r="M856">
        <v>3</v>
      </c>
      <c r="N856">
        <v>1</v>
      </c>
      <c r="O856" t="s">
        <v>50</v>
      </c>
      <c r="P856">
        <v>3</v>
      </c>
      <c r="Q856" t="s">
        <v>52</v>
      </c>
      <c r="R856">
        <v>2232</v>
      </c>
      <c r="S856">
        <v>15417</v>
      </c>
      <c r="T856">
        <v>7</v>
      </c>
      <c r="U856" t="s">
        <v>43</v>
      </c>
      <c r="V856">
        <v>14</v>
      </c>
      <c r="W856">
        <v>3</v>
      </c>
      <c r="X856">
        <v>3</v>
      </c>
      <c r="Y856">
        <v>3</v>
      </c>
      <c r="Z856">
        <v>7</v>
      </c>
      <c r="AA856">
        <v>1</v>
      </c>
      <c r="AB856">
        <v>3</v>
      </c>
      <c r="AC856">
        <v>3</v>
      </c>
      <c r="AD856">
        <v>2</v>
      </c>
      <c r="AE856">
        <v>1</v>
      </c>
      <c r="AF856">
        <v>2</v>
      </c>
      <c r="AG856">
        <v>0</v>
      </c>
      <c r="AH856" t="s">
        <v>69</v>
      </c>
      <c r="AI856" t="s">
        <v>71</v>
      </c>
      <c r="AJ856" t="str" cm="1">
        <f t="array" ref="AJ856">_xlfn.IFS(
  Cleaned_Data[[#This Row],[MonthlyIncome]] &lt;= Q1_Val, "Low (Q1)",
  Cleaned_Data[[#This Row],[MonthlyIncome]] &lt;= Q2_Val, "Lower-Mid (Q2)",
  Cleaned_Data[[#This Row],[MonthlyIncome]] &lt;= Q3_Val, "Upper-Mid (Q3)",
  TRUE, "High (Q4)"
)</f>
        <v>Low (Q1)</v>
      </c>
      <c r="AK856" t="str">
        <f>_xlfn.XLOOKUP(Cleaned_Data[[#This Row],[JobSatisfaction]], SatisfactionLookup[Code], SatisfactionLookup[Label], "Unknown")</f>
        <v>High</v>
      </c>
      <c r="AL856" t="str">
        <f>_xlfn.XLOOKUP(Cleaned_Data[[#This Row],[WorkLifeBalance]], SatisfactionLookup[Code], SatisfactionLookup[Label], "Unknown")</f>
        <v>High</v>
      </c>
      <c r="AM85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56" t="str" cm="1">
        <f t="array" ref="AN856">_xlfn.IFS(Cleaned_Data[[#This Row],[Risk Score]]&gt;=5, "3 - High Risk", Cleaned_Data[[#This Row],[Risk Score]]&gt;=3, "2 - Medium Risk", TRUE, "1 - Low Risk")</f>
        <v>1 - Low Risk</v>
      </c>
    </row>
    <row r="857" spans="1:40">
      <c r="A857">
        <v>25</v>
      </c>
      <c r="B857" t="s">
        <v>43</v>
      </c>
      <c r="C857" t="s">
        <v>36</v>
      </c>
      <c r="D857">
        <v>685</v>
      </c>
      <c r="E857" t="s">
        <v>45</v>
      </c>
      <c r="F857">
        <v>1</v>
      </c>
      <c r="G857">
        <v>3</v>
      </c>
      <c r="H857" t="s">
        <v>38</v>
      </c>
      <c r="I857">
        <v>350</v>
      </c>
      <c r="J857">
        <v>1</v>
      </c>
      <c r="K857" t="s">
        <v>39</v>
      </c>
      <c r="L857">
        <v>62</v>
      </c>
      <c r="M857">
        <v>3</v>
      </c>
      <c r="N857">
        <v>2</v>
      </c>
      <c r="O857" t="s">
        <v>53</v>
      </c>
      <c r="P857">
        <v>3</v>
      </c>
      <c r="Q857" t="s">
        <v>48</v>
      </c>
      <c r="R857">
        <v>4898</v>
      </c>
      <c r="S857">
        <v>7505</v>
      </c>
      <c r="T857">
        <v>0</v>
      </c>
      <c r="U857" t="s">
        <v>43</v>
      </c>
      <c r="V857">
        <v>12</v>
      </c>
      <c r="W857">
        <v>3</v>
      </c>
      <c r="X857">
        <v>4</v>
      </c>
      <c r="Y857">
        <v>2</v>
      </c>
      <c r="Z857">
        <v>5</v>
      </c>
      <c r="AA857">
        <v>3</v>
      </c>
      <c r="AB857">
        <v>3</v>
      </c>
      <c r="AC857">
        <v>4</v>
      </c>
      <c r="AD857">
        <v>2</v>
      </c>
      <c r="AE857">
        <v>1</v>
      </c>
      <c r="AF857">
        <v>2</v>
      </c>
      <c r="AG857">
        <v>0</v>
      </c>
      <c r="AH857" t="s">
        <v>67</v>
      </c>
      <c r="AI857" t="s">
        <v>71</v>
      </c>
      <c r="AJ857" t="str" cm="1">
        <f t="array" ref="AJ857">_xlfn.IFS(
  Cleaned_Data[[#This Row],[MonthlyIncome]] &lt;= Q1_Val, "Low (Q1)",
  Cleaned_Data[[#This Row],[MonthlyIncome]] &lt;= Q2_Val, "Lower-Mid (Q2)",
  Cleaned_Data[[#This Row],[MonthlyIncome]] &lt;= Q3_Val, "Upper-Mid (Q3)",
  TRUE, "High (Q4)"
)</f>
        <v>Lower-Mid (Q2)</v>
      </c>
      <c r="AK857" t="str">
        <f>_xlfn.XLOOKUP(Cleaned_Data[[#This Row],[JobSatisfaction]], SatisfactionLookup[Code], SatisfactionLookup[Label], "Unknown")</f>
        <v>High</v>
      </c>
      <c r="AL857" t="str">
        <f>_xlfn.XLOOKUP(Cleaned_Data[[#This Row],[WorkLifeBalance]], SatisfactionLookup[Code], SatisfactionLookup[Label], "Unknown")</f>
        <v>High</v>
      </c>
      <c r="AM85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857" t="str" cm="1">
        <f t="array" ref="AN857">_xlfn.IFS(Cleaned_Data[[#This Row],[Risk Score]]&gt;=5, "3 - High Risk", Cleaned_Data[[#This Row],[Risk Score]]&gt;=3, "2 - Medium Risk", TRUE, "1 - Low Risk")</f>
        <v>1 - Low Risk</v>
      </c>
    </row>
    <row r="858" spans="1:40">
      <c r="A858">
        <v>38</v>
      </c>
      <c r="B858" t="s">
        <v>43</v>
      </c>
      <c r="C858" t="s">
        <v>36</v>
      </c>
      <c r="D858">
        <v>688</v>
      </c>
      <c r="E858" t="s">
        <v>45</v>
      </c>
      <c r="F858">
        <v>23</v>
      </c>
      <c r="G858">
        <v>4</v>
      </c>
      <c r="H858" t="s">
        <v>38</v>
      </c>
      <c r="I858">
        <v>393</v>
      </c>
      <c r="J858">
        <v>4</v>
      </c>
      <c r="K858" t="s">
        <v>46</v>
      </c>
      <c r="L858">
        <v>82</v>
      </c>
      <c r="M858">
        <v>3</v>
      </c>
      <c r="N858">
        <v>2</v>
      </c>
      <c r="O858" t="s">
        <v>54</v>
      </c>
      <c r="P858">
        <v>4</v>
      </c>
      <c r="Q858" t="s">
        <v>52</v>
      </c>
      <c r="R858">
        <v>5745</v>
      </c>
      <c r="S858">
        <v>18899</v>
      </c>
      <c r="T858">
        <v>9</v>
      </c>
      <c r="U858" t="s">
        <v>43</v>
      </c>
      <c r="V858">
        <v>14</v>
      </c>
      <c r="W858">
        <v>3</v>
      </c>
      <c r="X858">
        <v>2</v>
      </c>
      <c r="Y858">
        <v>1</v>
      </c>
      <c r="Z858">
        <v>10</v>
      </c>
      <c r="AA858">
        <v>2</v>
      </c>
      <c r="AB858">
        <v>3</v>
      </c>
      <c r="AC858">
        <v>2</v>
      </c>
      <c r="AD858">
        <v>2</v>
      </c>
      <c r="AE858">
        <v>1</v>
      </c>
      <c r="AF858">
        <v>2</v>
      </c>
      <c r="AG858">
        <v>0</v>
      </c>
      <c r="AH858" t="s">
        <v>69</v>
      </c>
      <c r="AI858" t="s">
        <v>71</v>
      </c>
      <c r="AJ858" t="str" cm="1">
        <f t="array" ref="AJ858">_xlfn.IFS(
  Cleaned_Data[[#This Row],[MonthlyIncome]] &lt;= Q1_Val, "Low (Q1)",
  Cleaned_Data[[#This Row],[MonthlyIncome]] &lt;= Q2_Val, "Lower-Mid (Q2)",
  Cleaned_Data[[#This Row],[MonthlyIncome]] &lt;= Q3_Val, "Upper-Mid (Q3)",
  TRUE, "High (Q4)"
)</f>
        <v>Upper-Mid (Q3)</v>
      </c>
      <c r="AK858" t="str">
        <f>_xlfn.XLOOKUP(Cleaned_Data[[#This Row],[JobSatisfaction]], SatisfactionLookup[Code], SatisfactionLookup[Label], "Unknown")</f>
        <v>Very High</v>
      </c>
      <c r="AL858" t="str">
        <f>_xlfn.XLOOKUP(Cleaned_Data[[#This Row],[WorkLifeBalance]], SatisfactionLookup[Code], SatisfactionLookup[Label], "Unknown")</f>
        <v>High</v>
      </c>
      <c r="AM85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858" t="str" cm="1">
        <f t="array" ref="AN858">_xlfn.IFS(Cleaned_Data[[#This Row],[Risk Score]]&gt;=5, "3 - High Risk", Cleaned_Data[[#This Row],[Risk Score]]&gt;=3, "2 - Medium Risk", TRUE, "1 - Low Risk")</f>
        <v>1 - Low Risk</v>
      </c>
    </row>
    <row r="859" spans="1:40">
      <c r="A859">
        <v>49</v>
      </c>
      <c r="B859" t="s">
        <v>43</v>
      </c>
      <c r="C859" t="s">
        <v>44</v>
      </c>
      <c r="D859">
        <v>636</v>
      </c>
      <c r="E859" t="s">
        <v>45</v>
      </c>
      <c r="F859">
        <v>10</v>
      </c>
      <c r="G859">
        <v>4</v>
      </c>
      <c r="H859" t="s">
        <v>38</v>
      </c>
      <c r="I859">
        <v>396</v>
      </c>
      <c r="J859">
        <v>3</v>
      </c>
      <c r="K859" t="s">
        <v>39</v>
      </c>
      <c r="L859">
        <v>35</v>
      </c>
      <c r="M859">
        <v>3</v>
      </c>
      <c r="N859">
        <v>5</v>
      </c>
      <c r="O859" t="s">
        <v>58</v>
      </c>
      <c r="P859">
        <v>1</v>
      </c>
      <c r="Q859" t="s">
        <v>41</v>
      </c>
      <c r="R859">
        <v>18665</v>
      </c>
      <c r="S859">
        <v>25594</v>
      </c>
      <c r="T859">
        <v>9</v>
      </c>
      <c r="U859" t="s">
        <v>35</v>
      </c>
      <c r="V859">
        <v>11</v>
      </c>
      <c r="W859">
        <v>3</v>
      </c>
      <c r="X859">
        <v>4</v>
      </c>
      <c r="Y859">
        <v>0</v>
      </c>
      <c r="Z859">
        <v>22</v>
      </c>
      <c r="AA859">
        <v>4</v>
      </c>
      <c r="AB859">
        <v>3</v>
      </c>
      <c r="AC859">
        <v>3</v>
      </c>
      <c r="AD859">
        <v>2</v>
      </c>
      <c r="AE859">
        <v>1</v>
      </c>
      <c r="AF859">
        <v>2</v>
      </c>
      <c r="AG859">
        <v>0</v>
      </c>
      <c r="AH859" t="s">
        <v>70</v>
      </c>
      <c r="AI859" t="s">
        <v>71</v>
      </c>
      <c r="AJ859" t="str" cm="1">
        <f t="array" ref="AJ859">_xlfn.IFS(
  Cleaned_Data[[#This Row],[MonthlyIncome]] &lt;= Q1_Val, "Low (Q1)",
  Cleaned_Data[[#This Row],[MonthlyIncome]] &lt;= Q2_Val, "Lower-Mid (Q2)",
  Cleaned_Data[[#This Row],[MonthlyIncome]] &lt;= Q3_Val, "Upper-Mid (Q3)",
  TRUE, "High (Q4)"
)</f>
        <v>High (Q4)</v>
      </c>
      <c r="AK859" t="str">
        <f>_xlfn.XLOOKUP(Cleaned_Data[[#This Row],[JobSatisfaction]], SatisfactionLookup[Code], SatisfactionLookup[Label], "Unknown")</f>
        <v>Low</v>
      </c>
      <c r="AL859" t="str">
        <f>_xlfn.XLOOKUP(Cleaned_Data[[#This Row],[WorkLifeBalance]], SatisfactionLookup[Code], SatisfactionLookup[Label], "Unknown")</f>
        <v>High</v>
      </c>
      <c r="AM85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859" t="str" cm="1">
        <f t="array" ref="AN859">_xlfn.IFS(Cleaned_Data[[#This Row],[Risk Score]]&gt;=5, "3 - High Risk", Cleaned_Data[[#This Row],[Risk Score]]&gt;=3, "2 - Medium Risk", TRUE, "1 - Low Risk")</f>
        <v>3 - High Risk</v>
      </c>
    </row>
    <row r="860" spans="1:40">
      <c r="A860">
        <v>37</v>
      </c>
      <c r="B860" t="s">
        <v>43</v>
      </c>
      <c r="C860" t="s">
        <v>44</v>
      </c>
      <c r="D860">
        <v>889</v>
      </c>
      <c r="E860" t="s">
        <v>45</v>
      </c>
      <c r="F860">
        <v>9</v>
      </c>
      <c r="G860">
        <v>3</v>
      </c>
      <c r="H860" t="s">
        <v>51</v>
      </c>
      <c r="I860">
        <v>403</v>
      </c>
      <c r="J860">
        <v>2</v>
      </c>
      <c r="K860" t="s">
        <v>46</v>
      </c>
      <c r="L860">
        <v>53</v>
      </c>
      <c r="M860">
        <v>3</v>
      </c>
      <c r="N860">
        <v>1</v>
      </c>
      <c r="O860" t="s">
        <v>47</v>
      </c>
      <c r="P860">
        <v>4</v>
      </c>
      <c r="Q860" t="s">
        <v>48</v>
      </c>
      <c r="R860">
        <v>2326</v>
      </c>
      <c r="S860">
        <v>11411</v>
      </c>
      <c r="T860">
        <v>1</v>
      </c>
      <c r="U860" t="s">
        <v>35</v>
      </c>
      <c r="V860">
        <v>12</v>
      </c>
      <c r="W860">
        <v>3</v>
      </c>
      <c r="X860">
        <v>3</v>
      </c>
      <c r="Y860">
        <v>3</v>
      </c>
      <c r="Z860">
        <v>4</v>
      </c>
      <c r="AA860">
        <v>3</v>
      </c>
      <c r="AB860">
        <v>2</v>
      </c>
      <c r="AC860">
        <v>4</v>
      </c>
      <c r="AD860">
        <v>2</v>
      </c>
      <c r="AE860">
        <v>1</v>
      </c>
      <c r="AF860">
        <v>2</v>
      </c>
      <c r="AG860">
        <v>0</v>
      </c>
      <c r="AH860" t="s">
        <v>69</v>
      </c>
      <c r="AI860" t="s">
        <v>71</v>
      </c>
      <c r="AJ860" t="str" cm="1">
        <f t="array" ref="AJ860">_xlfn.IFS(
  Cleaned_Data[[#This Row],[MonthlyIncome]] &lt;= Q1_Val, "Low (Q1)",
  Cleaned_Data[[#This Row],[MonthlyIncome]] &lt;= Q2_Val, "Lower-Mid (Q2)",
  Cleaned_Data[[#This Row],[MonthlyIncome]] &lt;= Q3_Val, "Upper-Mid (Q3)",
  TRUE, "High (Q4)"
)</f>
        <v>Low (Q1)</v>
      </c>
      <c r="AK860" t="str">
        <f>_xlfn.XLOOKUP(Cleaned_Data[[#This Row],[JobSatisfaction]], SatisfactionLookup[Code], SatisfactionLookup[Label], "Unknown")</f>
        <v>Very High</v>
      </c>
      <c r="AL860" t="str">
        <f>_xlfn.XLOOKUP(Cleaned_Data[[#This Row],[WorkLifeBalance]], SatisfactionLookup[Code], SatisfactionLookup[Label], "Unknown")</f>
        <v>Medium</v>
      </c>
      <c r="AM86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860" t="str" cm="1">
        <f t="array" ref="AN860">_xlfn.IFS(Cleaned_Data[[#This Row],[Risk Score]]&gt;=5, "3 - High Risk", Cleaned_Data[[#This Row],[Risk Score]]&gt;=3, "2 - Medium Risk", TRUE, "1 - Low Risk")</f>
        <v>3 - High Risk</v>
      </c>
    </row>
    <row r="861" spans="1:40">
      <c r="A861">
        <v>51</v>
      </c>
      <c r="B861" t="s">
        <v>43</v>
      </c>
      <c r="C861" t="s">
        <v>36</v>
      </c>
      <c r="D861">
        <v>1302</v>
      </c>
      <c r="E861" t="s">
        <v>45</v>
      </c>
      <c r="F861">
        <v>2</v>
      </c>
      <c r="G861">
        <v>3</v>
      </c>
      <c r="H861" t="s">
        <v>51</v>
      </c>
      <c r="I861">
        <v>408</v>
      </c>
      <c r="J861">
        <v>4</v>
      </c>
      <c r="K861" t="s">
        <v>46</v>
      </c>
      <c r="L861">
        <v>84</v>
      </c>
      <c r="M861">
        <v>1</v>
      </c>
      <c r="N861">
        <v>2</v>
      </c>
      <c r="O861" t="s">
        <v>53</v>
      </c>
      <c r="P861">
        <v>2</v>
      </c>
      <c r="Q861" t="s">
        <v>52</v>
      </c>
      <c r="R861">
        <v>5482</v>
      </c>
      <c r="S861">
        <v>16321</v>
      </c>
      <c r="T861">
        <v>5</v>
      </c>
      <c r="U861" t="s">
        <v>43</v>
      </c>
      <c r="V861">
        <v>18</v>
      </c>
      <c r="W861">
        <v>3</v>
      </c>
      <c r="X861">
        <v>4</v>
      </c>
      <c r="Y861">
        <v>1</v>
      </c>
      <c r="Z861">
        <v>13</v>
      </c>
      <c r="AA861">
        <v>3</v>
      </c>
      <c r="AB861">
        <v>3</v>
      </c>
      <c r="AC861">
        <v>4</v>
      </c>
      <c r="AD861">
        <v>1</v>
      </c>
      <c r="AE861">
        <v>1</v>
      </c>
      <c r="AF861">
        <v>2</v>
      </c>
      <c r="AG861">
        <v>0</v>
      </c>
      <c r="AH861" t="s">
        <v>70</v>
      </c>
      <c r="AI861" t="s">
        <v>71</v>
      </c>
      <c r="AJ861" t="str" cm="1">
        <f t="array" ref="AJ861">_xlfn.IFS(
  Cleaned_Data[[#This Row],[MonthlyIncome]] &lt;= Q1_Val, "Low (Q1)",
  Cleaned_Data[[#This Row],[MonthlyIncome]] &lt;= Q2_Val, "Lower-Mid (Q2)",
  Cleaned_Data[[#This Row],[MonthlyIncome]] &lt;= Q3_Val, "Upper-Mid (Q3)",
  TRUE, "High (Q4)"
)</f>
        <v>Upper-Mid (Q3)</v>
      </c>
      <c r="AK861" t="str">
        <f>_xlfn.XLOOKUP(Cleaned_Data[[#This Row],[JobSatisfaction]], SatisfactionLookup[Code], SatisfactionLookup[Label], "Unknown")</f>
        <v>Medium</v>
      </c>
      <c r="AL861" t="str">
        <f>_xlfn.XLOOKUP(Cleaned_Data[[#This Row],[WorkLifeBalance]], SatisfactionLookup[Code], SatisfactionLookup[Label], "Unknown")</f>
        <v>High</v>
      </c>
      <c r="AM86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61" t="str" cm="1">
        <f t="array" ref="AN861">_xlfn.IFS(Cleaned_Data[[#This Row],[Risk Score]]&gt;=5, "3 - High Risk", Cleaned_Data[[#This Row],[Risk Score]]&gt;=3, "2 - Medium Risk", TRUE, "1 - Low Risk")</f>
        <v>1 - Low Risk</v>
      </c>
    </row>
    <row r="862" spans="1:40">
      <c r="A862">
        <v>58</v>
      </c>
      <c r="B862" t="s">
        <v>43</v>
      </c>
      <c r="C862" t="s">
        <v>55</v>
      </c>
      <c r="D862">
        <v>390</v>
      </c>
      <c r="E862" t="s">
        <v>45</v>
      </c>
      <c r="F862">
        <v>1</v>
      </c>
      <c r="G862">
        <v>4</v>
      </c>
      <c r="H862" t="s">
        <v>38</v>
      </c>
      <c r="I862">
        <v>422</v>
      </c>
      <c r="J862">
        <v>4</v>
      </c>
      <c r="K862" t="s">
        <v>46</v>
      </c>
      <c r="L862">
        <v>32</v>
      </c>
      <c r="M862">
        <v>1</v>
      </c>
      <c r="N862">
        <v>2</v>
      </c>
      <c r="O862" t="s">
        <v>54</v>
      </c>
      <c r="P862">
        <v>3</v>
      </c>
      <c r="Q862" t="s">
        <v>52</v>
      </c>
      <c r="R862">
        <v>5660</v>
      </c>
      <c r="S862">
        <v>17056</v>
      </c>
      <c r="T862">
        <v>2</v>
      </c>
      <c r="U862" t="s">
        <v>35</v>
      </c>
      <c r="V862">
        <v>13</v>
      </c>
      <c r="W862">
        <v>3</v>
      </c>
      <c r="X862">
        <v>4</v>
      </c>
      <c r="Y862">
        <v>1</v>
      </c>
      <c r="Z862">
        <v>12</v>
      </c>
      <c r="AA862">
        <v>2</v>
      </c>
      <c r="AB862">
        <v>3</v>
      </c>
      <c r="AC862">
        <v>5</v>
      </c>
      <c r="AD862">
        <v>3</v>
      </c>
      <c r="AE862">
        <v>1</v>
      </c>
      <c r="AF862">
        <v>2</v>
      </c>
      <c r="AG862">
        <v>0</v>
      </c>
      <c r="AH862" t="s">
        <v>65</v>
      </c>
      <c r="AI862" t="s">
        <v>71</v>
      </c>
      <c r="AJ862" t="str" cm="1">
        <f t="array" ref="AJ862">_xlfn.IFS(
  Cleaned_Data[[#This Row],[MonthlyIncome]] &lt;= Q1_Val, "Low (Q1)",
  Cleaned_Data[[#This Row],[MonthlyIncome]] &lt;= Q2_Val, "Lower-Mid (Q2)",
  Cleaned_Data[[#This Row],[MonthlyIncome]] &lt;= Q3_Val, "Upper-Mid (Q3)",
  TRUE, "High (Q4)"
)</f>
        <v>Upper-Mid (Q3)</v>
      </c>
      <c r="AK862" t="str">
        <f>_xlfn.XLOOKUP(Cleaned_Data[[#This Row],[JobSatisfaction]], SatisfactionLookup[Code], SatisfactionLookup[Label], "Unknown")</f>
        <v>High</v>
      </c>
      <c r="AL862" t="str">
        <f>_xlfn.XLOOKUP(Cleaned_Data[[#This Row],[WorkLifeBalance]], SatisfactionLookup[Code], SatisfactionLookup[Label], "Unknown")</f>
        <v>High</v>
      </c>
      <c r="AM86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862" t="str" cm="1">
        <f t="array" ref="AN862">_xlfn.IFS(Cleaned_Data[[#This Row],[Risk Score]]&gt;=5, "3 - High Risk", Cleaned_Data[[#This Row],[Risk Score]]&gt;=3, "2 - Medium Risk", TRUE, "1 - Low Risk")</f>
        <v>2 - Medium Risk</v>
      </c>
    </row>
    <row r="863" spans="1:40">
      <c r="A863">
        <v>27</v>
      </c>
      <c r="B863" t="s">
        <v>43</v>
      </c>
      <c r="C863" t="s">
        <v>36</v>
      </c>
      <c r="D863">
        <v>1220</v>
      </c>
      <c r="E863" t="s">
        <v>45</v>
      </c>
      <c r="F863">
        <v>5</v>
      </c>
      <c r="G863">
        <v>3</v>
      </c>
      <c r="H863" t="s">
        <v>38</v>
      </c>
      <c r="I863">
        <v>434</v>
      </c>
      <c r="J863">
        <v>3</v>
      </c>
      <c r="K863" t="s">
        <v>39</v>
      </c>
      <c r="L863">
        <v>85</v>
      </c>
      <c r="M863">
        <v>3</v>
      </c>
      <c r="N863">
        <v>1</v>
      </c>
      <c r="O863" t="s">
        <v>47</v>
      </c>
      <c r="P863">
        <v>2</v>
      </c>
      <c r="Q863" t="s">
        <v>41</v>
      </c>
      <c r="R863">
        <v>2478</v>
      </c>
      <c r="S863">
        <v>20938</v>
      </c>
      <c r="T863">
        <v>1</v>
      </c>
      <c r="U863" t="s">
        <v>35</v>
      </c>
      <c r="V863">
        <v>12</v>
      </c>
      <c r="W863">
        <v>3</v>
      </c>
      <c r="X863">
        <v>2</v>
      </c>
      <c r="Y863">
        <v>0</v>
      </c>
      <c r="Z863">
        <v>4</v>
      </c>
      <c r="AA863">
        <v>2</v>
      </c>
      <c r="AB863">
        <v>2</v>
      </c>
      <c r="AC863">
        <v>4</v>
      </c>
      <c r="AD863">
        <v>3</v>
      </c>
      <c r="AE863">
        <v>1</v>
      </c>
      <c r="AF863">
        <v>2</v>
      </c>
      <c r="AG863">
        <v>0</v>
      </c>
      <c r="AH863" t="s">
        <v>67</v>
      </c>
      <c r="AI863" t="s">
        <v>71</v>
      </c>
      <c r="AJ863" t="str" cm="1">
        <f t="array" ref="AJ863">_xlfn.IFS(
  Cleaned_Data[[#This Row],[MonthlyIncome]] &lt;= Q1_Val, "Low (Q1)",
  Cleaned_Data[[#This Row],[MonthlyIncome]] &lt;= Q2_Val, "Lower-Mid (Q2)",
  Cleaned_Data[[#This Row],[MonthlyIncome]] &lt;= Q3_Val, "Upper-Mid (Q3)",
  TRUE, "High (Q4)"
)</f>
        <v>Low (Q1)</v>
      </c>
      <c r="AK863" t="str">
        <f>_xlfn.XLOOKUP(Cleaned_Data[[#This Row],[JobSatisfaction]], SatisfactionLookup[Code], SatisfactionLookup[Label], "Unknown")</f>
        <v>Medium</v>
      </c>
      <c r="AL863" t="str">
        <f>_xlfn.XLOOKUP(Cleaned_Data[[#This Row],[WorkLifeBalance]], SatisfactionLookup[Code], SatisfactionLookup[Label], "Unknown")</f>
        <v>Medium</v>
      </c>
      <c r="AM86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863" t="str" cm="1">
        <f t="array" ref="AN863">_xlfn.IFS(Cleaned_Data[[#This Row],[Risk Score]]&gt;=5, "3 - High Risk", Cleaned_Data[[#This Row],[Risk Score]]&gt;=3, "2 - Medium Risk", TRUE, "1 - Low Risk")</f>
        <v>3 - High Risk</v>
      </c>
    </row>
    <row r="864" spans="1:40">
      <c r="A864">
        <v>41</v>
      </c>
      <c r="B864" t="s">
        <v>43</v>
      </c>
      <c r="C864" t="s">
        <v>36</v>
      </c>
      <c r="D864">
        <v>483</v>
      </c>
      <c r="E864" t="s">
        <v>45</v>
      </c>
      <c r="F864">
        <v>6</v>
      </c>
      <c r="G864">
        <v>3</v>
      </c>
      <c r="H864" t="s">
        <v>51</v>
      </c>
      <c r="I864">
        <v>466</v>
      </c>
      <c r="J864">
        <v>4</v>
      </c>
      <c r="K864" t="s">
        <v>46</v>
      </c>
      <c r="L864">
        <v>95</v>
      </c>
      <c r="M864">
        <v>2</v>
      </c>
      <c r="N864">
        <v>2</v>
      </c>
      <c r="O864" t="s">
        <v>53</v>
      </c>
      <c r="P864">
        <v>2</v>
      </c>
      <c r="Q864" t="s">
        <v>41</v>
      </c>
      <c r="R864">
        <v>6032</v>
      </c>
      <c r="S864">
        <v>10110</v>
      </c>
      <c r="T864">
        <v>6</v>
      </c>
      <c r="U864" t="s">
        <v>35</v>
      </c>
      <c r="V864">
        <v>15</v>
      </c>
      <c r="W864">
        <v>3</v>
      </c>
      <c r="X864">
        <v>4</v>
      </c>
      <c r="Y864">
        <v>0</v>
      </c>
      <c r="Z864">
        <v>8</v>
      </c>
      <c r="AA864">
        <v>3</v>
      </c>
      <c r="AB864">
        <v>3</v>
      </c>
      <c r="AC864">
        <v>5</v>
      </c>
      <c r="AD864">
        <v>4</v>
      </c>
      <c r="AE864">
        <v>1</v>
      </c>
      <c r="AF864">
        <v>2</v>
      </c>
      <c r="AG864">
        <v>0</v>
      </c>
      <c r="AH864" t="s">
        <v>69</v>
      </c>
      <c r="AI864" t="s">
        <v>71</v>
      </c>
      <c r="AJ864" t="str" cm="1">
        <f t="array" ref="AJ864">_xlfn.IFS(
  Cleaned_Data[[#This Row],[MonthlyIncome]] &lt;= Q1_Val, "Low (Q1)",
  Cleaned_Data[[#This Row],[MonthlyIncome]] &lt;= Q2_Val, "Lower-Mid (Q2)",
  Cleaned_Data[[#This Row],[MonthlyIncome]] &lt;= Q3_Val, "Upper-Mid (Q3)",
  TRUE, "High (Q4)"
)</f>
        <v>Upper-Mid (Q3)</v>
      </c>
      <c r="AK864" t="str">
        <f>_xlfn.XLOOKUP(Cleaned_Data[[#This Row],[JobSatisfaction]], SatisfactionLookup[Code], SatisfactionLookup[Label], "Unknown")</f>
        <v>Medium</v>
      </c>
      <c r="AL864" t="str">
        <f>_xlfn.XLOOKUP(Cleaned_Data[[#This Row],[WorkLifeBalance]], SatisfactionLookup[Code], SatisfactionLookup[Label], "Unknown")</f>
        <v>High</v>
      </c>
      <c r="AM86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864" t="str" cm="1">
        <f t="array" ref="AN864">_xlfn.IFS(Cleaned_Data[[#This Row],[Risk Score]]&gt;=5, "3 - High Risk", Cleaned_Data[[#This Row],[Risk Score]]&gt;=3, "2 - Medium Risk", TRUE, "1 - Low Risk")</f>
        <v>3 - High Risk</v>
      </c>
    </row>
    <row r="865" spans="1:40">
      <c r="A865">
        <v>21</v>
      </c>
      <c r="B865" t="s">
        <v>35</v>
      </c>
      <c r="C865" t="s">
        <v>44</v>
      </c>
      <c r="D865">
        <v>756</v>
      </c>
      <c r="E865" t="s">
        <v>37</v>
      </c>
      <c r="F865">
        <v>1</v>
      </c>
      <c r="G865">
        <v>1</v>
      </c>
      <c r="H865" t="s">
        <v>60</v>
      </c>
      <c r="I865">
        <v>478</v>
      </c>
      <c r="J865">
        <v>1</v>
      </c>
      <c r="K865" t="s">
        <v>39</v>
      </c>
      <c r="L865">
        <v>99</v>
      </c>
      <c r="M865">
        <v>2</v>
      </c>
      <c r="N865">
        <v>1</v>
      </c>
      <c r="O865" t="s">
        <v>57</v>
      </c>
      <c r="P865">
        <v>2</v>
      </c>
      <c r="Q865" t="s">
        <v>41</v>
      </c>
      <c r="R865">
        <v>2174</v>
      </c>
      <c r="S865">
        <v>9150</v>
      </c>
      <c r="T865">
        <v>1</v>
      </c>
      <c r="U865" t="s">
        <v>35</v>
      </c>
      <c r="V865">
        <v>11</v>
      </c>
      <c r="W865">
        <v>3</v>
      </c>
      <c r="X865">
        <v>3</v>
      </c>
      <c r="Y865">
        <v>0</v>
      </c>
      <c r="Z865">
        <v>3</v>
      </c>
      <c r="AA865">
        <v>3</v>
      </c>
      <c r="AB865">
        <v>3</v>
      </c>
      <c r="AC865">
        <v>3</v>
      </c>
      <c r="AD865">
        <v>2</v>
      </c>
      <c r="AE865">
        <v>1</v>
      </c>
      <c r="AF865">
        <v>2</v>
      </c>
      <c r="AG865">
        <v>1</v>
      </c>
      <c r="AH865" t="s">
        <v>68</v>
      </c>
      <c r="AI865" t="s">
        <v>71</v>
      </c>
      <c r="AJ865" t="str" cm="1">
        <f t="array" ref="AJ865">_xlfn.IFS(
  Cleaned_Data[[#This Row],[MonthlyIncome]] &lt;= Q1_Val, "Low (Q1)",
  Cleaned_Data[[#This Row],[MonthlyIncome]] &lt;= Q2_Val, "Lower-Mid (Q2)",
  Cleaned_Data[[#This Row],[MonthlyIncome]] &lt;= Q3_Val, "Upper-Mid (Q3)",
  TRUE, "High (Q4)"
)</f>
        <v>Low (Q1)</v>
      </c>
      <c r="AK865" t="str">
        <f>_xlfn.XLOOKUP(Cleaned_Data[[#This Row],[JobSatisfaction]], SatisfactionLookup[Code], SatisfactionLookup[Label], "Unknown")</f>
        <v>Medium</v>
      </c>
      <c r="AL865" t="str">
        <f>_xlfn.XLOOKUP(Cleaned_Data[[#This Row],[WorkLifeBalance]], SatisfactionLookup[Code], SatisfactionLookup[Label], "Unknown")</f>
        <v>High</v>
      </c>
      <c r="AM86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865" t="str" cm="1">
        <f t="array" ref="AN865">_xlfn.IFS(Cleaned_Data[[#This Row],[Risk Score]]&gt;=5, "3 - High Risk", Cleaned_Data[[#This Row],[Risk Score]]&gt;=3, "2 - Medium Risk", TRUE, "1 - Low Risk")</f>
        <v>3 - High Risk</v>
      </c>
    </row>
    <row r="866" spans="1:40">
      <c r="A866">
        <v>57</v>
      </c>
      <c r="B866" t="s">
        <v>43</v>
      </c>
      <c r="C866" t="s">
        <v>36</v>
      </c>
      <c r="D866">
        <v>593</v>
      </c>
      <c r="E866" t="s">
        <v>45</v>
      </c>
      <c r="F866">
        <v>1</v>
      </c>
      <c r="G866">
        <v>4</v>
      </c>
      <c r="H866" t="s">
        <v>51</v>
      </c>
      <c r="I866">
        <v>482</v>
      </c>
      <c r="J866">
        <v>4</v>
      </c>
      <c r="K866" t="s">
        <v>46</v>
      </c>
      <c r="L866">
        <v>88</v>
      </c>
      <c r="M866">
        <v>3</v>
      </c>
      <c r="N866">
        <v>2</v>
      </c>
      <c r="O866" t="s">
        <v>54</v>
      </c>
      <c r="P866">
        <v>3</v>
      </c>
      <c r="Q866" t="s">
        <v>48</v>
      </c>
      <c r="R866">
        <v>6755</v>
      </c>
      <c r="S866">
        <v>2967</v>
      </c>
      <c r="T866">
        <v>2</v>
      </c>
      <c r="U866" t="s">
        <v>43</v>
      </c>
      <c r="V866">
        <v>11</v>
      </c>
      <c r="W866">
        <v>3</v>
      </c>
      <c r="X866">
        <v>3</v>
      </c>
      <c r="Y866">
        <v>0</v>
      </c>
      <c r="Z866">
        <v>15</v>
      </c>
      <c r="AA866">
        <v>2</v>
      </c>
      <c r="AB866">
        <v>3</v>
      </c>
      <c r="AC866">
        <v>3</v>
      </c>
      <c r="AD866">
        <v>2</v>
      </c>
      <c r="AE866">
        <v>1</v>
      </c>
      <c r="AF866">
        <v>2</v>
      </c>
      <c r="AG866">
        <v>0</v>
      </c>
      <c r="AH866" t="s">
        <v>65</v>
      </c>
      <c r="AI866" t="s">
        <v>71</v>
      </c>
      <c r="AJ866" t="str" cm="1">
        <f t="array" ref="AJ866">_xlfn.IFS(
  Cleaned_Data[[#This Row],[MonthlyIncome]] &lt;= Q1_Val, "Low (Q1)",
  Cleaned_Data[[#This Row],[MonthlyIncome]] &lt;= Q2_Val, "Lower-Mid (Q2)",
  Cleaned_Data[[#This Row],[MonthlyIncome]] &lt;= Q3_Val, "Upper-Mid (Q3)",
  TRUE, "High (Q4)"
)</f>
        <v>Upper-Mid (Q3)</v>
      </c>
      <c r="AK866" t="str">
        <f>_xlfn.XLOOKUP(Cleaned_Data[[#This Row],[JobSatisfaction]], SatisfactionLookup[Code], SatisfactionLookup[Label], "Unknown")</f>
        <v>High</v>
      </c>
      <c r="AL866" t="str">
        <f>_xlfn.XLOOKUP(Cleaned_Data[[#This Row],[WorkLifeBalance]], SatisfactionLookup[Code], SatisfactionLookup[Label], "Unknown")</f>
        <v>High</v>
      </c>
      <c r="AM86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866" t="str" cm="1">
        <f t="array" ref="AN866">_xlfn.IFS(Cleaned_Data[[#This Row],[Risk Score]]&gt;=5, "3 - High Risk", Cleaned_Data[[#This Row],[Risk Score]]&gt;=3, "2 - Medium Risk", TRUE, "1 - Low Risk")</f>
        <v>1 - Low Risk</v>
      </c>
    </row>
    <row r="867" spans="1:40">
      <c r="A867">
        <v>29</v>
      </c>
      <c r="B867" t="s">
        <v>43</v>
      </c>
      <c r="C867" t="s">
        <v>36</v>
      </c>
      <c r="D867">
        <v>1283</v>
      </c>
      <c r="E867" t="s">
        <v>45</v>
      </c>
      <c r="F867">
        <v>23</v>
      </c>
      <c r="G867">
        <v>3</v>
      </c>
      <c r="H867" t="s">
        <v>38</v>
      </c>
      <c r="I867">
        <v>495</v>
      </c>
      <c r="J867">
        <v>4</v>
      </c>
      <c r="K867" t="s">
        <v>46</v>
      </c>
      <c r="L867">
        <v>54</v>
      </c>
      <c r="M867">
        <v>3</v>
      </c>
      <c r="N867">
        <v>1</v>
      </c>
      <c r="O867" t="s">
        <v>47</v>
      </c>
      <c r="P867">
        <v>4</v>
      </c>
      <c r="Q867" t="s">
        <v>41</v>
      </c>
      <c r="R867">
        <v>2201</v>
      </c>
      <c r="S867">
        <v>18168</v>
      </c>
      <c r="T867">
        <v>9</v>
      </c>
      <c r="U867" t="s">
        <v>43</v>
      </c>
      <c r="V867">
        <v>16</v>
      </c>
      <c r="W867">
        <v>3</v>
      </c>
      <c r="X867">
        <v>4</v>
      </c>
      <c r="Y867">
        <v>0</v>
      </c>
      <c r="Z867">
        <v>6</v>
      </c>
      <c r="AA867">
        <v>4</v>
      </c>
      <c r="AB867">
        <v>3</v>
      </c>
      <c r="AC867">
        <v>3</v>
      </c>
      <c r="AD867">
        <v>2</v>
      </c>
      <c r="AE867">
        <v>1</v>
      </c>
      <c r="AF867">
        <v>2</v>
      </c>
      <c r="AG867">
        <v>0</v>
      </c>
      <c r="AH867" t="s">
        <v>67</v>
      </c>
      <c r="AI867" t="s">
        <v>71</v>
      </c>
      <c r="AJ867" t="str" cm="1">
        <f t="array" ref="AJ867">_xlfn.IFS(
  Cleaned_Data[[#This Row],[MonthlyIncome]] &lt;= Q1_Val, "Low (Q1)",
  Cleaned_Data[[#This Row],[MonthlyIncome]] &lt;= Q2_Val, "Lower-Mid (Q2)",
  Cleaned_Data[[#This Row],[MonthlyIncome]] &lt;= Q3_Val, "Upper-Mid (Q3)",
  TRUE, "High (Q4)"
)</f>
        <v>Low (Q1)</v>
      </c>
      <c r="AK867" t="str">
        <f>_xlfn.XLOOKUP(Cleaned_Data[[#This Row],[JobSatisfaction]], SatisfactionLookup[Code], SatisfactionLookup[Label], "Unknown")</f>
        <v>Very High</v>
      </c>
      <c r="AL867" t="str">
        <f>_xlfn.XLOOKUP(Cleaned_Data[[#This Row],[WorkLifeBalance]], SatisfactionLookup[Code], SatisfactionLookup[Label], "Unknown")</f>
        <v>High</v>
      </c>
      <c r="AM86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867" t="str" cm="1">
        <f t="array" ref="AN867">_xlfn.IFS(Cleaned_Data[[#This Row],[Risk Score]]&gt;=5, "3 - High Risk", Cleaned_Data[[#This Row],[Risk Score]]&gt;=3, "2 - Medium Risk", TRUE, "1 - Low Risk")</f>
        <v>2 - Medium Risk</v>
      </c>
    </row>
    <row r="868" spans="1:40">
      <c r="A868">
        <v>55</v>
      </c>
      <c r="B868" t="s">
        <v>43</v>
      </c>
      <c r="C868" t="s">
        <v>36</v>
      </c>
      <c r="D868">
        <v>1311</v>
      </c>
      <c r="E868" t="s">
        <v>45</v>
      </c>
      <c r="F868">
        <v>2</v>
      </c>
      <c r="G868">
        <v>3</v>
      </c>
      <c r="H868" t="s">
        <v>38</v>
      </c>
      <c r="I868">
        <v>505</v>
      </c>
      <c r="J868">
        <v>3</v>
      </c>
      <c r="K868" t="s">
        <v>39</v>
      </c>
      <c r="L868">
        <v>97</v>
      </c>
      <c r="M868">
        <v>3</v>
      </c>
      <c r="N868">
        <v>4</v>
      </c>
      <c r="O868" t="s">
        <v>56</v>
      </c>
      <c r="P868">
        <v>4</v>
      </c>
      <c r="Q868" t="s">
        <v>41</v>
      </c>
      <c r="R868">
        <v>16659</v>
      </c>
      <c r="S868">
        <v>23258</v>
      </c>
      <c r="T868">
        <v>2</v>
      </c>
      <c r="U868" t="s">
        <v>35</v>
      </c>
      <c r="V868">
        <v>13</v>
      </c>
      <c r="W868">
        <v>3</v>
      </c>
      <c r="X868">
        <v>3</v>
      </c>
      <c r="Y868">
        <v>0</v>
      </c>
      <c r="Z868">
        <v>30</v>
      </c>
      <c r="AA868">
        <v>2</v>
      </c>
      <c r="AB868">
        <v>3</v>
      </c>
      <c r="AC868">
        <v>5</v>
      </c>
      <c r="AD868">
        <v>4</v>
      </c>
      <c r="AE868">
        <v>1</v>
      </c>
      <c r="AF868">
        <v>2</v>
      </c>
      <c r="AG868">
        <v>0</v>
      </c>
      <c r="AH868" t="s">
        <v>65</v>
      </c>
      <c r="AI868" t="s">
        <v>71</v>
      </c>
      <c r="AJ868" t="str" cm="1">
        <f t="array" ref="AJ868">_xlfn.IFS(
  Cleaned_Data[[#This Row],[MonthlyIncome]] &lt;= Q1_Val, "Low (Q1)",
  Cleaned_Data[[#This Row],[MonthlyIncome]] &lt;= Q2_Val, "Lower-Mid (Q2)",
  Cleaned_Data[[#This Row],[MonthlyIncome]] &lt;= Q3_Val, "Upper-Mid (Q3)",
  TRUE, "High (Q4)"
)</f>
        <v>High (Q4)</v>
      </c>
      <c r="AK868" t="str">
        <f>_xlfn.XLOOKUP(Cleaned_Data[[#This Row],[JobSatisfaction]], SatisfactionLookup[Code], SatisfactionLookup[Label], "Unknown")</f>
        <v>Very High</v>
      </c>
      <c r="AL868" t="str">
        <f>_xlfn.XLOOKUP(Cleaned_Data[[#This Row],[WorkLifeBalance]], SatisfactionLookup[Code], SatisfactionLookup[Label], "Unknown")</f>
        <v>High</v>
      </c>
      <c r="AM86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868" t="str" cm="1">
        <f t="array" ref="AN868">_xlfn.IFS(Cleaned_Data[[#This Row],[Risk Score]]&gt;=5, "3 - High Risk", Cleaned_Data[[#This Row],[Risk Score]]&gt;=3, "2 - Medium Risk", TRUE, "1 - Low Risk")</f>
        <v>2 - Medium Risk</v>
      </c>
    </row>
    <row r="869" spans="1:40">
      <c r="A869">
        <v>22</v>
      </c>
      <c r="B869" t="s">
        <v>43</v>
      </c>
      <c r="C869" t="s">
        <v>36</v>
      </c>
      <c r="D869">
        <v>253</v>
      </c>
      <c r="E869" t="s">
        <v>45</v>
      </c>
      <c r="F869">
        <v>11</v>
      </c>
      <c r="G869">
        <v>3</v>
      </c>
      <c r="H869" t="s">
        <v>51</v>
      </c>
      <c r="I869">
        <v>511</v>
      </c>
      <c r="J869">
        <v>1</v>
      </c>
      <c r="K869" t="s">
        <v>39</v>
      </c>
      <c r="L869">
        <v>43</v>
      </c>
      <c r="M869">
        <v>3</v>
      </c>
      <c r="N869">
        <v>1</v>
      </c>
      <c r="O869" t="s">
        <v>47</v>
      </c>
      <c r="P869">
        <v>2</v>
      </c>
      <c r="Q869" t="s">
        <v>48</v>
      </c>
      <c r="R869">
        <v>2244</v>
      </c>
      <c r="S869">
        <v>24440</v>
      </c>
      <c r="T869">
        <v>1</v>
      </c>
      <c r="U869" t="s">
        <v>43</v>
      </c>
      <c r="V869">
        <v>13</v>
      </c>
      <c r="W869">
        <v>3</v>
      </c>
      <c r="X869">
        <v>4</v>
      </c>
      <c r="Y869">
        <v>1</v>
      </c>
      <c r="Z869">
        <v>2</v>
      </c>
      <c r="AA869">
        <v>1</v>
      </c>
      <c r="AB869">
        <v>3</v>
      </c>
      <c r="AC869">
        <v>2</v>
      </c>
      <c r="AD869">
        <v>1</v>
      </c>
      <c r="AE869">
        <v>1</v>
      </c>
      <c r="AF869">
        <v>2</v>
      </c>
      <c r="AG869">
        <v>0</v>
      </c>
      <c r="AH869" t="s">
        <v>68</v>
      </c>
      <c r="AI869" t="s">
        <v>71</v>
      </c>
      <c r="AJ869" t="str" cm="1">
        <f t="array" ref="AJ869">_xlfn.IFS(
  Cleaned_Data[[#This Row],[MonthlyIncome]] &lt;= Q1_Val, "Low (Q1)",
  Cleaned_Data[[#This Row],[MonthlyIncome]] &lt;= Q2_Val, "Lower-Mid (Q2)",
  Cleaned_Data[[#This Row],[MonthlyIncome]] &lt;= Q3_Val, "Upper-Mid (Q3)",
  TRUE, "High (Q4)"
)</f>
        <v>Low (Q1)</v>
      </c>
      <c r="AK869" t="str">
        <f>_xlfn.XLOOKUP(Cleaned_Data[[#This Row],[JobSatisfaction]], SatisfactionLookup[Code], SatisfactionLookup[Label], "Unknown")</f>
        <v>Medium</v>
      </c>
      <c r="AL869" t="str">
        <f>_xlfn.XLOOKUP(Cleaned_Data[[#This Row],[WorkLifeBalance]], SatisfactionLookup[Code], SatisfactionLookup[Label], "Unknown")</f>
        <v>High</v>
      </c>
      <c r="AM86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869" t="str" cm="1">
        <f t="array" ref="AN869">_xlfn.IFS(Cleaned_Data[[#This Row],[Risk Score]]&gt;=5, "3 - High Risk", Cleaned_Data[[#This Row],[Risk Score]]&gt;=3, "2 - Medium Risk", TRUE, "1 - Low Risk")</f>
        <v>2 - Medium Risk</v>
      </c>
    </row>
    <row r="870" spans="1:40">
      <c r="A870">
        <v>42</v>
      </c>
      <c r="B870" t="s">
        <v>43</v>
      </c>
      <c r="C870" t="s">
        <v>36</v>
      </c>
      <c r="D870">
        <v>201</v>
      </c>
      <c r="E870" t="s">
        <v>45</v>
      </c>
      <c r="F870">
        <v>1</v>
      </c>
      <c r="G870">
        <v>4</v>
      </c>
      <c r="H870" t="s">
        <v>38</v>
      </c>
      <c r="I870">
        <v>517</v>
      </c>
      <c r="J870">
        <v>2</v>
      </c>
      <c r="K870" t="s">
        <v>39</v>
      </c>
      <c r="L870">
        <v>95</v>
      </c>
      <c r="M870">
        <v>3</v>
      </c>
      <c r="N870">
        <v>1</v>
      </c>
      <c r="O870" t="s">
        <v>50</v>
      </c>
      <c r="P870">
        <v>1</v>
      </c>
      <c r="Q870" t="s">
        <v>52</v>
      </c>
      <c r="R870">
        <v>2576</v>
      </c>
      <c r="S870">
        <v>20490</v>
      </c>
      <c r="T870">
        <v>3</v>
      </c>
      <c r="U870" t="s">
        <v>43</v>
      </c>
      <c r="V870">
        <v>16</v>
      </c>
      <c r="W870">
        <v>3</v>
      </c>
      <c r="X870">
        <v>2</v>
      </c>
      <c r="Y870">
        <v>1</v>
      </c>
      <c r="Z870">
        <v>8</v>
      </c>
      <c r="AA870">
        <v>5</v>
      </c>
      <c r="AB870">
        <v>3</v>
      </c>
      <c r="AC870">
        <v>5</v>
      </c>
      <c r="AD870">
        <v>2</v>
      </c>
      <c r="AE870">
        <v>1</v>
      </c>
      <c r="AF870">
        <v>2</v>
      </c>
      <c r="AG870">
        <v>0</v>
      </c>
      <c r="AH870" t="s">
        <v>69</v>
      </c>
      <c r="AI870" t="s">
        <v>71</v>
      </c>
      <c r="AJ870" t="str" cm="1">
        <f t="array" ref="AJ870">_xlfn.IFS(
  Cleaned_Data[[#This Row],[MonthlyIncome]] &lt;= Q1_Val, "Low (Q1)",
  Cleaned_Data[[#This Row],[MonthlyIncome]] &lt;= Q2_Val, "Lower-Mid (Q2)",
  Cleaned_Data[[#This Row],[MonthlyIncome]] &lt;= Q3_Val, "Upper-Mid (Q3)",
  TRUE, "High (Q4)"
)</f>
        <v>Low (Q1)</v>
      </c>
      <c r="AK870" t="str">
        <f>_xlfn.XLOOKUP(Cleaned_Data[[#This Row],[JobSatisfaction]], SatisfactionLookup[Code], SatisfactionLookup[Label], "Unknown")</f>
        <v>Low</v>
      </c>
      <c r="AL870" t="str">
        <f>_xlfn.XLOOKUP(Cleaned_Data[[#This Row],[WorkLifeBalance]], SatisfactionLookup[Code], SatisfactionLookup[Label], "Unknown")</f>
        <v>High</v>
      </c>
      <c r="AM87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870" t="str" cm="1">
        <f t="array" ref="AN870">_xlfn.IFS(Cleaned_Data[[#This Row],[Risk Score]]&gt;=5, "3 - High Risk", Cleaned_Data[[#This Row],[Risk Score]]&gt;=3, "2 - Medium Risk", TRUE, "1 - Low Risk")</f>
        <v>2 - Medium Risk</v>
      </c>
    </row>
    <row r="871" spans="1:40">
      <c r="A871">
        <v>54</v>
      </c>
      <c r="B871" t="s">
        <v>43</v>
      </c>
      <c r="C871" t="s">
        <v>36</v>
      </c>
      <c r="D871">
        <v>821</v>
      </c>
      <c r="E871" t="s">
        <v>45</v>
      </c>
      <c r="F871">
        <v>5</v>
      </c>
      <c r="G871">
        <v>2</v>
      </c>
      <c r="H871" t="s">
        <v>51</v>
      </c>
      <c r="I871">
        <v>522</v>
      </c>
      <c r="J871">
        <v>1</v>
      </c>
      <c r="K871" t="s">
        <v>46</v>
      </c>
      <c r="L871">
        <v>86</v>
      </c>
      <c r="M871">
        <v>3</v>
      </c>
      <c r="N871">
        <v>5</v>
      </c>
      <c r="O871" t="s">
        <v>58</v>
      </c>
      <c r="P871">
        <v>1</v>
      </c>
      <c r="Q871" t="s">
        <v>48</v>
      </c>
      <c r="R871">
        <v>19406</v>
      </c>
      <c r="S871">
        <v>8509</v>
      </c>
      <c r="T871">
        <v>4</v>
      </c>
      <c r="U871" t="s">
        <v>43</v>
      </c>
      <c r="V871">
        <v>11</v>
      </c>
      <c r="W871">
        <v>3</v>
      </c>
      <c r="X871">
        <v>3</v>
      </c>
      <c r="Y871">
        <v>1</v>
      </c>
      <c r="Z871">
        <v>24</v>
      </c>
      <c r="AA871">
        <v>4</v>
      </c>
      <c r="AB871">
        <v>2</v>
      </c>
      <c r="AC871">
        <v>4</v>
      </c>
      <c r="AD871">
        <v>2</v>
      </c>
      <c r="AE871">
        <v>1</v>
      </c>
      <c r="AF871">
        <v>2</v>
      </c>
      <c r="AG871">
        <v>0</v>
      </c>
      <c r="AH871" t="s">
        <v>70</v>
      </c>
      <c r="AI871" t="s">
        <v>71</v>
      </c>
      <c r="AJ871" t="str" cm="1">
        <f t="array" ref="AJ871">_xlfn.IFS(
  Cleaned_Data[[#This Row],[MonthlyIncome]] &lt;= Q1_Val, "Low (Q1)",
  Cleaned_Data[[#This Row],[MonthlyIncome]] &lt;= Q2_Val, "Lower-Mid (Q2)",
  Cleaned_Data[[#This Row],[MonthlyIncome]] &lt;= Q3_Val, "Upper-Mid (Q3)",
  TRUE, "High (Q4)"
)</f>
        <v>High (Q4)</v>
      </c>
      <c r="AK871" t="str">
        <f>_xlfn.XLOOKUP(Cleaned_Data[[#This Row],[JobSatisfaction]], SatisfactionLookup[Code], SatisfactionLookup[Label], "Unknown")</f>
        <v>Low</v>
      </c>
      <c r="AL871" t="str">
        <f>_xlfn.XLOOKUP(Cleaned_Data[[#This Row],[WorkLifeBalance]], SatisfactionLookup[Code], SatisfactionLookup[Label], "Unknown")</f>
        <v>Medium</v>
      </c>
      <c r="AM87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71" t="str" cm="1">
        <f t="array" ref="AN871">_xlfn.IFS(Cleaned_Data[[#This Row],[Risk Score]]&gt;=5, "3 - High Risk", Cleaned_Data[[#This Row],[Risk Score]]&gt;=3, "2 - Medium Risk", TRUE, "1 - Low Risk")</f>
        <v>1 - Low Risk</v>
      </c>
    </row>
    <row r="872" spans="1:40">
      <c r="A872">
        <v>34</v>
      </c>
      <c r="B872" t="s">
        <v>43</v>
      </c>
      <c r="C872" t="s">
        <v>55</v>
      </c>
      <c r="D872">
        <v>1381</v>
      </c>
      <c r="E872" t="s">
        <v>37</v>
      </c>
      <c r="F872">
        <v>4</v>
      </c>
      <c r="G872">
        <v>4</v>
      </c>
      <c r="H872" t="s">
        <v>59</v>
      </c>
      <c r="I872">
        <v>523</v>
      </c>
      <c r="J872">
        <v>3</v>
      </c>
      <c r="K872" t="s">
        <v>39</v>
      </c>
      <c r="L872">
        <v>72</v>
      </c>
      <c r="M872">
        <v>3</v>
      </c>
      <c r="N872">
        <v>2</v>
      </c>
      <c r="O872" t="s">
        <v>40</v>
      </c>
      <c r="P872">
        <v>3</v>
      </c>
      <c r="Q872" t="s">
        <v>48</v>
      </c>
      <c r="R872">
        <v>6538</v>
      </c>
      <c r="S872">
        <v>12740</v>
      </c>
      <c r="T872">
        <v>9</v>
      </c>
      <c r="U872" t="s">
        <v>43</v>
      </c>
      <c r="V872">
        <v>15</v>
      </c>
      <c r="W872">
        <v>3</v>
      </c>
      <c r="X872">
        <v>1</v>
      </c>
      <c r="Y872">
        <v>1</v>
      </c>
      <c r="Z872">
        <v>6</v>
      </c>
      <c r="AA872">
        <v>3</v>
      </c>
      <c r="AB872">
        <v>3</v>
      </c>
      <c r="AC872">
        <v>3</v>
      </c>
      <c r="AD872">
        <v>2</v>
      </c>
      <c r="AE872">
        <v>1</v>
      </c>
      <c r="AF872">
        <v>2</v>
      </c>
      <c r="AG872">
        <v>0</v>
      </c>
      <c r="AH872" t="s">
        <v>67</v>
      </c>
      <c r="AI872" t="s">
        <v>71</v>
      </c>
      <c r="AJ872" t="str" cm="1">
        <f t="array" ref="AJ872">_xlfn.IFS(
  Cleaned_Data[[#This Row],[MonthlyIncome]] &lt;= Q1_Val, "Low (Q1)",
  Cleaned_Data[[#This Row],[MonthlyIncome]] &lt;= Q2_Val, "Lower-Mid (Q2)",
  Cleaned_Data[[#This Row],[MonthlyIncome]] &lt;= Q3_Val, "Upper-Mid (Q3)",
  TRUE, "High (Q4)"
)</f>
        <v>Upper-Mid (Q3)</v>
      </c>
      <c r="AK872" t="str">
        <f>_xlfn.XLOOKUP(Cleaned_Data[[#This Row],[JobSatisfaction]], SatisfactionLookup[Code], SatisfactionLookup[Label], "Unknown")</f>
        <v>High</v>
      </c>
      <c r="AL872" t="str">
        <f>_xlfn.XLOOKUP(Cleaned_Data[[#This Row],[WorkLifeBalance]], SatisfactionLookup[Code], SatisfactionLookup[Label], "Unknown")</f>
        <v>High</v>
      </c>
      <c r="AM87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872" t="str" cm="1">
        <f t="array" ref="AN872">_xlfn.IFS(Cleaned_Data[[#This Row],[Risk Score]]&gt;=5, "3 - High Risk", Cleaned_Data[[#This Row],[Risk Score]]&gt;=3, "2 - Medium Risk", TRUE, "1 - Low Risk")</f>
        <v>1 - Low Risk</v>
      </c>
    </row>
    <row r="873" spans="1:40">
      <c r="A873">
        <v>46</v>
      </c>
      <c r="B873" t="s">
        <v>43</v>
      </c>
      <c r="C873" t="s">
        <v>36</v>
      </c>
      <c r="D873">
        <v>1125</v>
      </c>
      <c r="E873" t="s">
        <v>37</v>
      </c>
      <c r="F873">
        <v>10</v>
      </c>
      <c r="G873">
        <v>3</v>
      </c>
      <c r="H873" t="s">
        <v>59</v>
      </c>
      <c r="I873">
        <v>580</v>
      </c>
      <c r="J873">
        <v>3</v>
      </c>
      <c r="K873" t="s">
        <v>39</v>
      </c>
      <c r="L873">
        <v>94</v>
      </c>
      <c r="M873">
        <v>2</v>
      </c>
      <c r="N873">
        <v>3</v>
      </c>
      <c r="O873" t="s">
        <v>40</v>
      </c>
      <c r="P873">
        <v>4</v>
      </c>
      <c r="Q873" t="s">
        <v>48</v>
      </c>
      <c r="R873">
        <v>9071</v>
      </c>
      <c r="S873">
        <v>11563</v>
      </c>
      <c r="T873">
        <v>2</v>
      </c>
      <c r="U873" t="s">
        <v>35</v>
      </c>
      <c r="V873">
        <v>19</v>
      </c>
      <c r="W873">
        <v>3</v>
      </c>
      <c r="X873">
        <v>3</v>
      </c>
      <c r="Y873">
        <v>1</v>
      </c>
      <c r="Z873">
        <v>15</v>
      </c>
      <c r="AA873">
        <v>3</v>
      </c>
      <c r="AB873">
        <v>3</v>
      </c>
      <c r="AC873">
        <v>3</v>
      </c>
      <c r="AD873">
        <v>2</v>
      </c>
      <c r="AE873">
        <v>1</v>
      </c>
      <c r="AF873">
        <v>2</v>
      </c>
      <c r="AG873">
        <v>0</v>
      </c>
      <c r="AH873" t="s">
        <v>70</v>
      </c>
      <c r="AI873" t="s">
        <v>71</v>
      </c>
      <c r="AJ873" t="str" cm="1">
        <f t="array" ref="AJ873">_xlfn.IFS(
  Cleaned_Data[[#This Row],[MonthlyIncome]] &lt;= Q1_Val, "Low (Q1)",
  Cleaned_Data[[#This Row],[MonthlyIncome]] &lt;= Q2_Val, "Lower-Mid (Q2)",
  Cleaned_Data[[#This Row],[MonthlyIncome]] &lt;= Q3_Val, "Upper-Mid (Q3)",
  TRUE, "High (Q4)"
)</f>
        <v>High (Q4)</v>
      </c>
      <c r="AK873" t="str">
        <f>_xlfn.XLOOKUP(Cleaned_Data[[#This Row],[JobSatisfaction]], SatisfactionLookup[Code], SatisfactionLookup[Label], "Unknown")</f>
        <v>Very High</v>
      </c>
      <c r="AL873" t="str">
        <f>_xlfn.XLOOKUP(Cleaned_Data[[#This Row],[WorkLifeBalance]], SatisfactionLookup[Code], SatisfactionLookup[Label], "Unknown")</f>
        <v>High</v>
      </c>
      <c r="AM87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873" t="str" cm="1">
        <f t="array" ref="AN873">_xlfn.IFS(Cleaned_Data[[#This Row],[Risk Score]]&gt;=5, "3 - High Risk", Cleaned_Data[[#This Row],[Risk Score]]&gt;=3, "2 - Medium Risk", TRUE, "1 - Low Risk")</f>
        <v>2 - Medium Risk</v>
      </c>
    </row>
    <row r="874" spans="1:40">
      <c r="A874">
        <v>30</v>
      </c>
      <c r="B874" t="s">
        <v>43</v>
      </c>
      <c r="C874" t="s">
        <v>36</v>
      </c>
      <c r="D874">
        <v>413</v>
      </c>
      <c r="E874" t="s">
        <v>37</v>
      </c>
      <c r="F874">
        <v>7</v>
      </c>
      <c r="G874">
        <v>1</v>
      </c>
      <c r="H874" t="s">
        <v>59</v>
      </c>
      <c r="I874">
        <v>585</v>
      </c>
      <c r="J874">
        <v>4</v>
      </c>
      <c r="K874" t="s">
        <v>46</v>
      </c>
      <c r="L874">
        <v>57</v>
      </c>
      <c r="M874">
        <v>3</v>
      </c>
      <c r="N874">
        <v>1</v>
      </c>
      <c r="O874" t="s">
        <v>57</v>
      </c>
      <c r="P874">
        <v>2</v>
      </c>
      <c r="Q874" t="s">
        <v>41</v>
      </c>
      <c r="R874">
        <v>2983</v>
      </c>
      <c r="S874">
        <v>18398</v>
      </c>
      <c r="T874">
        <v>0</v>
      </c>
      <c r="U874" t="s">
        <v>43</v>
      </c>
      <c r="V874">
        <v>14</v>
      </c>
      <c r="W874">
        <v>3</v>
      </c>
      <c r="X874">
        <v>1</v>
      </c>
      <c r="Y874">
        <v>0</v>
      </c>
      <c r="Z874">
        <v>4</v>
      </c>
      <c r="AA874">
        <v>3</v>
      </c>
      <c r="AB874">
        <v>3</v>
      </c>
      <c r="AC874">
        <v>3</v>
      </c>
      <c r="AD874">
        <v>2</v>
      </c>
      <c r="AE874">
        <v>1</v>
      </c>
      <c r="AF874">
        <v>2</v>
      </c>
      <c r="AG874">
        <v>0</v>
      </c>
      <c r="AH874" t="s">
        <v>67</v>
      </c>
      <c r="AI874" t="s">
        <v>71</v>
      </c>
      <c r="AJ874" t="str" cm="1">
        <f t="array" ref="AJ874">_xlfn.IFS(
  Cleaned_Data[[#This Row],[MonthlyIncome]] &lt;= Q1_Val, "Low (Q1)",
  Cleaned_Data[[#This Row],[MonthlyIncome]] &lt;= Q2_Val, "Lower-Mid (Q2)",
  Cleaned_Data[[#This Row],[MonthlyIncome]] &lt;= Q3_Val, "Upper-Mid (Q3)",
  TRUE, "High (Q4)"
)</f>
        <v>Lower-Mid (Q2)</v>
      </c>
      <c r="AK874" t="str">
        <f>_xlfn.XLOOKUP(Cleaned_Data[[#This Row],[JobSatisfaction]], SatisfactionLookup[Code], SatisfactionLookup[Label], "Unknown")</f>
        <v>Medium</v>
      </c>
      <c r="AL874" t="str">
        <f>_xlfn.XLOOKUP(Cleaned_Data[[#This Row],[WorkLifeBalance]], SatisfactionLookup[Code], SatisfactionLookup[Label], "Unknown")</f>
        <v>High</v>
      </c>
      <c r="AM87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874" t="str" cm="1">
        <f t="array" ref="AN874">_xlfn.IFS(Cleaned_Data[[#This Row],[Risk Score]]&gt;=5, "3 - High Risk", Cleaned_Data[[#This Row],[Risk Score]]&gt;=3, "2 - Medium Risk", TRUE, "1 - Low Risk")</f>
        <v>2 - Medium Risk</v>
      </c>
    </row>
    <row r="875" spans="1:40">
      <c r="A875">
        <v>22</v>
      </c>
      <c r="B875" t="s">
        <v>35</v>
      </c>
      <c r="C875" t="s">
        <v>44</v>
      </c>
      <c r="D875">
        <v>1368</v>
      </c>
      <c r="E875" t="s">
        <v>45</v>
      </c>
      <c r="F875">
        <v>4</v>
      </c>
      <c r="G875">
        <v>1</v>
      </c>
      <c r="H875" t="s">
        <v>60</v>
      </c>
      <c r="I875">
        <v>593</v>
      </c>
      <c r="J875">
        <v>3</v>
      </c>
      <c r="K875" t="s">
        <v>46</v>
      </c>
      <c r="L875">
        <v>99</v>
      </c>
      <c r="M875">
        <v>2</v>
      </c>
      <c r="N875">
        <v>1</v>
      </c>
      <c r="O875" t="s">
        <v>50</v>
      </c>
      <c r="P875">
        <v>3</v>
      </c>
      <c r="Q875" t="s">
        <v>41</v>
      </c>
      <c r="R875">
        <v>3894</v>
      </c>
      <c r="S875">
        <v>9129</v>
      </c>
      <c r="T875">
        <v>5</v>
      </c>
      <c r="U875" t="s">
        <v>43</v>
      </c>
      <c r="V875">
        <v>16</v>
      </c>
      <c r="W875">
        <v>3</v>
      </c>
      <c r="X875">
        <v>3</v>
      </c>
      <c r="Y875">
        <v>0</v>
      </c>
      <c r="Z875">
        <v>4</v>
      </c>
      <c r="AA875">
        <v>3</v>
      </c>
      <c r="AB875">
        <v>3</v>
      </c>
      <c r="AC875">
        <v>2</v>
      </c>
      <c r="AD875">
        <v>2</v>
      </c>
      <c r="AE875">
        <v>1</v>
      </c>
      <c r="AF875">
        <v>2</v>
      </c>
      <c r="AG875">
        <v>1</v>
      </c>
      <c r="AH875" t="s">
        <v>68</v>
      </c>
      <c r="AI875" t="s">
        <v>71</v>
      </c>
      <c r="AJ875" t="str" cm="1">
        <f t="array" ref="AJ875">_xlfn.IFS(
  Cleaned_Data[[#This Row],[MonthlyIncome]] &lt;= Q1_Val, "Low (Q1)",
  Cleaned_Data[[#This Row],[MonthlyIncome]] &lt;= Q2_Val, "Lower-Mid (Q2)",
  Cleaned_Data[[#This Row],[MonthlyIncome]] &lt;= Q3_Val, "Upper-Mid (Q3)",
  TRUE, "High (Q4)"
)</f>
        <v>Lower-Mid (Q2)</v>
      </c>
      <c r="AK875" t="str">
        <f>_xlfn.XLOOKUP(Cleaned_Data[[#This Row],[JobSatisfaction]], SatisfactionLookup[Code], SatisfactionLookup[Label], "Unknown")</f>
        <v>High</v>
      </c>
      <c r="AL875" t="str">
        <f>_xlfn.XLOOKUP(Cleaned_Data[[#This Row],[WorkLifeBalance]], SatisfactionLookup[Code], SatisfactionLookup[Label], "Unknown")</f>
        <v>High</v>
      </c>
      <c r="AM87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875" t="str" cm="1">
        <f t="array" ref="AN875">_xlfn.IFS(Cleaned_Data[[#This Row],[Risk Score]]&gt;=5, "3 - High Risk", Cleaned_Data[[#This Row],[Risk Score]]&gt;=3, "2 - Medium Risk", TRUE, "1 - Low Risk")</f>
        <v>1 - Low Risk</v>
      </c>
    </row>
    <row r="876" spans="1:40">
      <c r="A876">
        <v>29</v>
      </c>
      <c r="B876" t="s">
        <v>43</v>
      </c>
      <c r="C876" t="s">
        <v>36</v>
      </c>
      <c r="D876">
        <v>232</v>
      </c>
      <c r="E876" t="s">
        <v>45</v>
      </c>
      <c r="F876">
        <v>19</v>
      </c>
      <c r="G876">
        <v>3</v>
      </c>
      <c r="H876" t="s">
        <v>60</v>
      </c>
      <c r="I876">
        <v>611</v>
      </c>
      <c r="J876">
        <v>4</v>
      </c>
      <c r="K876" t="s">
        <v>46</v>
      </c>
      <c r="L876">
        <v>34</v>
      </c>
      <c r="M876">
        <v>3</v>
      </c>
      <c r="N876">
        <v>2</v>
      </c>
      <c r="O876" t="s">
        <v>53</v>
      </c>
      <c r="P876">
        <v>4</v>
      </c>
      <c r="Q876" t="s">
        <v>52</v>
      </c>
      <c r="R876">
        <v>4262</v>
      </c>
      <c r="S876">
        <v>22645</v>
      </c>
      <c r="T876">
        <v>4</v>
      </c>
      <c r="U876" t="s">
        <v>43</v>
      </c>
      <c r="V876">
        <v>12</v>
      </c>
      <c r="W876">
        <v>3</v>
      </c>
      <c r="X876">
        <v>2</v>
      </c>
      <c r="Y876">
        <v>2</v>
      </c>
      <c r="Z876">
        <v>8</v>
      </c>
      <c r="AA876">
        <v>2</v>
      </c>
      <c r="AB876">
        <v>4</v>
      </c>
      <c r="AC876">
        <v>3</v>
      </c>
      <c r="AD876">
        <v>2</v>
      </c>
      <c r="AE876">
        <v>1</v>
      </c>
      <c r="AF876">
        <v>2</v>
      </c>
      <c r="AG876">
        <v>0</v>
      </c>
      <c r="AH876" t="s">
        <v>67</v>
      </c>
      <c r="AI876" t="s">
        <v>71</v>
      </c>
      <c r="AJ876" t="str" cm="1">
        <f t="array" ref="AJ876">_xlfn.IFS(
  Cleaned_Data[[#This Row],[MonthlyIncome]] &lt;= Q1_Val, "Low (Q1)",
  Cleaned_Data[[#This Row],[MonthlyIncome]] &lt;= Q2_Val, "Lower-Mid (Q2)",
  Cleaned_Data[[#This Row],[MonthlyIncome]] &lt;= Q3_Val, "Upper-Mid (Q3)",
  TRUE, "High (Q4)"
)</f>
        <v>Lower-Mid (Q2)</v>
      </c>
      <c r="AK876" t="str">
        <f>_xlfn.XLOOKUP(Cleaned_Data[[#This Row],[JobSatisfaction]], SatisfactionLookup[Code], SatisfactionLookup[Label], "Unknown")</f>
        <v>Very High</v>
      </c>
      <c r="AL876" t="str">
        <f>_xlfn.XLOOKUP(Cleaned_Data[[#This Row],[WorkLifeBalance]], SatisfactionLookup[Code], SatisfactionLookup[Label], "Unknown")</f>
        <v>Very High</v>
      </c>
      <c r="AM87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876" t="str" cm="1">
        <f t="array" ref="AN876">_xlfn.IFS(Cleaned_Data[[#This Row],[Risk Score]]&gt;=5, "3 - High Risk", Cleaned_Data[[#This Row],[Risk Score]]&gt;=3, "2 - Medium Risk", TRUE, "1 - Low Risk")</f>
        <v>1 - Low Risk</v>
      </c>
    </row>
    <row r="877" spans="1:40">
      <c r="A877">
        <v>46</v>
      </c>
      <c r="B877" t="s">
        <v>43</v>
      </c>
      <c r="C877" t="s">
        <v>44</v>
      </c>
      <c r="D877">
        <v>1034</v>
      </c>
      <c r="E877" t="s">
        <v>45</v>
      </c>
      <c r="F877">
        <v>18</v>
      </c>
      <c r="G877">
        <v>1</v>
      </c>
      <c r="H877" t="s">
        <v>51</v>
      </c>
      <c r="I877">
        <v>624</v>
      </c>
      <c r="J877">
        <v>1</v>
      </c>
      <c r="K877" t="s">
        <v>39</v>
      </c>
      <c r="L877">
        <v>86</v>
      </c>
      <c r="M877">
        <v>3</v>
      </c>
      <c r="N877">
        <v>3</v>
      </c>
      <c r="O877" t="s">
        <v>54</v>
      </c>
      <c r="P877">
        <v>3</v>
      </c>
      <c r="Q877" t="s">
        <v>48</v>
      </c>
      <c r="R877">
        <v>10527</v>
      </c>
      <c r="S877">
        <v>8984</v>
      </c>
      <c r="T877">
        <v>5</v>
      </c>
      <c r="U877" t="s">
        <v>43</v>
      </c>
      <c r="V877">
        <v>11</v>
      </c>
      <c r="W877">
        <v>3</v>
      </c>
      <c r="X877">
        <v>4</v>
      </c>
      <c r="Y877">
        <v>0</v>
      </c>
      <c r="Z877">
        <v>28</v>
      </c>
      <c r="AA877">
        <v>3</v>
      </c>
      <c r="AB877">
        <v>2</v>
      </c>
      <c r="AC877">
        <v>2</v>
      </c>
      <c r="AD877">
        <v>2</v>
      </c>
      <c r="AE877">
        <v>1</v>
      </c>
      <c r="AF877">
        <v>2</v>
      </c>
      <c r="AG877">
        <v>0</v>
      </c>
      <c r="AH877" t="s">
        <v>70</v>
      </c>
      <c r="AI877" t="s">
        <v>71</v>
      </c>
      <c r="AJ877" t="str" cm="1">
        <f t="array" ref="AJ877">_xlfn.IFS(
  Cleaned_Data[[#This Row],[MonthlyIncome]] &lt;= Q1_Val, "Low (Q1)",
  Cleaned_Data[[#This Row],[MonthlyIncome]] &lt;= Q2_Val, "Lower-Mid (Q2)",
  Cleaned_Data[[#This Row],[MonthlyIncome]] &lt;= Q3_Val, "Upper-Mid (Q3)",
  TRUE, "High (Q4)"
)</f>
        <v>High (Q4)</v>
      </c>
      <c r="AK877" t="str">
        <f>_xlfn.XLOOKUP(Cleaned_Data[[#This Row],[JobSatisfaction]], SatisfactionLookup[Code], SatisfactionLookup[Label], "Unknown")</f>
        <v>High</v>
      </c>
      <c r="AL877" t="str">
        <f>_xlfn.XLOOKUP(Cleaned_Data[[#This Row],[WorkLifeBalance]], SatisfactionLookup[Code], SatisfactionLookup[Label], "Unknown")</f>
        <v>Medium</v>
      </c>
      <c r="AM87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877" t="str" cm="1">
        <f t="array" ref="AN877">_xlfn.IFS(Cleaned_Data[[#This Row],[Risk Score]]&gt;=5, "3 - High Risk", Cleaned_Data[[#This Row],[Risk Score]]&gt;=3, "2 - Medium Risk", TRUE, "1 - Low Risk")</f>
        <v>1 - Low Risk</v>
      </c>
    </row>
    <row r="878" spans="1:40">
      <c r="A878">
        <v>32</v>
      </c>
      <c r="B878" t="s">
        <v>35</v>
      </c>
      <c r="C878" t="s">
        <v>55</v>
      </c>
      <c r="D878">
        <v>1474</v>
      </c>
      <c r="E878" t="s">
        <v>37</v>
      </c>
      <c r="F878">
        <v>11</v>
      </c>
      <c r="G878">
        <v>4</v>
      </c>
      <c r="H878" t="s">
        <v>49</v>
      </c>
      <c r="I878">
        <v>631</v>
      </c>
      <c r="J878">
        <v>4</v>
      </c>
      <c r="K878" t="s">
        <v>46</v>
      </c>
      <c r="L878">
        <v>60</v>
      </c>
      <c r="M878">
        <v>4</v>
      </c>
      <c r="N878">
        <v>2</v>
      </c>
      <c r="O878" t="s">
        <v>40</v>
      </c>
      <c r="P878">
        <v>3</v>
      </c>
      <c r="Q878" t="s">
        <v>48</v>
      </c>
      <c r="R878">
        <v>4707</v>
      </c>
      <c r="S878">
        <v>23914</v>
      </c>
      <c r="T878">
        <v>8</v>
      </c>
      <c r="U878" t="s">
        <v>43</v>
      </c>
      <c r="V878">
        <v>12</v>
      </c>
      <c r="W878">
        <v>3</v>
      </c>
      <c r="X878">
        <v>4</v>
      </c>
      <c r="Y878">
        <v>0</v>
      </c>
      <c r="Z878">
        <v>6</v>
      </c>
      <c r="AA878">
        <v>2</v>
      </c>
      <c r="AB878">
        <v>3</v>
      </c>
      <c r="AC878">
        <v>4</v>
      </c>
      <c r="AD878">
        <v>2</v>
      </c>
      <c r="AE878">
        <v>1</v>
      </c>
      <c r="AF878">
        <v>2</v>
      </c>
      <c r="AG878">
        <v>1</v>
      </c>
      <c r="AH878" t="s">
        <v>67</v>
      </c>
      <c r="AI878" t="s">
        <v>71</v>
      </c>
      <c r="AJ878" t="str" cm="1">
        <f t="array" ref="AJ878">_xlfn.IFS(
  Cleaned_Data[[#This Row],[MonthlyIncome]] &lt;= Q1_Val, "Low (Q1)",
  Cleaned_Data[[#This Row],[MonthlyIncome]] &lt;= Q2_Val, "Lower-Mid (Q2)",
  Cleaned_Data[[#This Row],[MonthlyIncome]] &lt;= Q3_Val, "Upper-Mid (Q3)",
  TRUE, "High (Q4)"
)</f>
        <v>Lower-Mid (Q2)</v>
      </c>
      <c r="AK878" t="str">
        <f>_xlfn.XLOOKUP(Cleaned_Data[[#This Row],[JobSatisfaction]], SatisfactionLookup[Code], SatisfactionLookup[Label], "Unknown")</f>
        <v>High</v>
      </c>
      <c r="AL878" t="str">
        <f>_xlfn.XLOOKUP(Cleaned_Data[[#This Row],[WorkLifeBalance]], SatisfactionLookup[Code], SatisfactionLookup[Label], "Unknown")</f>
        <v>High</v>
      </c>
      <c r="AM87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878" t="str" cm="1">
        <f t="array" ref="AN878">_xlfn.IFS(Cleaned_Data[[#This Row],[Risk Score]]&gt;=5, "3 - High Risk", Cleaned_Data[[#This Row],[Risk Score]]&gt;=3, "2 - Medium Risk", TRUE, "1 - Low Risk")</f>
        <v>1 - Low Risk</v>
      </c>
    </row>
    <row r="879" spans="1:40">
      <c r="A879">
        <v>31</v>
      </c>
      <c r="B879" t="s">
        <v>35</v>
      </c>
      <c r="C879" t="s">
        <v>36</v>
      </c>
      <c r="D879">
        <v>1365</v>
      </c>
      <c r="E879" t="s">
        <v>37</v>
      </c>
      <c r="F879">
        <v>13</v>
      </c>
      <c r="G879">
        <v>4</v>
      </c>
      <c r="H879" t="s">
        <v>51</v>
      </c>
      <c r="I879">
        <v>650</v>
      </c>
      <c r="J879">
        <v>2</v>
      </c>
      <c r="K879" t="s">
        <v>46</v>
      </c>
      <c r="L879">
        <v>46</v>
      </c>
      <c r="M879">
        <v>3</v>
      </c>
      <c r="N879">
        <v>2</v>
      </c>
      <c r="O879" t="s">
        <v>40</v>
      </c>
      <c r="P879">
        <v>1</v>
      </c>
      <c r="Q879" t="s">
        <v>52</v>
      </c>
      <c r="R879">
        <v>4233</v>
      </c>
      <c r="S879">
        <v>11512</v>
      </c>
      <c r="T879">
        <v>2</v>
      </c>
      <c r="U879" t="s">
        <v>43</v>
      </c>
      <c r="V879">
        <v>17</v>
      </c>
      <c r="W879">
        <v>3</v>
      </c>
      <c r="X879">
        <v>3</v>
      </c>
      <c r="Y879">
        <v>0</v>
      </c>
      <c r="Z879">
        <v>9</v>
      </c>
      <c r="AA879">
        <v>2</v>
      </c>
      <c r="AB879">
        <v>1</v>
      </c>
      <c r="AC879">
        <v>3</v>
      </c>
      <c r="AD879">
        <v>1</v>
      </c>
      <c r="AE879">
        <v>1</v>
      </c>
      <c r="AF879">
        <v>2</v>
      </c>
      <c r="AG879">
        <v>1</v>
      </c>
      <c r="AH879" t="s">
        <v>67</v>
      </c>
      <c r="AI879" t="s">
        <v>71</v>
      </c>
      <c r="AJ879" t="str" cm="1">
        <f t="array" ref="AJ879">_xlfn.IFS(
  Cleaned_Data[[#This Row],[MonthlyIncome]] &lt;= Q1_Val, "Low (Q1)",
  Cleaned_Data[[#This Row],[MonthlyIncome]] &lt;= Q2_Val, "Lower-Mid (Q2)",
  Cleaned_Data[[#This Row],[MonthlyIncome]] &lt;= Q3_Val, "Upper-Mid (Q3)",
  TRUE, "High (Q4)"
)</f>
        <v>Lower-Mid (Q2)</v>
      </c>
      <c r="AK879" t="str">
        <f>_xlfn.XLOOKUP(Cleaned_Data[[#This Row],[JobSatisfaction]], SatisfactionLookup[Code], SatisfactionLookup[Label], "Unknown")</f>
        <v>Low</v>
      </c>
      <c r="AL879" t="str">
        <f>_xlfn.XLOOKUP(Cleaned_Data[[#This Row],[WorkLifeBalance]], SatisfactionLookup[Code], SatisfactionLookup[Label], "Unknown")</f>
        <v>Low</v>
      </c>
      <c r="AM87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879" t="str" cm="1">
        <f t="array" ref="AN879">_xlfn.IFS(Cleaned_Data[[#This Row],[Risk Score]]&gt;=5, "3 - High Risk", Cleaned_Data[[#This Row],[Risk Score]]&gt;=3, "2 - Medium Risk", TRUE, "1 - Low Risk")</f>
        <v>2 - Medium Risk</v>
      </c>
    </row>
    <row r="880" spans="1:40">
      <c r="A880">
        <v>21</v>
      </c>
      <c r="B880" t="s">
        <v>43</v>
      </c>
      <c r="C880" t="s">
        <v>36</v>
      </c>
      <c r="D880">
        <v>1343</v>
      </c>
      <c r="E880" t="s">
        <v>37</v>
      </c>
      <c r="F880">
        <v>22</v>
      </c>
      <c r="G880">
        <v>1</v>
      </c>
      <c r="H880" t="s">
        <v>60</v>
      </c>
      <c r="I880">
        <v>669</v>
      </c>
      <c r="J880">
        <v>3</v>
      </c>
      <c r="K880" t="s">
        <v>46</v>
      </c>
      <c r="L880">
        <v>49</v>
      </c>
      <c r="M880">
        <v>3</v>
      </c>
      <c r="N880">
        <v>1</v>
      </c>
      <c r="O880" t="s">
        <v>57</v>
      </c>
      <c r="P880">
        <v>3</v>
      </c>
      <c r="Q880" t="s">
        <v>41</v>
      </c>
      <c r="R880">
        <v>3447</v>
      </c>
      <c r="S880">
        <v>24444</v>
      </c>
      <c r="T880">
        <v>1</v>
      </c>
      <c r="U880" t="s">
        <v>43</v>
      </c>
      <c r="V880">
        <v>11</v>
      </c>
      <c r="W880">
        <v>3</v>
      </c>
      <c r="X880">
        <v>3</v>
      </c>
      <c r="Y880">
        <v>0</v>
      </c>
      <c r="Z880">
        <v>3</v>
      </c>
      <c r="AA880">
        <v>2</v>
      </c>
      <c r="AB880">
        <v>3</v>
      </c>
      <c r="AC880">
        <v>3</v>
      </c>
      <c r="AD880">
        <v>2</v>
      </c>
      <c r="AE880">
        <v>1</v>
      </c>
      <c r="AF880">
        <v>2</v>
      </c>
      <c r="AG880">
        <v>0</v>
      </c>
      <c r="AH880" t="s">
        <v>68</v>
      </c>
      <c r="AI880" t="s">
        <v>71</v>
      </c>
      <c r="AJ880" t="str" cm="1">
        <f t="array" ref="AJ880">_xlfn.IFS(
  Cleaned_Data[[#This Row],[MonthlyIncome]] &lt;= Q1_Val, "Low (Q1)",
  Cleaned_Data[[#This Row],[MonthlyIncome]] &lt;= Q2_Val, "Lower-Mid (Q2)",
  Cleaned_Data[[#This Row],[MonthlyIncome]] &lt;= Q3_Val, "Upper-Mid (Q3)",
  TRUE, "High (Q4)"
)</f>
        <v>Lower-Mid (Q2)</v>
      </c>
      <c r="AK880" t="str">
        <f>_xlfn.XLOOKUP(Cleaned_Data[[#This Row],[JobSatisfaction]], SatisfactionLookup[Code], SatisfactionLookup[Label], "Unknown")</f>
        <v>High</v>
      </c>
      <c r="AL880" t="str">
        <f>_xlfn.XLOOKUP(Cleaned_Data[[#This Row],[WorkLifeBalance]], SatisfactionLookup[Code], SatisfactionLookup[Label], "Unknown")</f>
        <v>High</v>
      </c>
      <c r="AM88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880" t="str" cm="1">
        <f t="array" ref="AN880">_xlfn.IFS(Cleaned_Data[[#This Row],[Risk Score]]&gt;=5, "3 - High Risk", Cleaned_Data[[#This Row],[Risk Score]]&gt;=3, "2 - Medium Risk", TRUE, "1 - Low Risk")</f>
        <v>2 - Medium Risk</v>
      </c>
    </row>
    <row r="881" spans="1:40">
      <c r="A881">
        <v>33</v>
      </c>
      <c r="B881" t="s">
        <v>43</v>
      </c>
      <c r="C881" t="s">
        <v>36</v>
      </c>
      <c r="D881">
        <v>1216</v>
      </c>
      <c r="E881" t="s">
        <v>37</v>
      </c>
      <c r="F881">
        <v>8</v>
      </c>
      <c r="G881">
        <v>4</v>
      </c>
      <c r="H881" t="s">
        <v>59</v>
      </c>
      <c r="I881">
        <v>677</v>
      </c>
      <c r="J881">
        <v>3</v>
      </c>
      <c r="K881" t="s">
        <v>46</v>
      </c>
      <c r="L881">
        <v>39</v>
      </c>
      <c r="M881">
        <v>3</v>
      </c>
      <c r="N881">
        <v>2</v>
      </c>
      <c r="O881" t="s">
        <v>40</v>
      </c>
      <c r="P881">
        <v>3</v>
      </c>
      <c r="Q881" t="s">
        <v>52</v>
      </c>
      <c r="R881">
        <v>7104</v>
      </c>
      <c r="S881">
        <v>20431</v>
      </c>
      <c r="T881">
        <v>0</v>
      </c>
      <c r="U881" t="s">
        <v>43</v>
      </c>
      <c r="V881">
        <v>12</v>
      </c>
      <c r="W881">
        <v>3</v>
      </c>
      <c r="X881">
        <v>4</v>
      </c>
      <c r="Y881">
        <v>0</v>
      </c>
      <c r="Z881">
        <v>6</v>
      </c>
      <c r="AA881">
        <v>3</v>
      </c>
      <c r="AB881">
        <v>3</v>
      </c>
      <c r="AC881">
        <v>5</v>
      </c>
      <c r="AD881">
        <v>0</v>
      </c>
      <c r="AE881">
        <v>1</v>
      </c>
      <c r="AF881">
        <v>2</v>
      </c>
      <c r="AG881">
        <v>0</v>
      </c>
      <c r="AH881" t="s">
        <v>67</v>
      </c>
      <c r="AI881" t="s">
        <v>71</v>
      </c>
      <c r="AJ881" t="str" cm="1">
        <f t="array" ref="AJ881">_xlfn.IFS(
  Cleaned_Data[[#This Row],[MonthlyIncome]] &lt;= Q1_Val, "Low (Q1)",
  Cleaned_Data[[#This Row],[MonthlyIncome]] &lt;= Q2_Val, "Lower-Mid (Q2)",
  Cleaned_Data[[#This Row],[MonthlyIncome]] &lt;= Q3_Val, "Upper-Mid (Q3)",
  TRUE, "High (Q4)"
)</f>
        <v>Upper-Mid (Q3)</v>
      </c>
      <c r="AK881" t="str">
        <f>_xlfn.XLOOKUP(Cleaned_Data[[#This Row],[JobSatisfaction]], SatisfactionLookup[Code], SatisfactionLookup[Label], "Unknown")</f>
        <v>High</v>
      </c>
      <c r="AL881" t="str">
        <f>_xlfn.XLOOKUP(Cleaned_Data[[#This Row],[WorkLifeBalance]], SatisfactionLookup[Code], SatisfactionLookup[Label], "Unknown")</f>
        <v>High</v>
      </c>
      <c r="AM88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881" t="str" cm="1">
        <f t="array" ref="AN881">_xlfn.IFS(Cleaned_Data[[#This Row],[Risk Score]]&gt;=5, "3 - High Risk", Cleaned_Data[[#This Row],[Risk Score]]&gt;=3, "2 - Medium Risk", TRUE, "1 - Low Risk")</f>
        <v>1 - Low Risk</v>
      </c>
    </row>
    <row r="882" spans="1:40">
      <c r="A882">
        <v>52</v>
      </c>
      <c r="B882" t="s">
        <v>43</v>
      </c>
      <c r="C882" t="s">
        <v>55</v>
      </c>
      <c r="D882">
        <v>715</v>
      </c>
      <c r="E882" t="s">
        <v>45</v>
      </c>
      <c r="F882">
        <v>19</v>
      </c>
      <c r="G882">
        <v>4</v>
      </c>
      <c r="H882" t="s">
        <v>51</v>
      </c>
      <c r="I882">
        <v>791</v>
      </c>
      <c r="J882">
        <v>4</v>
      </c>
      <c r="K882" t="s">
        <v>46</v>
      </c>
      <c r="L882">
        <v>41</v>
      </c>
      <c r="M882">
        <v>3</v>
      </c>
      <c r="N882">
        <v>1</v>
      </c>
      <c r="O882" t="s">
        <v>47</v>
      </c>
      <c r="P882">
        <v>4</v>
      </c>
      <c r="Q882" t="s">
        <v>48</v>
      </c>
      <c r="R882">
        <v>4258</v>
      </c>
      <c r="S882">
        <v>26589</v>
      </c>
      <c r="T882">
        <v>0</v>
      </c>
      <c r="U882" t="s">
        <v>43</v>
      </c>
      <c r="V882">
        <v>18</v>
      </c>
      <c r="W882">
        <v>3</v>
      </c>
      <c r="X882">
        <v>1</v>
      </c>
      <c r="Y882">
        <v>1</v>
      </c>
      <c r="Z882">
        <v>5</v>
      </c>
      <c r="AA882">
        <v>3</v>
      </c>
      <c r="AB882">
        <v>3</v>
      </c>
      <c r="AC882">
        <v>4</v>
      </c>
      <c r="AD882">
        <v>3</v>
      </c>
      <c r="AE882">
        <v>1</v>
      </c>
      <c r="AF882">
        <v>2</v>
      </c>
      <c r="AG882">
        <v>0</v>
      </c>
      <c r="AH882" t="s">
        <v>70</v>
      </c>
      <c r="AI882" t="s">
        <v>71</v>
      </c>
      <c r="AJ882" t="str" cm="1">
        <f t="array" ref="AJ882">_xlfn.IFS(
  Cleaned_Data[[#This Row],[MonthlyIncome]] &lt;= Q1_Val, "Low (Q1)",
  Cleaned_Data[[#This Row],[MonthlyIncome]] &lt;= Q2_Val, "Lower-Mid (Q2)",
  Cleaned_Data[[#This Row],[MonthlyIncome]] &lt;= Q3_Val, "Upper-Mid (Q3)",
  TRUE, "High (Q4)"
)</f>
        <v>Lower-Mid (Q2)</v>
      </c>
      <c r="AK882" t="str">
        <f>_xlfn.XLOOKUP(Cleaned_Data[[#This Row],[JobSatisfaction]], SatisfactionLookup[Code], SatisfactionLookup[Label], "Unknown")</f>
        <v>Very High</v>
      </c>
      <c r="AL882" t="str">
        <f>_xlfn.XLOOKUP(Cleaned_Data[[#This Row],[WorkLifeBalance]], SatisfactionLookup[Code], SatisfactionLookup[Label], "Unknown")</f>
        <v>High</v>
      </c>
      <c r="AM88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882" t="str" cm="1">
        <f t="array" ref="AN882">_xlfn.IFS(Cleaned_Data[[#This Row],[Risk Score]]&gt;=5, "3 - High Risk", Cleaned_Data[[#This Row],[Risk Score]]&gt;=3, "2 - Medium Risk", TRUE, "1 - Low Risk")</f>
        <v>1 - Low Risk</v>
      </c>
    </row>
    <row r="883" spans="1:40">
      <c r="A883">
        <v>26</v>
      </c>
      <c r="B883" t="s">
        <v>35</v>
      </c>
      <c r="C883" t="s">
        <v>36</v>
      </c>
      <c r="D883">
        <v>1146</v>
      </c>
      <c r="E883" t="s">
        <v>37</v>
      </c>
      <c r="F883">
        <v>8</v>
      </c>
      <c r="G883">
        <v>3</v>
      </c>
      <c r="H883" t="s">
        <v>60</v>
      </c>
      <c r="I883">
        <v>796</v>
      </c>
      <c r="J883">
        <v>4</v>
      </c>
      <c r="K883" t="s">
        <v>46</v>
      </c>
      <c r="L883">
        <v>38</v>
      </c>
      <c r="M883">
        <v>2</v>
      </c>
      <c r="N883">
        <v>2</v>
      </c>
      <c r="O883" t="s">
        <v>40</v>
      </c>
      <c r="P883">
        <v>1</v>
      </c>
      <c r="Q883" t="s">
        <v>41</v>
      </c>
      <c r="R883">
        <v>5326</v>
      </c>
      <c r="S883">
        <v>3064</v>
      </c>
      <c r="T883">
        <v>6</v>
      </c>
      <c r="U883" t="s">
        <v>43</v>
      </c>
      <c r="V883">
        <v>17</v>
      </c>
      <c r="W883">
        <v>3</v>
      </c>
      <c r="X883">
        <v>3</v>
      </c>
      <c r="Y883">
        <v>0</v>
      </c>
      <c r="Z883">
        <v>6</v>
      </c>
      <c r="AA883">
        <v>2</v>
      </c>
      <c r="AB883">
        <v>2</v>
      </c>
      <c r="AC883">
        <v>4</v>
      </c>
      <c r="AD883">
        <v>3</v>
      </c>
      <c r="AE883">
        <v>1</v>
      </c>
      <c r="AF883">
        <v>2</v>
      </c>
      <c r="AG883">
        <v>1</v>
      </c>
      <c r="AH883" t="s">
        <v>67</v>
      </c>
      <c r="AI883" t="s">
        <v>71</v>
      </c>
      <c r="AJ883" t="str" cm="1">
        <f t="array" ref="AJ883">_xlfn.IFS(
  Cleaned_Data[[#This Row],[MonthlyIncome]] &lt;= Q1_Val, "Low (Q1)",
  Cleaned_Data[[#This Row],[MonthlyIncome]] &lt;= Q2_Val, "Lower-Mid (Q2)",
  Cleaned_Data[[#This Row],[MonthlyIncome]] &lt;= Q3_Val, "Upper-Mid (Q3)",
  TRUE, "High (Q4)"
)</f>
        <v>Upper-Mid (Q3)</v>
      </c>
      <c r="AK883" t="str">
        <f>_xlfn.XLOOKUP(Cleaned_Data[[#This Row],[JobSatisfaction]], SatisfactionLookup[Code], SatisfactionLookup[Label], "Unknown")</f>
        <v>Low</v>
      </c>
      <c r="AL883" t="str">
        <f>_xlfn.XLOOKUP(Cleaned_Data[[#This Row],[WorkLifeBalance]], SatisfactionLookup[Code], SatisfactionLookup[Label], "Unknown")</f>
        <v>Medium</v>
      </c>
      <c r="AM88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83" t="str" cm="1">
        <f t="array" ref="AN883">_xlfn.IFS(Cleaned_Data[[#This Row],[Risk Score]]&gt;=5, "3 - High Risk", Cleaned_Data[[#This Row],[Risk Score]]&gt;=3, "2 - Medium Risk", TRUE, "1 - Low Risk")</f>
        <v>1 - Low Risk</v>
      </c>
    </row>
    <row r="884" spans="1:40">
      <c r="A884">
        <v>34</v>
      </c>
      <c r="B884" t="s">
        <v>43</v>
      </c>
      <c r="C884" t="s">
        <v>36</v>
      </c>
      <c r="D884">
        <v>1111</v>
      </c>
      <c r="E884" t="s">
        <v>37</v>
      </c>
      <c r="F884">
        <v>8</v>
      </c>
      <c r="G884">
        <v>2</v>
      </c>
      <c r="H884" t="s">
        <v>38</v>
      </c>
      <c r="I884">
        <v>808</v>
      </c>
      <c r="J884">
        <v>3</v>
      </c>
      <c r="K884" t="s">
        <v>39</v>
      </c>
      <c r="L884">
        <v>93</v>
      </c>
      <c r="M884">
        <v>3</v>
      </c>
      <c r="N884">
        <v>2</v>
      </c>
      <c r="O884" t="s">
        <v>40</v>
      </c>
      <c r="P884">
        <v>1</v>
      </c>
      <c r="Q884" t="s">
        <v>48</v>
      </c>
      <c r="R884">
        <v>6500</v>
      </c>
      <c r="S884">
        <v>13305</v>
      </c>
      <c r="T884">
        <v>5</v>
      </c>
      <c r="U884" t="s">
        <v>43</v>
      </c>
      <c r="V884">
        <v>17</v>
      </c>
      <c r="W884">
        <v>3</v>
      </c>
      <c r="X884">
        <v>2</v>
      </c>
      <c r="Y884">
        <v>1</v>
      </c>
      <c r="Z884">
        <v>6</v>
      </c>
      <c r="AA884">
        <v>1</v>
      </c>
      <c r="AB884">
        <v>3</v>
      </c>
      <c r="AC884">
        <v>3</v>
      </c>
      <c r="AD884">
        <v>2</v>
      </c>
      <c r="AE884">
        <v>1</v>
      </c>
      <c r="AF884">
        <v>2</v>
      </c>
      <c r="AG884">
        <v>0</v>
      </c>
      <c r="AH884" t="s">
        <v>67</v>
      </c>
      <c r="AI884" t="s">
        <v>71</v>
      </c>
      <c r="AJ884" t="str" cm="1">
        <f t="array" ref="AJ884">_xlfn.IFS(
  Cleaned_Data[[#This Row],[MonthlyIncome]] &lt;= Q1_Val, "Low (Q1)",
  Cleaned_Data[[#This Row],[MonthlyIncome]] &lt;= Q2_Val, "Lower-Mid (Q2)",
  Cleaned_Data[[#This Row],[MonthlyIncome]] &lt;= Q3_Val, "Upper-Mid (Q3)",
  TRUE, "High (Q4)"
)</f>
        <v>Upper-Mid (Q3)</v>
      </c>
      <c r="AK884" t="str">
        <f>_xlfn.XLOOKUP(Cleaned_Data[[#This Row],[JobSatisfaction]], SatisfactionLookup[Code], SatisfactionLookup[Label], "Unknown")</f>
        <v>Low</v>
      </c>
      <c r="AL884" t="str">
        <f>_xlfn.XLOOKUP(Cleaned_Data[[#This Row],[WorkLifeBalance]], SatisfactionLookup[Code], SatisfactionLookup[Label], "Unknown")</f>
        <v>High</v>
      </c>
      <c r="AM88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84" t="str" cm="1">
        <f t="array" ref="AN884">_xlfn.IFS(Cleaned_Data[[#This Row],[Risk Score]]&gt;=5, "3 - High Risk", Cleaned_Data[[#This Row],[Risk Score]]&gt;=3, "2 - Medium Risk", TRUE, "1 - Low Risk")</f>
        <v>1 - Low Risk</v>
      </c>
    </row>
    <row r="885" spans="1:40">
      <c r="A885">
        <v>38</v>
      </c>
      <c r="B885" t="s">
        <v>43</v>
      </c>
      <c r="C885" t="s">
        <v>44</v>
      </c>
      <c r="D885">
        <v>471</v>
      </c>
      <c r="E885" t="s">
        <v>45</v>
      </c>
      <c r="F885">
        <v>12</v>
      </c>
      <c r="G885">
        <v>3</v>
      </c>
      <c r="H885" t="s">
        <v>38</v>
      </c>
      <c r="I885">
        <v>837</v>
      </c>
      <c r="J885">
        <v>1</v>
      </c>
      <c r="K885" t="s">
        <v>46</v>
      </c>
      <c r="L885">
        <v>45</v>
      </c>
      <c r="M885">
        <v>2</v>
      </c>
      <c r="N885">
        <v>2</v>
      </c>
      <c r="O885" t="s">
        <v>54</v>
      </c>
      <c r="P885">
        <v>1</v>
      </c>
      <c r="Q885" t="s">
        <v>52</v>
      </c>
      <c r="R885">
        <v>6288</v>
      </c>
      <c r="S885">
        <v>4284</v>
      </c>
      <c r="T885">
        <v>2</v>
      </c>
      <c r="U885" t="s">
        <v>43</v>
      </c>
      <c r="V885">
        <v>15</v>
      </c>
      <c r="W885">
        <v>3</v>
      </c>
      <c r="X885">
        <v>3</v>
      </c>
      <c r="Y885">
        <v>1</v>
      </c>
      <c r="Z885">
        <v>13</v>
      </c>
      <c r="AA885">
        <v>3</v>
      </c>
      <c r="AB885">
        <v>2</v>
      </c>
      <c r="AC885">
        <v>4</v>
      </c>
      <c r="AD885">
        <v>3</v>
      </c>
      <c r="AE885">
        <v>1</v>
      </c>
      <c r="AF885">
        <v>2</v>
      </c>
      <c r="AG885">
        <v>0</v>
      </c>
      <c r="AH885" t="s">
        <v>69</v>
      </c>
      <c r="AI885" t="s">
        <v>71</v>
      </c>
      <c r="AJ885" t="str" cm="1">
        <f t="array" ref="AJ885">_xlfn.IFS(
  Cleaned_Data[[#This Row],[MonthlyIncome]] &lt;= Q1_Val, "Low (Q1)",
  Cleaned_Data[[#This Row],[MonthlyIncome]] &lt;= Q2_Val, "Lower-Mid (Q2)",
  Cleaned_Data[[#This Row],[MonthlyIncome]] &lt;= Q3_Val, "Upper-Mid (Q3)",
  TRUE, "High (Q4)"
)</f>
        <v>Upper-Mid (Q3)</v>
      </c>
      <c r="AK885" t="str">
        <f>_xlfn.XLOOKUP(Cleaned_Data[[#This Row],[JobSatisfaction]], SatisfactionLookup[Code], SatisfactionLookup[Label], "Unknown")</f>
        <v>Low</v>
      </c>
      <c r="AL885" t="str">
        <f>_xlfn.XLOOKUP(Cleaned_Data[[#This Row],[WorkLifeBalance]], SatisfactionLookup[Code], SatisfactionLookup[Label], "Unknown")</f>
        <v>Medium</v>
      </c>
      <c r="AM88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85" t="str" cm="1">
        <f t="array" ref="AN885">_xlfn.IFS(Cleaned_Data[[#This Row],[Risk Score]]&gt;=5, "3 - High Risk", Cleaned_Data[[#This Row],[Risk Score]]&gt;=3, "2 - Medium Risk", TRUE, "1 - Low Risk")</f>
        <v>1 - Low Risk</v>
      </c>
    </row>
    <row r="886" spans="1:40">
      <c r="A886">
        <v>38</v>
      </c>
      <c r="B886" t="s">
        <v>43</v>
      </c>
      <c r="C886" t="s">
        <v>36</v>
      </c>
      <c r="D886">
        <v>395</v>
      </c>
      <c r="E886" t="s">
        <v>37</v>
      </c>
      <c r="F886">
        <v>9</v>
      </c>
      <c r="G886">
        <v>3</v>
      </c>
      <c r="H886" t="s">
        <v>59</v>
      </c>
      <c r="I886">
        <v>893</v>
      </c>
      <c r="J886">
        <v>2</v>
      </c>
      <c r="K886" t="s">
        <v>46</v>
      </c>
      <c r="L886">
        <v>98</v>
      </c>
      <c r="M886">
        <v>2</v>
      </c>
      <c r="N886">
        <v>1</v>
      </c>
      <c r="O886" t="s">
        <v>57</v>
      </c>
      <c r="P886">
        <v>2</v>
      </c>
      <c r="Q886" t="s">
        <v>48</v>
      </c>
      <c r="R886">
        <v>2899</v>
      </c>
      <c r="S886">
        <v>12102</v>
      </c>
      <c r="T886">
        <v>0</v>
      </c>
      <c r="U886" t="s">
        <v>43</v>
      </c>
      <c r="V886">
        <v>19</v>
      </c>
      <c r="W886">
        <v>3</v>
      </c>
      <c r="X886">
        <v>4</v>
      </c>
      <c r="Y886">
        <v>1</v>
      </c>
      <c r="Z886">
        <v>3</v>
      </c>
      <c r="AA886">
        <v>3</v>
      </c>
      <c r="AB886">
        <v>3</v>
      </c>
      <c r="AC886">
        <v>2</v>
      </c>
      <c r="AD886">
        <v>2</v>
      </c>
      <c r="AE886">
        <v>1</v>
      </c>
      <c r="AF886">
        <v>2</v>
      </c>
      <c r="AG886">
        <v>0</v>
      </c>
      <c r="AH886" t="s">
        <v>69</v>
      </c>
      <c r="AI886" t="s">
        <v>71</v>
      </c>
      <c r="AJ886" t="str" cm="1">
        <f t="array" ref="AJ886">_xlfn.IFS(
  Cleaned_Data[[#This Row],[MonthlyIncome]] &lt;= Q1_Val, "Low (Q1)",
  Cleaned_Data[[#This Row],[MonthlyIncome]] &lt;= Q2_Val, "Lower-Mid (Q2)",
  Cleaned_Data[[#This Row],[MonthlyIncome]] &lt;= Q3_Val, "Upper-Mid (Q3)",
  TRUE, "High (Q4)"
)</f>
        <v>Low (Q1)</v>
      </c>
      <c r="AK886" t="str">
        <f>_xlfn.XLOOKUP(Cleaned_Data[[#This Row],[JobSatisfaction]], SatisfactionLookup[Code], SatisfactionLookup[Label], "Unknown")</f>
        <v>Medium</v>
      </c>
      <c r="AL886" t="str">
        <f>_xlfn.XLOOKUP(Cleaned_Data[[#This Row],[WorkLifeBalance]], SatisfactionLookup[Code], SatisfactionLookup[Label], "Unknown")</f>
        <v>High</v>
      </c>
      <c r="AM88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886" t="str" cm="1">
        <f t="array" ref="AN886">_xlfn.IFS(Cleaned_Data[[#This Row],[Risk Score]]&gt;=5, "3 - High Risk", Cleaned_Data[[#This Row],[Risk Score]]&gt;=3, "2 - Medium Risk", TRUE, "1 - Low Risk")</f>
        <v>2 - Medium Risk</v>
      </c>
    </row>
    <row r="887" spans="1:40">
      <c r="A887">
        <v>47</v>
      </c>
      <c r="B887" t="s">
        <v>43</v>
      </c>
      <c r="C887" t="s">
        <v>36</v>
      </c>
      <c r="D887">
        <v>1454</v>
      </c>
      <c r="E887" t="s">
        <v>37</v>
      </c>
      <c r="F887">
        <v>2</v>
      </c>
      <c r="G887">
        <v>4</v>
      </c>
      <c r="H887" t="s">
        <v>38</v>
      </c>
      <c r="I887">
        <v>925</v>
      </c>
      <c r="J887">
        <v>4</v>
      </c>
      <c r="K887" t="s">
        <v>39</v>
      </c>
      <c r="L887">
        <v>65</v>
      </c>
      <c r="M887">
        <v>2</v>
      </c>
      <c r="N887">
        <v>1</v>
      </c>
      <c r="O887" t="s">
        <v>57</v>
      </c>
      <c r="P887">
        <v>4</v>
      </c>
      <c r="Q887" t="s">
        <v>41</v>
      </c>
      <c r="R887">
        <v>3294</v>
      </c>
      <c r="S887">
        <v>13137</v>
      </c>
      <c r="T887">
        <v>1</v>
      </c>
      <c r="U887" t="s">
        <v>35</v>
      </c>
      <c r="V887">
        <v>18</v>
      </c>
      <c r="W887">
        <v>3</v>
      </c>
      <c r="X887">
        <v>1</v>
      </c>
      <c r="Y887">
        <v>0</v>
      </c>
      <c r="Z887">
        <v>3</v>
      </c>
      <c r="AA887">
        <v>3</v>
      </c>
      <c r="AB887">
        <v>2</v>
      </c>
      <c r="AC887">
        <v>3</v>
      </c>
      <c r="AD887">
        <v>2</v>
      </c>
      <c r="AE887">
        <v>1</v>
      </c>
      <c r="AF887">
        <v>2</v>
      </c>
      <c r="AG887">
        <v>0</v>
      </c>
      <c r="AH887" t="s">
        <v>70</v>
      </c>
      <c r="AI887" t="s">
        <v>71</v>
      </c>
      <c r="AJ887" t="str" cm="1">
        <f t="array" ref="AJ887">_xlfn.IFS(
  Cleaned_Data[[#This Row],[MonthlyIncome]] &lt;= Q1_Val, "Low (Q1)",
  Cleaned_Data[[#This Row],[MonthlyIncome]] &lt;= Q2_Val, "Lower-Mid (Q2)",
  Cleaned_Data[[#This Row],[MonthlyIncome]] &lt;= Q3_Val, "Upper-Mid (Q3)",
  TRUE, "High (Q4)"
)</f>
        <v>Lower-Mid (Q2)</v>
      </c>
      <c r="AK887" t="str">
        <f>_xlfn.XLOOKUP(Cleaned_Data[[#This Row],[JobSatisfaction]], SatisfactionLookup[Code], SatisfactionLookup[Label], "Unknown")</f>
        <v>Very High</v>
      </c>
      <c r="AL887" t="str">
        <f>_xlfn.XLOOKUP(Cleaned_Data[[#This Row],[WorkLifeBalance]], SatisfactionLookup[Code], SatisfactionLookup[Label], "Unknown")</f>
        <v>Medium</v>
      </c>
      <c r="AM88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887" t="str" cm="1">
        <f t="array" ref="AN887">_xlfn.IFS(Cleaned_Data[[#This Row],[Risk Score]]&gt;=5, "3 - High Risk", Cleaned_Data[[#This Row],[Risk Score]]&gt;=3, "2 - Medium Risk", TRUE, "1 - Low Risk")</f>
        <v>3 - High Risk</v>
      </c>
    </row>
    <row r="888" spans="1:40">
      <c r="A888">
        <v>30</v>
      </c>
      <c r="B888" t="s">
        <v>35</v>
      </c>
      <c r="C888" t="s">
        <v>44</v>
      </c>
      <c r="D888">
        <v>109</v>
      </c>
      <c r="E888" t="s">
        <v>45</v>
      </c>
      <c r="F888">
        <v>5</v>
      </c>
      <c r="G888">
        <v>3</v>
      </c>
      <c r="H888" t="s">
        <v>51</v>
      </c>
      <c r="I888">
        <v>1017</v>
      </c>
      <c r="J888">
        <v>2</v>
      </c>
      <c r="K888" t="s">
        <v>39</v>
      </c>
      <c r="L888">
        <v>60</v>
      </c>
      <c r="M888">
        <v>3</v>
      </c>
      <c r="N888">
        <v>1</v>
      </c>
      <c r="O888" t="s">
        <v>50</v>
      </c>
      <c r="P888">
        <v>2</v>
      </c>
      <c r="Q888" t="s">
        <v>41</v>
      </c>
      <c r="R888">
        <v>2422</v>
      </c>
      <c r="S888">
        <v>25725</v>
      </c>
      <c r="T888">
        <v>0</v>
      </c>
      <c r="U888" t="s">
        <v>43</v>
      </c>
      <c r="V888">
        <v>17</v>
      </c>
      <c r="W888">
        <v>3</v>
      </c>
      <c r="X888">
        <v>1</v>
      </c>
      <c r="Y888">
        <v>0</v>
      </c>
      <c r="Z888">
        <v>4</v>
      </c>
      <c r="AA888">
        <v>3</v>
      </c>
      <c r="AB888">
        <v>3</v>
      </c>
      <c r="AC888">
        <v>3</v>
      </c>
      <c r="AD888">
        <v>2</v>
      </c>
      <c r="AE888">
        <v>1</v>
      </c>
      <c r="AF888">
        <v>2</v>
      </c>
      <c r="AG888">
        <v>1</v>
      </c>
      <c r="AH888" t="s">
        <v>67</v>
      </c>
      <c r="AI888" t="s">
        <v>71</v>
      </c>
      <c r="AJ888" t="str" cm="1">
        <f t="array" ref="AJ888">_xlfn.IFS(
  Cleaned_Data[[#This Row],[MonthlyIncome]] &lt;= Q1_Val, "Low (Q1)",
  Cleaned_Data[[#This Row],[MonthlyIncome]] &lt;= Q2_Val, "Lower-Mid (Q2)",
  Cleaned_Data[[#This Row],[MonthlyIncome]] &lt;= Q3_Val, "Upper-Mid (Q3)",
  TRUE, "High (Q4)"
)</f>
        <v>Low (Q1)</v>
      </c>
      <c r="AK888" t="str">
        <f>_xlfn.XLOOKUP(Cleaned_Data[[#This Row],[JobSatisfaction]], SatisfactionLookup[Code], SatisfactionLookup[Label], "Unknown")</f>
        <v>Medium</v>
      </c>
      <c r="AL888" t="str">
        <f>_xlfn.XLOOKUP(Cleaned_Data[[#This Row],[WorkLifeBalance]], SatisfactionLookup[Code], SatisfactionLookup[Label], "Unknown")</f>
        <v>High</v>
      </c>
      <c r="AM88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888" t="str" cm="1">
        <f t="array" ref="AN888">_xlfn.IFS(Cleaned_Data[[#This Row],[Risk Score]]&gt;=5, "3 - High Risk", Cleaned_Data[[#This Row],[Risk Score]]&gt;=3, "2 - Medium Risk", TRUE, "1 - Low Risk")</f>
        <v>2 - Medium Risk</v>
      </c>
    </row>
    <row r="889" spans="1:40">
      <c r="A889">
        <v>26</v>
      </c>
      <c r="B889" t="s">
        <v>35</v>
      </c>
      <c r="C889" t="s">
        <v>44</v>
      </c>
      <c r="D889">
        <v>342</v>
      </c>
      <c r="E889" t="s">
        <v>45</v>
      </c>
      <c r="F889">
        <v>2</v>
      </c>
      <c r="G889">
        <v>3</v>
      </c>
      <c r="H889" t="s">
        <v>38</v>
      </c>
      <c r="I889">
        <v>1053</v>
      </c>
      <c r="J889">
        <v>1</v>
      </c>
      <c r="K889" t="s">
        <v>46</v>
      </c>
      <c r="L889">
        <v>57</v>
      </c>
      <c r="M889">
        <v>3</v>
      </c>
      <c r="N889">
        <v>1</v>
      </c>
      <c r="O889" t="s">
        <v>47</v>
      </c>
      <c r="P889">
        <v>1</v>
      </c>
      <c r="Q889" t="s">
        <v>48</v>
      </c>
      <c r="R889">
        <v>2042</v>
      </c>
      <c r="S889">
        <v>15346</v>
      </c>
      <c r="T889">
        <v>6</v>
      </c>
      <c r="U889" t="s">
        <v>35</v>
      </c>
      <c r="V889">
        <v>14</v>
      </c>
      <c r="W889">
        <v>3</v>
      </c>
      <c r="X889">
        <v>2</v>
      </c>
      <c r="Y889">
        <v>1</v>
      </c>
      <c r="Z889">
        <v>6</v>
      </c>
      <c r="AA889">
        <v>2</v>
      </c>
      <c r="AB889">
        <v>3</v>
      </c>
      <c r="AC889">
        <v>3</v>
      </c>
      <c r="AD889">
        <v>2</v>
      </c>
      <c r="AE889">
        <v>1</v>
      </c>
      <c r="AF889">
        <v>2</v>
      </c>
      <c r="AG889">
        <v>1</v>
      </c>
      <c r="AH889" t="s">
        <v>67</v>
      </c>
      <c r="AI889" t="s">
        <v>71</v>
      </c>
      <c r="AJ889" t="str" cm="1">
        <f t="array" ref="AJ889">_xlfn.IFS(
  Cleaned_Data[[#This Row],[MonthlyIncome]] &lt;= Q1_Val, "Low (Q1)",
  Cleaned_Data[[#This Row],[MonthlyIncome]] &lt;= Q2_Val, "Lower-Mid (Q2)",
  Cleaned_Data[[#This Row],[MonthlyIncome]] &lt;= Q3_Val, "Upper-Mid (Q3)",
  TRUE, "High (Q4)"
)</f>
        <v>Low (Q1)</v>
      </c>
      <c r="AK889" t="str">
        <f>_xlfn.XLOOKUP(Cleaned_Data[[#This Row],[JobSatisfaction]], SatisfactionLookup[Code], SatisfactionLookup[Label], "Unknown")</f>
        <v>Low</v>
      </c>
      <c r="AL889" t="str">
        <f>_xlfn.XLOOKUP(Cleaned_Data[[#This Row],[WorkLifeBalance]], SatisfactionLookup[Code], SatisfactionLookup[Label], "Unknown")</f>
        <v>High</v>
      </c>
      <c r="AM88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889" t="str" cm="1">
        <f t="array" ref="AN889">_xlfn.IFS(Cleaned_Data[[#This Row],[Risk Score]]&gt;=5, "3 - High Risk", Cleaned_Data[[#This Row],[Risk Score]]&gt;=3, "2 - Medium Risk", TRUE, "1 - Low Risk")</f>
        <v>3 - High Risk</v>
      </c>
    </row>
    <row r="890" spans="1:40">
      <c r="A890">
        <v>27</v>
      </c>
      <c r="B890" t="s">
        <v>43</v>
      </c>
      <c r="C890" t="s">
        <v>55</v>
      </c>
      <c r="D890">
        <v>1277</v>
      </c>
      <c r="E890" t="s">
        <v>45</v>
      </c>
      <c r="F890">
        <v>8</v>
      </c>
      <c r="G890">
        <v>5</v>
      </c>
      <c r="H890" t="s">
        <v>38</v>
      </c>
      <c r="I890">
        <v>1094</v>
      </c>
      <c r="J890">
        <v>1</v>
      </c>
      <c r="K890" t="s">
        <v>46</v>
      </c>
      <c r="L890">
        <v>87</v>
      </c>
      <c r="M890">
        <v>1</v>
      </c>
      <c r="N890">
        <v>1</v>
      </c>
      <c r="O890" t="s">
        <v>50</v>
      </c>
      <c r="P890">
        <v>3</v>
      </c>
      <c r="Q890" t="s">
        <v>48</v>
      </c>
      <c r="R890">
        <v>4621</v>
      </c>
      <c r="S890">
        <v>5869</v>
      </c>
      <c r="T890">
        <v>1</v>
      </c>
      <c r="U890" t="s">
        <v>43</v>
      </c>
      <c r="V890">
        <v>19</v>
      </c>
      <c r="W890">
        <v>3</v>
      </c>
      <c r="X890">
        <v>4</v>
      </c>
      <c r="Y890">
        <v>3</v>
      </c>
      <c r="Z890">
        <v>3</v>
      </c>
      <c r="AA890">
        <v>4</v>
      </c>
      <c r="AB890">
        <v>3</v>
      </c>
      <c r="AC890">
        <v>3</v>
      </c>
      <c r="AD890">
        <v>2</v>
      </c>
      <c r="AE890">
        <v>1</v>
      </c>
      <c r="AF890">
        <v>2</v>
      </c>
      <c r="AG890">
        <v>0</v>
      </c>
      <c r="AH890" t="s">
        <v>67</v>
      </c>
      <c r="AI890" t="s">
        <v>71</v>
      </c>
      <c r="AJ890" t="str" cm="1">
        <f t="array" ref="AJ890">_xlfn.IFS(
  Cleaned_Data[[#This Row],[MonthlyIncome]] &lt;= Q1_Val, "Low (Q1)",
  Cleaned_Data[[#This Row],[MonthlyIncome]] &lt;= Q2_Val, "Lower-Mid (Q2)",
  Cleaned_Data[[#This Row],[MonthlyIncome]] &lt;= Q3_Val, "Upper-Mid (Q3)",
  TRUE, "High (Q4)"
)</f>
        <v>Lower-Mid (Q2)</v>
      </c>
      <c r="AK890" t="str">
        <f>_xlfn.XLOOKUP(Cleaned_Data[[#This Row],[JobSatisfaction]], SatisfactionLookup[Code], SatisfactionLookup[Label], "Unknown")</f>
        <v>High</v>
      </c>
      <c r="AL890" t="str">
        <f>_xlfn.XLOOKUP(Cleaned_Data[[#This Row],[WorkLifeBalance]], SatisfactionLookup[Code], SatisfactionLookup[Label], "Unknown")</f>
        <v>High</v>
      </c>
      <c r="AM89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890" t="str" cm="1">
        <f t="array" ref="AN890">_xlfn.IFS(Cleaned_Data[[#This Row],[Risk Score]]&gt;=5, "3 - High Risk", Cleaned_Data[[#This Row],[Risk Score]]&gt;=3, "2 - Medium Risk", TRUE, "1 - Low Risk")</f>
        <v>1 - Low Risk</v>
      </c>
    </row>
    <row r="891" spans="1:40">
      <c r="A891">
        <v>55</v>
      </c>
      <c r="B891" t="s">
        <v>43</v>
      </c>
      <c r="C891" t="s">
        <v>44</v>
      </c>
      <c r="D891">
        <v>1091</v>
      </c>
      <c r="E891" t="s">
        <v>45</v>
      </c>
      <c r="F891">
        <v>2</v>
      </c>
      <c r="G891">
        <v>1</v>
      </c>
      <c r="H891" t="s">
        <v>38</v>
      </c>
      <c r="I891">
        <v>1096</v>
      </c>
      <c r="J891">
        <v>4</v>
      </c>
      <c r="K891" t="s">
        <v>46</v>
      </c>
      <c r="L891">
        <v>65</v>
      </c>
      <c r="M891">
        <v>3</v>
      </c>
      <c r="N891">
        <v>3</v>
      </c>
      <c r="O891" t="s">
        <v>53</v>
      </c>
      <c r="P891">
        <v>2</v>
      </c>
      <c r="Q891" t="s">
        <v>48</v>
      </c>
      <c r="R891">
        <v>10976</v>
      </c>
      <c r="S891">
        <v>15813</v>
      </c>
      <c r="T891">
        <v>3</v>
      </c>
      <c r="U891" t="s">
        <v>43</v>
      </c>
      <c r="V891">
        <v>18</v>
      </c>
      <c r="W891">
        <v>3</v>
      </c>
      <c r="X891">
        <v>2</v>
      </c>
      <c r="Y891">
        <v>1</v>
      </c>
      <c r="Z891">
        <v>23</v>
      </c>
      <c r="AA891">
        <v>4</v>
      </c>
      <c r="AB891">
        <v>3</v>
      </c>
      <c r="AC891">
        <v>3</v>
      </c>
      <c r="AD891">
        <v>2</v>
      </c>
      <c r="AE891">
        <v>1</v>
      </c>
      <c r="AF891">
        <v>2</v>
      </c>
      <c r="AG891">
        <v>0</v>
      </c>
      <c r="AH891" t="s">
        <v>65</v>
      </c>
      <c r="AI891" t="s">
        <v>71</v>
      </c>
      <c r="AJ891" t="str" cm="1">
        <f t="array" ref="AJ891">_xlfn.IFS(
  Cleaned_Data[[#This Row],[MonthlyIncome]] &lt;= Q1_Val, "Low (Q1)",
  Cleaned_Data[[#This Row],[MonthlyIncome]] &lt;= Q2_Val, "Lower-Mid (Q2)",
  Cleaned_Data[[#This Row],[MonthlyIncome]] &lt;= Q3_Val, "Upper-Mid (Q3)",
  TRUE, "High (Q4)"
)</f>
        <v>High (Q4)</v>
      </c>
      <c r="AK891" t="str">
        <f>_xlfn.XLOOKUP(Cleaned_Data[[#This Row],[JobSatisfaction]], SatisfactionLookup[Code], SatisfactionLookup[Label], "Unknown")</f>
        <v>Medium</v>
      </c>
      <c r="AL891" t="str">
        <f>_xlfn.XLOOKUP(Cleaned_Data[[#This Row],[WorkLifeBalance]], SatisfactionLookup[Code], SatisfactionLookup[Label], "Unknown")</f>
        <v>High</v>
      </c>
      <c r="AM89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91" t="str" cm="1">
        <f t="array" ref="AN891">_xlfn.IFS(Cleaned_Data[[#This Row],[Risk Score]]&gt;=5, "3 - High Risk", Cleaned_Data[[#This Row],[Risk Score]]&gt;=3, "2 - Medium Risk", TRUE, "1 - Low Risk")</f>
        <v>1 - Low Risk</v>
      </c>
    </row>
    <row r="892" spans="1:40">
      <c r="A892">
        <v>33</v>
      </c>
      <c r="B892" t="s">
        <v>43</v>
      </c>
      <c r="C892" t="s">
        <v>36</v>
      </c>
      <c r="D892">
        <v>654</v>
      </c>
      <c r="E892" t="s">
        <v>45</v>
      </c>
      <c r="F892">
        <v>5</v>
      </c>
      <c r="G892">
        <v>3</v>
      </c>
      <c r="H892" t="s">
        <v>38</v>
      </c>
      <c r="I892">
        <v>1099</v>
      </c>
      <c r="J892">
        <v>4</v>
      </c>
      <c r="K892" t="s">
        <v>46</v>
      </c>
      <c r="L892">
        <v>34</v>
      </c>
      <c r="M892">
        <v>2</v>
      </c>
      <c r="N892">
        <v>3</v>
      </c>
      <c r="O892" t="s">
        <v>54</v>
      </c>
      <c r="P892">
        <v>4</v>
      </c>
      <c r="Q892" t="s">
        <v>52</v>
      </c>
      <c r="R892">
        <v>7119</v>
      </c>
      <c r="S892">
        <v>21214</v>
      </c>
      <c r="T892">
        <v>4</v>
      </c>
      <c r="U892" t="s">
        <v>43</v>
      </c>
      <c r="V892">
        <v>15</v>
      </c>
      <c r="W892">
        <v>3</v>
      </c>
      <c r="X892">
        <v>3</v>
      </c>
      <c r="Y892">
        <v>1</v>
      </c>
      <c r="Z892">
        <v>9</v>
      </c>
      <c r="AA892">
        <v>2</v>
      </c>
      <c r="AB892">
        <v>3</v>
      </c>
      <c r="AC892">
        <v>3</v>
      </c>
      <c r="AD892">
        <v>2</v>
      </c>
      <c r="AE892">
        <v>1</v>
      </c>
      <c r="AF892">
        <v>2</v>
      </c>
      <c r="AG892">
        <v>0</v>
      </c>
      <c r="AH892" t="s">
        <v>67</v>
      </c>
      <c r="AI892" t="s">
        <v>71</v>
      </c>
      <c r="AJ892" t="str" cm="1">
        <f t="array" ref="AJ892">_xlfn.IFS(
  Cleaned_Data[[#This Row],[MonthlyIncome]] &lt;= Q1_Val, "Low (Q1)",
  Cleaned_Data[[#This Row],[MonthlyIncome]] &lt;= Q2_Val, "Lower-Mid (Q2)",
  Cleaned_Data[[#This Row],[MonthlyIncome]] &lt;= Q3_Val, "Upper-Mid (Q3)",
  TRUE, "High (Q4)"
)</f>
        <v>Upper-Mid (Q3)</v>
      </c>
      <c r="AK892" t="str">
        <f>_xlfn.XLOOKUP(Cleaned_Data[[#This Row],[JobSatisfaction]], SatisfactionLookup[Code], SatisfactionLookup[Label], "Unknown")</f>
        <v>Very High</v>
      </c>
      <c r="AL892" t="str">
        <f>_xlfn.XLOOKUP(Cleaned_Data[[#This Row],[WorkLifeBalance]], SatisfactionLookup[Code], SatisfactionLookup[Label], "Unknown")</f>
        <v>High</v>
      </c>
      <c r="AM89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892" t="str" cm="1">
        <f t="array" ref="AN892">_xlfn.IFS(Cleaned_Data[[#This Row],[Risk Score]]&gt;=5, "3 - High Risk", Cleaned_Data[[#This Row],[Risk Score]]&gt;=3, "2 - Medium Risk", TRUE, "1 - Low Risk")</f>
        <v>1 - Low Risk</v>
      </c>
    </row>
    <row r="893" spans="1:40">
      <c r="A893">
        <v>20</v>
      </c>
      <c r="B893" t="s">
        <v>43</v>
      </c>
      <c r="C893" t="s">
        <v>36</v>
      </c>
      <c r="D893">
        <v>805</v>
      </c>
      <c r="E893" t="s">
        <v>45</v>
      </c>
      <c r="F893">
        <v>3</v>
      </c>
      <c r="G893">
        <v>3</v>
      </c>
      <c r="H893" t="s">
        <v>38</v>
      </c>
      <c r="I893">
        <v>1198</v>
      </c>
      <c r="J893">
        <v>1</v>
      </c>
      <c r="K893" t="s">
        <v>46</v>
      </c>
      <c r="L893">
        <v>87</v>
      </c>
      <c r="M893">
        <v>2</v>
      </c>
      <c r="N893">
        <v>1</v>
      </c>
      <c r="O893" t="s">
        <v>50</v>
      </c>
      <c r="P893">
        <v>3</v>
      </c>
      <c r="Q893" t="s">
        <v>41</v>
      </c>
      <c r="R893">
        <v>3033</v>
      </c>
      <c r="S893">
        <v>12828</v>
      </c>
      <c r="T893">
        <v>1</v>
      </c>
      <c r="U893" t="s">
        <v>43</v>
      </c>
      <c r="V893">
        <v>12</v>
      </c>
      <c r="W893">
        <v>3</v>
      </c>
      <c r="X893">
        <v>1</v>
      </c>
      <c r="Y893">
        <v>0</v>
      </c>
      <c r="Z893">
        <v>2</v>
      </c>
      <c r="AA893">
        <v>2</v>
      </c>
      <c r="AB893">
        <v>2</v>
      </c>
      <c r="AC893">
        <v>2</v>
      </c>
      <c r="AD893">
        <v>2</v>
      </c>
      <c r="AE893">
        <v>1</v>
      </c>
      <c r="AF893">
        <v>2</v>
      </c>
      <c r="AG893">
        <v>0</v>
      </c>
      <c r="AH893" t="s">
        <v>68</v>
      </c>
      <c r="AI893" t="s">
        <v>71</v>
      </c>
      <c r="AJ893" t="str" cm="1">
        <f t="array" ref="AJ893">_xlfn.IFS(
  Cleaned_Data[[#This Row],[MonthlyIncome]] &lt;= Q1_Val, "Low (Q1)",
  Cleaned_Data[[#This Row],[MonthlyIncome]] &lt;= Q2_Val, "Lower-Mid (Q2)",
  Cleaned_Data[[#This Row],[MonthlyIncome]] &lt;= Q3_Val, "Upper-Mid (Q3)",
  TRUE, "High (Q4)"
)</f>
        <v>Lower-Mid (Q2)</v>
      </c>
      <c r="AK893" t="str">
        <f>_xlfn.XLOOKUP(Cleaned_Data[[#This Row],[JobSatisfaction]], SatisfactionLookup[Code], SatisfactionLookup[Label], "Unknown")</f>
        <v>High</v>
      </c>
      <c r="AL893" t="str">
        <f>_xlfn.XLOOKUP(Cleaned_Data[[#This Row],[WorkLifeBalance]], SatisfactionLookup[Code], SatisfactionLookup[Label], "Unknown")</f>
        <v>Medium</v>
      </c>
      <c r="AM89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893" t="str" cm="1">
        <f t="array" ref="AN893">_xlfn.IFS(Cleaned_Data[[#This Row],[Risk Score]]&gt;=5, "3 - High Risk", Cleaned_Data[[#This Row],[Risk Score]]&gt;=3, "2 - Medium Risk", TRUE, "1 - Low Risk")</f>
        <v>1 - Low Risk</v>
      </c>
    </row>
    <row r="894" spans="1:40">
      <c r="A894">
        <v>29</v>
      </c>
      <c r="B894" t="s">
        <v>43</v>
      </c>
      <c r="C894" t="s">
        <v>36</v>
      </c>
      <c r="D894">
        <v>1010</v>
      </c>
      <c r="E894" t="s">
        <v>45</v>
      </c>
      <c r="F894">
        <v>1</v>
      </c>
      <c r="G894">
        <v>3</v>
      </c>
      <c r="H894" t="s">
        <v>38</v>
      </c>
      <c r="I894">
        <v>1249</v>
      </c>
      <c r="J894">
        <v>1</v>
      </c>
      <c r="K894" t="s">
        <v>39</v>
      </c>
      <c r="L894">
        <v>97</v>
      </c>
      <c r="M894">
        <v>3</v>
      </c>
      <c r="N894">
        <v>1</v>
      </c>
      <c r="O894" t="s">
        <v>47</v>
      </c>
      <c r="P894">
        <v>4</v>
      </c>
      <c r="Q894" t="s">
        <v>52</v>
      </c>
      <c r="R894">
        <v>3760</v>
      </c>
      <c r="S894">
        <v>5598</v>
      </c>
      <c r="T894">
        <v>1</v>
      </c>
      <c r="U894" t="s">
        <v>43</v>
      </c>
      <c r="V894">
        <v>15</v>
      </c>
      <c r="W894">
        <v>3</v>
      </c>
      <c r="X894">
        <v>1</v>
      </c>
      <c r="Y894">
        <v>3</v>
      </c>
      <c r="Z894">
        <v>3</v>
      </c>
      <c r="AA894">
        <v>5</v>
      </c>
      <c r="AB894">
        <v>3</v>
      </c>
      <c r="AC894">
        <v>3</v>
      </c>
      <c r="AD894">
        <v>2</v>
      </c>
      <c r="AE894">
        <v>1</v>
      </c>
      <c r="AF894">
        <v>2</v>
      </c>
      <c r="AG894">
        <v>0</v>
      </c>
      <c r="AH894" t="s">
        <v>67</v>
      </c>
      <c r="AI894" t="s">
        <v>71</v>
      </c>
      <c r="AJ894" t="str" cm="1">
        <f t="array" ref="AJ894">_xlfn.IFS(
  Cleaned_Data[[#This Row],[MonthlyIncome]] &lt;= Q1_Val, "Low (Q1)",
  Cleaned_Data[[#This Row],[MonthlyIncome]] &lt;= Q2_Val, "Lower-Mid (Q2)",
  Cleaned_Data[[#This Row],[MonthlyIncome]] &lt;= Q3_Val, "Upper-Mid (Q3)",
  TRUE, "High (Q4)"
)</f>
        <v>Lower-Mid (Q2)</v>
      </c>
      <c r="AK894" t="str">
        <f>_xlfn.XLOOKUP(Cleaned_Data[[#This Row],[JobSatisfaction]], SatisfactionLookup[Code], SatisfactionLookup[Label], "Unknown")</f>
        <v>Very High</v>
      </c>
      <c r="AL894" t="str">
        <f>_xlfn.XLOOKUP(Cleaned_Data[[#This Row],[WorkLifeBalance]], SatisfactionLookup[Code], SatisfactionLookup[Label], "Unknown")</f>
        <v>High</v>
      </c>
      <c r="AM89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894" t="str" cm="1">
        <f t="array" ref="AN894">_xlfn.IFS(Cleaned_Data[[#This Row],[Risk Score]]&gt;=5, "3 - High Risk", Cleaned_Data[[#This Row],[Risk Score]]&gt;=3, "2 - Medium Risk", TRUE, "1 - Low Risk")</f>
        <v>1 - Low Risk</v>
      </c>
    </row>
    <row r="895" spans="1:40">
      <c r="A895">
        <v>28</v>
      </c>
      <c r="B895" t="s">
        <v>43</v>
      </c>
      <c r="C895" t="s">
        <v>36</v>
      </c>
      <c r="D895">
        <v>640</v>
      </c>
      <c r="E895" t="s">
        <v>45</v>
      </c>
      <c r="F895">
        <v>1</v>
      </c>
      <c r="G895">
        <v>3</v>
      </c>
      <c r="H895" t="s">
        <v>60</v>
      </c>
      <c r="I895">
        <v>1301</v>
      </c>
      <c r="J895">
        <v>4</v>
      </c>
      <c r="K895" t="s">
        <v>46</v>
      </c>
      <c r="L895">
        <v>84</v>
      </c>
      <c r="M895">
        <v>3</v>
      </c>
      <c r="N895">
        <v>1</v>
      </c>
      <c r="O895" t="s">
        <v>47</v>
      </c>
      <c r="P895">
        <v>1</v>
      </c>
      <c r="Q895" t="s">
        <v>41</v>
      </c>
      <c r="R895">
        <v>2080</v>
      </c>
      <c r="S895">
        <v>4732</v>
      </c>
      <c r="T895">
        <v>2</v>
      </c>
      <c r="U895" t="s">
        <v>43</v>
      </c>
      <c r="V895">
        <v>11</v>
      </c>
      <c r="W895">
        <v>3</v>
      </c>
      <c r="X895">
        <v>2</v>
      </c>
      <c r="Y895">
        <v>0</v>
      </c>
      <c r="Z895">
        <v>5</v>
      </c>
      <c r="AA895">
        <v>2</v>
      </c>
      <c r="AB895">
        <v>2</v>
      </c>
      <c r="AC895">
        <v>3</v>
      </c>
      <c r="AD895">
        <v>2</v>
      </c>
      <c r="AE895">
        <v>1</v>
      </c>
      <c r="AF895">
        <v>2</v>
      </c>
      <c r="AG895">
        <v>0</v>
      </c>
      <c r="AH895" t="s">
        <v>67</v>
      </c>
      <c r="AI895" t="s">
        <v>71</v>
      </c>
      <c r="AJ895" t="str" cm="1">
        <f t="array" ref="AJ895">_xlfn.IFS(
  Cleaned_Data[[#This Row],[MonthlyIncome]] &lt;= Q1_Val, "Low (Q1)",
  Cleaned_Data[[#This Row],[MonthlyIncome]] &lt;= Q2_Val, "Lower-Mid (Q2)",
  Cleaned_Data[[#This Row],[MonthlyIncome]] &lt;= Q3_Val, "Upper-Mid (Q3)",
  TRUE, "High (Q4)"
)</f>
        <v>Low (Q1)</v>
      </c>
      <c r="AK895" t="str">
        <f>_xlfn.XLOOKUP(Cleaned_Data[[#This Row],[JobSatisfaction]], SatisfactionLookup[Code], SatisfactionLookup[Label], "Unknown")</f>
        <v>Low</v>
      </c>
      <c r="AL895" t="str">
        <f>_xlfn.XLOOKUP(Cleaned_Data[[#This Row],[WorkLifeBalance]], SatisfactionLookup[Code], SatisfactionLookup[Label], "Unknown")</f>
        <v>Medium</v>
      </c>
      <c r="AM89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895" t="str" cm="1">
        <f t="array" ref="AN895">_xlfn.IFS(Cleaned_Data[[#This Row],[Risk Score]]&gt;=5, "3 - High Risk", Cleaned_Data[[#This Row],[Risk Score]]&gt;=3, "2 - Medium Risk", TRUE, "1 - Low Risk")</f>
        <v>2 - Medium Risk</v>
      </c>
    </row>
    <row r="896" spans="1:40">
      <c r="A896">
        <v>50</v>
      </c>
      <c r="B896" t="s">
        <v>43</v>
      </c>
      <c r="C896" t="s">
        <v>36</v>
      </c>
      <c r="D896">
        <v>1322</v>
      </c>
      <c r="E896" t="s">
        <v>45</v>
      </c>
      <c r="F896">
        <v>28</v>
      </c>
      <c r="G896">
        <v>3</v>
      </c>
      <c r="H896" t="s">
        <v>38</v>
      </c>
      <c r="I896">
        <v>1317</v>
      </c>
      <c r="J896">
        <v>4</v>
      </c>
      <c r="K896" t="s">
        <v>39</v>
      </c>
      <c r="L896">
        <v>43</v>
      </c>
      <c r="M896">
        <v>3</v>
      </c>
      <c r="N896">
        <v>4</v>
      </c>
      <c r="O896" t="s">
        <v>58</v>
      </c>
      <c r="P896">
        <v>1</v>
      </c>
      <c r="Q896" t="s">
        <v>48</v>
      </c>
      <c r="R896">
        <v>16880</v>
      </c>
      <c r="S896">
        <v>22422</v>
      </c>
      <c r="T896">
        <v>4</v>
      </c>
      <c r="U896" t="s">
        <v>35</v>
      </c>
      <c r="V896">
        <v>11</v>
      </c>
      <c r="W896">
        <v>3</v>
      </c>
      <c r="X896">
        <v>2</v>
      </c>
      <c r="Y896">
        <v>0</v>
      </c>
      <c r="Z896">
        <v>25</v>
      </c>
      <c r="AA896">
        <v>2</v>
      </c>
      <c r="AB896">
        <v>3</v>
      </c>
      <c r="AC896">
        <v>3</v>
      </c>
      <c r="AD896">
        <v>2</v>
      </c>
      <c r="AE896">
        <v>1</v>
      </c>
      <c r="AF896">
        <v>2</v>
      </c>
      <c r="AG896">
        <v>0</v>
      </c>
      <c r="AH896" t="s">
        <v>70</v>
      </c>
      <c r="AI896" t="s">
        <v>71</v>
      </c>
      <c r="AJ896" t="str" cm="1">
        <f t="array" ref="AJ896">_xlfn.IFS(
  Cleaned_Data[[#This Row],[MonthlyIncome]] &lt;= Q1_Val, "Low (Q1)",
  Cleaned_Data[[#This Row],[MonthlyIncome]] &lt;= Q2_Val, "Lower-Mid (Q2)",
  Cleaned_Data[[#This Row],[MonthlyIncome]] &lt;= Q3_Val, "Upper-Mid (Q3)",
  TRUE, "High (Q4)"
)</f>
        <v>High (Q4)</v>
      </c>
      <c r="AK896" t="str">
        <f>_xlfn.XLOOKUP(Cleaned_Data[[#This Row],[JobSatisfaction]], SatisfactionLookup[Code], SatisfactionLookup[Label], "Unknown")</f>
        <v>Low</v>
      </c>
      <c r="AL896" t="str">
        <f>_xlfn.XLOOKUP(Cleaned_Data[[#This Row],[WorkLifeBalance]], SatisfactionLookup[Code], SatisfactionLookup[Label], "Unknown")</f>
        <v>High</v>
      </c>
      <c r="AM89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896" t="str" cm="1">
        <f t="array" ref="AN896">_xlfn.IFS(Cleaned_Data[[#This Row],[Risk Score]]&gt;=5, "3 - High Risk", Cleaned_Data[[#This Row],[Risk Score]]&gt;=3, "2 - Medium Risk", TRUE, "1 - Low Risk")</f>
        <v>3 - High Risk</v>
      </c>
    </row>
    <row r="897" spans="1:40">
      <c r="A897">
        <v>44</v>
      </c>
      <c r="B897" t="s">
        <v>35</v>
      </c>
      <c r="C897" t="s">
        <v>36</v>
      </c>
      <c r="D897">
        <v>935</v>
      </c>
      <c r="E897" t="s">
        <v>45</v>
      </c>
      <c r="F897">
        <v>3</v>
      </c>
      <c r="G897">
        <v>3</v>
      </c>
      <c r="H897" t="s">
        <v>38</v>
      </c>
      <c r="I897">
        <v>1333</v>
      </c>
      <c r="J897">
        <v>1</v>
      </c>
      <c r="K897" t="s">
        <v>46</v>
      </c>
      <c r="L897">
        <v>89</v>
      </c>
      <c r="M897">
        <v>3</v>
      </c>
      <c r="N897">
        <v>1</v>
      </c>
      <c r="O897" t="s">
        <v>50</v>
      </c>
      <c r="P897">
        <v>1</v>
      </c>
      <c r="Q897" t="s">
        <v>48</v>
      </c>
      <c r="R897">
        <v>2362</v>
      </c>
      <c r="S897">
        <v>14669</v>
      </c>
      <c r="T897">
        <v>4</v>
      </c>
      <c r="U897" t="s">
        <v>43</v>
      </c>
      <c r="V897">
        <v>12</v>
      </c>
      <c r="W897">
        <v>3</v>
      </c>
      <c r="X897">
        <v>3</v>
      </c>
      <c r="Y897">
        <v>0</v>
      </c>
      <c r="Z897">
        <v>10</v>
      </c>
      <c r="AA897">
        <v>4</v>
      </c>
      <c r="AB897">
        <v>4</v>
      </c>
      <c r="AC897">
        <v>3</v>
      </c>
      <c r="AD897">
        <v>2</v>
      </c>
      <c r="AE897">
        <v>1</v>
      </c>
      <c r="AF897">
        <v>2</v>
      </c>
      <c r="AG897">
        <v>1</v>
      </c>
      <c r="AH897" t="s">
        <v>69</v>
      </c>
      <c r="AI897" t="s">
        <v>71</v>
      </c>
      <c r="AJ897" t="str" cm="1">
        <f t="array" ref="AJ897">_xlfn.IFS(
  Cleaned_Data[[#This Row],[MonthlyIncome]] &lt;= Q1_Val, "Low (Q1)",
  Cleaned_Data[[#This Row],[MonthlyIncome]] &lt;= Q2_Val, "Lower-Mid (Q2)",
  Cleaned_Data[[#This Row],[MonthlyIncome]] &lt;= Q3_Val, "Upper-Mid (Q3)",
  TRUE, "High (Q4)"
)</f>
        <v>Low (Q1)</v>
      </c>
      <c r="AK897" t="str">
        <f>_xlfn.XLOOKUP(Cleaned_Data[[#This Row],[JobSatisfaction]], SatisfactionLookup[Code], SatisfactionLookup[Label], "Unknown")</f>
        <v>Low</v>
      </c>
      <c r="AL897" t="str">
        <f>_xlfn.XLOOKUP(Cleaned_Data[[#This Row],[WorkLifeBalance]], SatisfactionLookup[Code], SatisfactionLookup[Label], "Unknown")</f>
        <v>Very High</v>
      </c>
      <c r="AM89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897" t="str" cm="1">
        <f t="array" ref="AN897">_xlfn.IFS(Cleaned_Data[[#This Row],[Risk Score]]&gt;=5, "3 - High Risk", Cleaned_Data[[#This Row],[Risk Score]]&gt;=3, "2 - Medium Risk", TRUE, "1 - Low Risk")</f>
        <v>2 - Medium Risk</v>
      </c>
    </row>
    <row r="898" spans="1:40">
      <c r="A898">
        <v>25</v>
      </c>
      <c r="B898" t="s">
        <v>43</v>
      </c>
      <c r="C898" t="s">
        <v>36</v>
      </c>
      <c r="D898">
        <v>882</v>
      </c>
      <c r="E898" t="s">
        <v>45</v>
      </c>
      <c r="F898">
        <v>19</v>
      </c>
      <c r="G898">
        <v>1</v>
      </c>
      <c r="H898" t="s">
        <v>51</v>
      </c>
      <c r="I898">
        <v>1358</v>
      </c>
      <c r="J898">
        <v>4</v>
      </c>
      <c r="K898" t="s">
        <v>46</v>
      </c>
      <c r="L898">
        <v>67</v>
      </c>
      <c r="M898">
        <v>3</v>
      </c>
      <c r="N898">
        <v>1</v>
      </c>
      <c r="O898" t="s">
        <v>50</v>
      </c>
      <c r="P898">
        <v>4</v>
      </c>
      <c r="Q898" t="s">
        <v>48</v>
      </c>
      <c r="R898">
        <v>3669</v>
      </c>
      <c r="S898">
        <v>9075</v>
      </c>
      <c r="T898">
        <v>3</v>
      </c>
      <c r="U898" t="s">
        <v>43</v>
      </c>
      <c r="V898">
        <v>11</v>
      </c>
      <c r="W898">
        <v>3</v>
      </c>
      <c r="X898">
        <v>3</v>
      </c>
      <c r="Y898">
        <v>3</v>
      </c>
      <c r="Z898">
        <v>7</v>
      </c>
      <c r="AA898">
        <v>6</v>
      </c>
      <c r="AB898">
        <v>2</v>
      </c>
      <c r="AC898">
        <v>3</v>
      </c>
      <c r="AD898">
        <v>2</v>
      </c>
      <c r="AE898">
        <v>1</v>
      </c>
      <c r="AF898">
        <v>2</v>
      </c>
      <c r="AG898">
        <v>0</v>
      </c>
      <c r="AH898" t="s">
        <v>67</v>
      </c>
      <c r="AI898" t="s">
        <v>71</v>
      </c>
      <c r="AJ898" t="str" cm="1">
        <f t="array" ref="AJ898">_xlfn.IFS(
  Cleaned_Data[[#This Row],[MonthlyIncome]] &lt;= Q1_Val, "Low (Q1)",
  Cleaned_Data[[#This Row],[MonthlyIncome]] &lt;= Q2_Val, "Lower-Mid (Q2)",
  Cleaned_Data[[#This Row],[MonthlyIncome]] &lt;= Q3_Val, "Upper-Mid (Q3)",
  TRUE, "High (Q4)"
)</f>
        <v>Lower-Mid (Q2)</v>
      </c>
      <c r="AK898" t="str">
        <f>_xlfn.XLOOKUP(Cleaned_Data[[#This Row],[JobSatisfaction]], SatisfactionLookup[Code], SatisfactionLookup[Label], "Unknown")</f>
        <v>Very High</v>
      </c>
      <c r="AL898" t="str">
        <f>_xlfn.XLOOKUP(Cleaned_Data[[#This Row],[WorkLifeBalance]], SatisfactionLookup[Code], SatisfactionLookup[Label], "Unknown")</f>
        <v>Medium</v>
      </c>
      <c r="AM89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898" t="str" cm="1">
        <f t="array" ref="AN898">_xlfn.IFS(Cleaned_Data[[#This Row],[Risk Score]]&gt;=5, "3 - High Risk", Cleaned_Data[[#This Row],[Risk Score]]&gt;=3, "2 - Medium Risk", TRUE, "1 - Low Risk")</f>
        <v>1 - Low Risk</v>
      </c>
    </row>
    <row r="899" spans="1:40">
      <c r="A899">
        <v>33</v>
      </c>
      <c r="B899" t="s">
        <v>43</v>
      </c>
      <c r="C899" t="s">
        <v>44</v>
      </c>
      <c r="D899">
        <v>1111</v>
      </c>
      <c r="E899" t="s">
        <v>37</v>
      </c>
      <c r="F899">
        <v>5</v>
      </c>
      <c r="G899">
        <v>1</v>
      </c>
      <c r="H899" t="s">
        <v>38</v>
      </c>
      <c r="I899">
        <v>1395</v>
      </c>
      <c r="J899">
        <v>2</v>
      </c>
      <c r="K899" t="s">
        <v>46</v>
      </c>
      <c r="L899">
        <v>61</v>
      </c>
      <c r="M899">
        <v>3</v>
      </c>
      <c r="N899">
        <v>2</v>
      </c>
      <c r="O899" t="s">
        <v>40</v>
      </c>
      <c r="P899">
        <v>4</v>
      </c>
      <c r="Q899" t="s">
        <v>48</v>
      </c>
      <c r="R899">
        <v>9998</v>
      </c>
      <c r="S899">
        <v>19293</v>
      </c>
      <c r="T899">
        <v>6</v>
      </c>
      <c r="U899" t="s">
        <v>43</v>
      </c>
      <c r="V899">
        <v>13</v>
      </c>
      <c r="W899">
        <v>3</v>
      </c>
      <c r="X899">
        <v>1</v>
      </c>
      <c r="Y899">
        <v>0</v>
      </c>
      <c r="Z899">
        <v>8</v>
      </c>
      <c r="AA899">
        <v>2</v>
      </c>
      <c r="AB899">
        <v>4</v>
      </c>
      <c r="AC899">
        <v>5</v>
      </c>
      <c r="AD899">
        <v>4</v>
      </c>
      <c r="AE899">
        <v>1</v>
      </c>
      <c r="AF899">
        <v>2</v>
      </c>
      <c r="AG899">
        <v>0</v>
      </c>
      <c r="AH899" t="s">
        <v>67</v>
      </c>
      <c r="AI899" t="s">
        <v>71</v>
      </c>
      <c r="AJ899" t="str" cm="1">
        <f t="array" ref="AJ899">_xlfn.IFS(
  Cleaned_Data[[#This Row],[MonthlyIncome]] &lt;= Q1_Val, "Low (Q1)",
  Cleaned_Data[[#This Row],[MonthlyIncome]] &lt;= Q2_Val, "Lower-Mid (Q2)",
  Cleaned_Data[[#This Row],[MonthlyIncome]] &lt;= Q3_Val, "Upper-Mid (Q3)",
  TRUE, "High (Q4)"
)</f>
        <v>High (Q4)</v>
      </c>
      <c r="AK899" t="str">
        <f>_xlfn.XLOOKUP(Cleaned_Data[[#This Row],[JobSatisfaction]], SatisfactionLookup[Code], SatisfactionLookup[Label], "Unknown")</f>
        <v>Very High</v>
      </c>
      <c r="AL899" t="str">
        <f>_xlfn.XLOOKUP(Cleaned_Data[[#This Row],[WorkLifeBalance]], SatisfactionLookup[Code], SatisfactionLookup[Label], "Unknown")</f>
        <v>Very High</v>
      </c>
      <c r="AM89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899" t="str" cm="1">
        <f t="array" ref="AN899">_xlfn.IFS(Cleaned_Data[[#This Row],[Risk Score]]&gt;=5, "3 - High Risk", Cleaned_Data[[#This Row],[Risk Score]]&gt;=3, "2 - Medium Risk", TRUE, "1 - Low Risk")</f>
        <v>1 - Low Risk</v>
      </c>
    </row>
    <row r="900" spans="1:40">
      <c r="A900">
        <v>32</v>
      </c>
      <c r="B900" t="s">
        <v>43</v>
      </c>
      <c r="C900" t="s">
        <v>36</v>
      </c>
      <c r="D900">
        <v>499</v>
      </c>
      <c r="E900" t="s">
        <v>37</v>
      </c>
      <c r="F900">
        <v>2</v>
      </c>
      <c r="G900">
        <v>1</v>
      </c>
      <c r="H900" t="s">
        <v>59</v>
      </c>
      <c r="I900">
        <v>1396</v>
      </c>
      <c r="J900">
        <v>3</v>
      </c>
      <c r="K900" t="s">
        <v>46</v>
      </c>
      <c r="L900">
        <v>36</v>
      </c>
      <c r="M900">
        <v>3</v>
      </c>
      <c r="N900">
        <v>2</v>
      </c>
      <c r="O900" t="s">
        <v>40</v>
      </c>
      <c r="P900">
        <v>2</v>
      </c>
      <c r="Q900" t="s">
        <v>48</v>
      </c>
      <c r="R900">
        <v>4078</v>
      </c>
      <c r="S900">
        <v>20497</v>
      </c>
      <c r="T900">
        <v>0</v>
      </c>
      <c r="U900" t="s">
        <v>35</v>
      </c>
      <c r="V900">
        <v>13</v>
      </c>
      <c r="W900">
        <v>3</v>
      </c>
      <c r="X900">
        <v>1</v>
      </c>
      <c r="Y900">
        <v>3</v>
      </c>
      <c r="Z900">
        <v>4</v>
      </c>
      <c r="AA900">
        <v>3</v>
      </c>
      <c r="AB900">
        <v>2</v>
      </c>
      <c r="AC900">
        <v>3</v>
      </c>
      <c r="AD900">
        <v>2</v>
      </c>
      <c r="AE900">
        <v>1</v>
      </c>
      <c r="AF900">
        <v>2</v>
      </c>
      <c r="AG900">
        <v>0</v>
      </c>
      <c r="AH900" t="s">
        <v>67</v>
      </c>
      <c r="AI900" t="s">
        <v>71</v>
      </c>
      <c r="AJ900" t="str" cm="1">
        <f t="array" ref="AJ900">_xlfn.IFS(
  Cleaned_Data[[#This Row],[MonthlyIncome]] &lt;= Q1_Val, "Low (Q1)",
  Cleaned_Data[[#This Row],[MonthlyIncome]] &lt;= Q2_Val, "Lower-Mid (Q2)",
  Cleaned_Data[[#This Row],[MonthlyIncome]] &lt;= Q3_Val, "Upper-Mid (Q3)",
  TRUE, "High (Q4)"
)</f>
        <v>Lower-Mid (Q2)</v>
      </c>
      <c r="AK900" t="str">
        <f>_xlfn.XLOOKUP(Cleaned_Data[[#This Row],[JobSatisfaction]], SatisfactionLookup[Code], SatisfactionLookup[Label], "Unknown")</f>
        <v>Medium</v>
      </c>
      <c r="AL900" t="str">
        <f>_xlfn.XLOOKUP(Cleaned_Data[[#This Row],[WorkLifeBalance]], SatisfactionLookup[Code], SatisfactionLookup[Label], "Unknown")</f>
        <v>Medium</v>
      </c>
      <c r="AM90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900" t="str" cm="1">
        <f t="array" ref="AN900">_xlfn.IFS(Cleaned_Data[[#This Row],[Risk Score]]&gt;=5, "3 - High Risk", Cleaned_Data[[#This Row],[Risk Score]]&gt;=3, "2 - Medium Risk", TRUE, "1 - Low Risk")</f>
        <v>3 - High Risk</v>
      </c>
    </row>
    <row r="901" spans="1:40">
      <c r="A901">
        <v>25</v>
      </c>
      <c r="B901" t="s">
        <v>43</v>
      </c>
      <c r="C901" t="s">
        <v>36</v>
      </c>
      <c r="D901">
        <v>1372</v>
      </c>
      <c r="E901" t="s">
        <v>37</v>
      </c>
      <c r="F901">
        <v>18</v>
      </c>
      <c r="G901">
        <v>1</v>
      </c>
      <c r="H901" t="s">
        <v>38</v>
      </c>
      <c r="I901">
        <v>1399</v>
      </c>
      <c r="J901">
        <v>1</v>
      </c>
      <c r="K901" t="s">
        <v>46</v>
      </c>
      <c r="L901">
        <v>93</v>
      </c>
      <c r="M901">
        <v>4</v>
      </c>
      <c r="N901">
        <v>2</v>
      </c>
      <c r="O901" t="s">
        <v>40</v>
      </c>
      <c r="P901">
        <v>3</v>
      </c>
      <c r="Q901" t="s">
        <v>48</v>
      </c>
      <c r="R901">
        <v>6232</v>
      </c>
      <c r="S901">
        <v>12477</v>
      </c>
      <c r="T901">
        <v>2</v>
      </c>
      <c r="U901" t="s">
        <v>43</v>
      </c>
      <c r="V901">
        <v>11</v>
      </c>
      <c r="W901">
        <v>3</v>
      </c>
      <c r="X901">
        <v>2</v>
      </c>
      <c r="Y901">
        <v>0</v>
      </c>
      <c r="Z901">
        <v>6</v>
      </c>
      <c r="AA901">
        <v>3</v>
      </c>
      <c r="AB901">
        <v>2</v>
      </c>
      <c r="AC901">
        <v>3</v>
      </c>
      <c r="AD901">
        <v>2</v>
      </c>
      <c r="AE901">
        <v>1</v>
      </c>
      <c r="AF901">
        <v>2</v>
      </c>
      <c r="AG901">
        <v>0</v>
      </c>
      <c r="AH901" t="s">
        <v>67</v>
      </c>
      <c r="AI901" t="s">
        <v>71</v>
      </c>
      <c r="AJ901" t="str" cm="1">
        <f t="array" ref="AJ901">_xlfn.IFS(
  Cleaned_Data[[#This Row],[MonthlyIncome]] &lt;= Q1_Val, "Low (Q1)",
  Cleaned_Data[[#This Row],[MonthlyIncome]] &lt;= Q2_Val, "Lower-Mid (Q2)",
  Cleaned_Data[[#This Row],[MonthlyIncome]] &lt;= Q3_Val, "Upper-Mid (Q3)",
  TRUE, "High (Q4)"
)</f>
        <v>Upper-Mid (Q3)</v>
      </c>
      <c r="AK901" t="str">
        <f>_xlfn.XLOOKUP(Cleaned_Data[[#This Row],[JobSatisfaction]], SatisfactionLookup[Code], SatisfactionLookup[Label], "Unknown")</f>
        <v>High</v>
      </c>
      <c r="AL901" t="str">
        <f>_xlfn.XLOOKUP(Cleaned_Data[[#This Row],[WorkLifeBalance]], SatisfactionLookup[Code], SatisfactionLookup[Label], "Unknown")</f>
        <v>Medium</v>
      </c>
      <c r="AM90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901" t="str" cm="1">
        <f t="array" ref="AN901">_xlfn.IFS(Cleaned_Data[[#This Row],[Risk Score]]&gt;=5, "3 - High Risk", Cleaned_Data[[#This Row],[Risk Score]]&gt;=3, "2 - Medium Risk", TRUE, "1 - Low Risk")</f>
        <v>1 - Low Risk</v>
      </c>
    </row>
    <row r="902" spans="1:40">
      <c r="A902">
        <v>45</v>
      </c>
      <c r="B902" t="s">
        <v>43</v>
      </c>
      <c r="C902" t="s">
        <v>36</v>
      </c>
      <c r="D902">
        <v>1448</v>
      </c>
      <c r="E902" t="s">
        <v>45</v>
      </c>
      <c r="F902">
        <v>29</v>
      </c>
      <c r="G902">
        <v>3</v>
      </c>
      <c r="H902" t="s">
        <v>60</v>
      </c>
      <c r="I902">
        <v>1465</v>
      </c>
      <c r="J902">
        <v>2</v>
      </c>
      <c r="K902" t="s">
        <v>46</v>
      </c>
      <c r="L902">
        <v>55</v>
      </c>
      <c r="M902">
        <v>3</v>
      </c>
      <c r="N902">
        <v>3</v>
      </c>
      <c r="O902" t="s">
        <v>53</v>
      </c>
      <c r="P902">
        <v>4</v>
      </c>
      <c r="Q902" t="s">
        <v>48</v>
      </c>
      <c r="R902">
        <v>9380</v>
      </c>
      <c r="S902">
        <v>14720</v>
      </c>
      <c r="T902">
        <v>4</v>
      </c>
      <c r="U902" t="s">
        <v>35</v>
      </c>
      <c r="V902">
        <v>18</v>
      </c>
      <c r="W902">
        <v>3</v>
      </c>
      <c r="X902">
        <v>4</v>
      </c>
      <c r="Y902">
        <v>2</v>
      </c>
      <c r="Z902">
        <v>10</v>
      </c>
      <c r="AA902">
        <v>4</v>
      </c>
      <c r="AB902">
        <v>4</v>
      </c>
      <c r="AC902">
        <v>3</v>
      </c>
      <c r="AD902">
        <v>1</v>
      </c>
      <c r="AE902">
        <v>1</v>
      </c>
      <c r="AF902">
        <v>2</v>
      </c>
      <c r="AG902">
        <v>0</v>
      </c>
      <c r="AH902" t="s">
        <v>70</v>
      </c>
      <c r="AI902" t="s">
        <v>71</v>
      </c>
      <c r="AJ902" t="str" cm="1">
        <f t="array" ref="AJ902">_xlfn.IFS(
  Cleaned_Data[[#This Row],[MonthlyIncome]] &lt;= Q1_Val, "Low (Q1)",
  Cleaned_Data[[#This Row],[MonthlyIncome]] &lt;= Q2_Val, "Lower-Mid (Q2)",
  Cleaned_Data[[#This Row],[MonthlyIncome]] &lt;= Q3_Val, "Upper-Mid (Q3)",
  TRUE, "High (Q4)"
)</f>
        <v>High (Q4)</v>
      </c>
      <c r="AK902" t="str">
        <f>_xlfn.XLOOKUP(Cleaned_Data[[#This Row],[JobSatisfaction]], SatisfactionLookup[Code], SatisfactionLookup[Label], "Unknown")</f>
        <v>Very High</v>
      </c>
      <c r="AL902" t="str">
        <f>_xlfn.XLOOKUP(Cleaned_Data[[#This Row],[WorkLifeBalance]], SatisfactionLookup[Code], SatisfactionLookup[Label], "Unknown")</f>
        <v>Very High</v>
      </c>
      <c r="AM90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902" t="str" cm="1">
        <f t="array" ref="AN902">_xlfn.IFS(Cleaned_Data[[#This Row],[Risk Score]]&gt;=5, "3 - High Risk", Cleaned_Data[[#This Row],[Risk Score]]&gt;=3, "2 - Medium Risk", TRUE, "1 - Low Risk")</f>
        <v>2 - Medium Risk</v>
      </c>
    </row>
    <row r="903" spans="1:40">
      <c r="A903">
        <v>49</v>
      </c>
      <c r="B903" t="s">
        <v>43</v>
      </c>
      <c r="C903" t="s">
        <v>36</v>
      </c>
      <c r="D903">
        <v>1495</v>
      </c>
      <c r="E903" t="s">
        <v>45</v>
      </c>
      <c r="F903">
        <v>5</v>
      </c>
      <c r="G903">
        <v>4</v>
      </c>
      <c r="H903" t="s">
        <v>60</v>
      </c>
      <c r="I903">
        <v>1473</v>
      </c>
      <c r="J903">
        <v>1</v>
      </c>
      <c r="K903" t="s">
        <v>46</v>
      </c>
      <c r="L903">
        <v>96</v>
      </c>
      <c r="M903">
        <v>3</v>
      </c>
      <c r="N903">
        <v>2</v>
      </c>
      <c r="O903" t="s">
        <v>54</v>
      </c>
      <c r="P903">
        <v>3</v>
      </c>
      <c r="Q903" t="s">
        <v>48</v>
      </c>
      <c r="R903">
        <v>6651</v>
      </c>
      <c r="S903">
        <v>21534</v>
      </c>
      <c r="T903">
        <v>2</v>
      </c>
      <c r="U903" t="s">
        <v>43</v>
      </c>
      <c r="V903">
        <v>14</v>
      </c>
      <c r="W903">
        <v>3</v>
      </c>
      <c r="X903">
        <v>2</v>
      </c>
      <c r="Y903">
        <v>1</v>
      </c>
      <c r="Z903">
        <v>20</v>
      </c>
      <c r="AA903">
        <v>0</v>
      </c>
      <c r="AB903">
        <v>2</v>
      </c>
      <c r="AC903">
        <v>3</v>
      </c>
      <c r="AD903">
        <v>2</v>
      </c>
      <c r="AE903">
        <v>1</v>
      </c>
      <c r="AF903">
        <v>2</v>
      </c>
      <c r="AG903">
        <v>0</v>
      </c>
      <c r="AH903" t="s">
        <v>70</v>
      </c>
      <c r="AI903" t="s">
        <v>71</v>
      </c>
      <c r="AJ903" t="str" cm="1">
        <f t="array" ref="AJ903">_xlfn.IFS(
  Cleaned_Data[[#This Row],[MonthlyIncome]] &lt;= Q1_Val, "Low (Q1)",
  Cleaned_Data[[#This Row],[MonthlyIncome]] &lt;= Q2_Val, "Lower-Mid (Q2)",
  Cleaned_Data[[#This Row],[MonthlyIncome]] &lt;= Q3_Val, "Upper-Mid (Q3)",
  TRUE, "High (Q4)"
)</f>
        <v>Upper-Mid (Q3)</v>
      </c>
      <c r="AK903" t="str">
        <f>_xlfn.XLOOKUP(Cleaned_Data[[#This Row],[JobSatisfaction]], SatisfactionLookup[Code], SatisfactionLookup[Label], "Unknown")</f>
        <v>High</v>
      </c>
      <c r="AL903" t="str">
        <f>_xlfn.XLOOKUP(Cleaned_Data[[#This Row],[WorkLifeBalance]], SatisfactionLookup[Code], SatisfactionLookup[Label], "Unknown")</f>
        <v>Medium</v>
      </c>
      <c r="AM90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903" t="str" cm="1">
        <f t="array" ref="AN903">_xlfn.IFS(Cleaned_Data[[#This Row],[Risk Score]]&gt;=5, "3 - High Risk", Cleaned_Data[[#This Row],[Risk Score]]&gt;=3, "2 - Medium Risk", TRUE, "1 - Low Risk")</f>
        <v>1 - Low Risk</v>
      </c>
    </row>
    <row r="904" spans="1:40">
      <c r="A904">
        <v>40</v>
      </c>
      <c r="B904" t="s">
        <v>43</v>
      </c>
      <c r="C904" t="s">
        <v>36</v>
      </c>
      <c r="D904">
        <v>896</v>
      </c>
      <c r="E904" t="s">
        <v>45</v>
      </c>
      <c r="F904">
        <v>2</v>
      </c>
      <c r="G904">
        <v>3</v>
      </c>
      <c r="H904" t="s">
        <v>51</v>
      </c>
      <c r="I904">
        <v>1474</v>
      </c>
      <c r="J904">
        <v>3</v>
      </c>
      <c r="K904" t="s">
        <v>46</v>
      </c>
      <c r="L904">
        <v>68</v>
      </c>
      <c r="M904">
        <v>3</v>
      </c>
      <c r="N904">
        <v>1</v>
      </c>
      <c r="O904" t="s">
        <v>47</v>
      </c>
      <c r="P904">
        <v>3</v>
      </c>
      <c r="Q904" t="s">
        <v>52</v>
      </c>
      <c r="R904">
        <v>2345</v>
      </c>
      <c r="S904">
        <v>8045</v>
      </c>
      <c r="T904">
        <v>2</v>
      </c>
      <c r="U904" t="s">
        <v>43</v>
      </c>
      <c r="V904">
        <v>14</v>
      </c>
      <c r="W904">
        <v>3</v>
      </c>
      <c r="X904">
        <v>3</v>
      </c>
      <c r="Y904">
        <v>1</v>
      </c>
      <c r="Z904">
        <v>8</v>
      </c>
      <c r="AA904">
        <v>3</v>
      </c>
      <c r="AB904">
        <v>4</v>
      </c>
      <c r="AC904">
        <v>3</v>
      </c>
      <c r="AD904">
        <v>1</v>
      </c>
      <c r="AE904">
        <v>1</v>
      </c>
      <c r="AF904">
        <v>2</v>
      </c>
      <c r="AG904">
        <v>0</v>
      </c>
      <c r="AH904" t="s">
        <v>69</v>
      </c>
      <c r="AI904" t="s">
        <v>71</v>
      </c>
      <c r="AJ904" t="str" cm="1">
        <f t="array" ref="AJ904">_xlfn.IFS(
  Cleaned_Data[[#This Row],[MonthlyIncome]] &lt;= Q1_Val, "Low (Q1)",
  Cleaned_Data[[#This Row],[MonthlyIncome]] &lt;= Q2_Val, "Lower-Mid (Q2)",
  Cleaned_Data[[#This Row],[MonthlyIncome]] &lt;= Q3_Val, "Upper-Mid (Q3)",
  TRUE, "High (Q4)"
)</f>
        <v>Low (Q1)</v>
      </c>
      <c r="AK904" t="str">
        <f>_xlfn.XLOOKUP(Cleaned_Data[[#This Row],[JobSatisfaction]], SatisfactionLookup[Code], SatisfactionLookup[Label], "Unknown")</f>
        <v>High</v>
      </c>
      <c r="AL904" t="str">
        <f>_xlfn.XLOOKUP(Cleaned_Data[[#This Row],[WorkLifeBalance]], SatisfactionLookup[Code], SatisfactionLookup[Label], "Unknown")</f>
        <v>Very High</v>
      </c>
      <c r="AM90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904" t="str" cm="1">
        <f t="array" ref="AN904">_xlfn.IFS(Cleaned_Data[[#This Row],[Risk Score]]&gt;=5, "3 - High Risk", Cleaned_Data[[#This Row],[Risk Score]]&gt;=3, "2 - Medium Risk", TRUE, "1 - Low Risk")</f>
        <v>1 - Low Risk</v>
      </c>
    </row>
    <row r="905" spans="1:40">
      <c r="A905">
        <v>28</v>
      </c>
      <c r="B905" t="s">
        <v>35</v>
      </c>
      <c r="C905" t="s">
        <v>44</v>
      </c>
      <c r="D905">
        <v>1496</v>
      </c>
      <c r="E905" t="s">
        <v>37</v>
      </c>
      <c r="F905">
        <v>1</v>
      </c>
      <c r="G905">
        <v>3</v>
      </c>
      <c r="H905" t="s">
        <v>60</v>
      </c>
      <c r="I905">
        <v>1486</v>
      </c>
      <c r="J905">
        <v>1</v>
      </c>
      <c r="K905" t="s">
        <v>46</v>
      </c>
      <c r="L905">
        <v>92</v>
      </c>
      <c r="M905">
        <v>3</v>
      </c>
      <c r="N905">
        <v>1</v>
      </c>
      <c r="O905" t="s">
        <v>57</v>
      </c>
      <c r="P905">
        <v>3</v>
      </c>
      <c r="Q905" t="s">
        <v>48</v>
      </c>
      <c r="R905">
        <v>2909</v>
      </c>
      <c r="S905">
        <v>15747</v>
      </c>
      <c r="T905">
        <v>3</v>
      </c>
      <c r="U905" t="s">
        <v>43</v>
      </c>
      <c r="V905">
        <v>15</v>
      </c>
      <c r="W905">
        <v>3</v>
      </c>
      <c r="X905">
        <v>4</v>
      </c>
      <c r="Y905">
        <v>1</v>
      </c>
      <c r="Z905">
        <v>5</v>
      </c>
      <c r="AA905">
        <v>3</v>
      </c>
      <c r="AB905">
        <v>4</v>
      </c>
      <c r="AC905">
        <v>3</v>
      </c>
      <c r="AD905">
        <v>2</v>
      </c>
      <c r="AE905">
        <v>1</v>
      </c>
      <c r="AF905">
        <v>2</v>
      </c>
      <c r="AG905">
        <v>1</v>
      </c>
      <c r="AH905" t="s">
        <v>67</v>
      </c>
      <c r="AI905" t="s">
        <v>71</v>
      </c>
      <c r="AJ905" t="str" cm="1">
        <f t="array" ref="AJ905">_xlfn.IFS(
  Cleaned_Data[[#This Row],[MonthlyIncome]] &lt;= Q1_Val, "Low (Q1)",
  Cleaned_Data[[#This Row],[MonthlyIncome]] &lt;= Q2_Val, "Lower-Mid (Q2)",
  Cleaned_Data[[#This Row],[MonthlyIncome]] &lt;= Q3_Val, "Upper-Mid (Q3)",
  TRUE, "High (Q4)"
)</f>
        <v>Low (Q1)</v>
      </c>
      <c r="AK905" t="str">
        <f>_xlfn.XLOOKUP(Cleaned_Data[[#This Row],[JobSatisfaction]], SatisfactionLookup[Code], SatisfactionLookup[Label], "Unknown")</f>
        <v>High</v>
      </c>
      <c r="AL905" t="str">
        <f>_xlfn.XLOOKUP(Cleaned_Data[[#This Row],[WorkLifeBalance]], SatisfactionLookup[Code], SatisfactionLookup[Label], "Unknown")</f>
        <v>Very High</v>
      </c>
      <c r="AM90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905" t="str" cm="1">
        <f t="array" ref="AN905">_xlfn.IFS(Cleaned_Data[[#This Row],[Risk Score]]&gt;=5, "3 - High Risk", Cleaned_Data[[#This Row],[Risk Score]]&gt;=3, "2 - Medium Risk", TRUE, "1 - Low Risk")</f>
        <v>1 - Low Risk</v>
      </c>
    </row>
    <row r="906" spans="1:40">
      <c r="A906">
        <v>55</v>
      </c>
      <c r="B906" t="s">
        <v>43</v>
      </c>
      <c r="C906" t="s">
        <v>36</v>
      </c>
      <c r="D906">
        <v>1229</v>
      </c>
      <c r="E906" t="s">
        <v>45</v>
      </c>
      <c r="F906">
        <v>4</v>
      </c>
      <c r="G906">
        <v>4</v>
      </c>
      <c r="H906" t="s">
        <v>38</v>
      </c>
      <c r="I906">
        <v>1501</v>
      </c>
      <c r="J906">
        <v>4</v>
      </c>
      <c r="K906" t="s">
        <v>46</v>
      </c>
      <c r="L906">
        <v>30</v>
      </c>
      <c r="M906">
        <v>3</v>
      </c>
      <c r="N906">
        <v>2</v>
      </c>
      <c r="O906" t="s">
        <v>54</v>
      </c>
      <c r="P906">
        <v>3</v>
      </c>
      <c r="Q906" t="s">
        <v>48</v>
      </c>
      <c r="R906">
        <v>4035</v>
      </c>
      <c r="S906">
        <v>16143</v>
      </c>
      <c r="T906">
        <v>0</v>
      </c>
      <c r="U906" t="s">
        <v>35</v>
      </c>
      <c r="V906">
        <v>16</v>
      </c>
      <c r="W906">
        <v>3</v>
      </c>
      <c r="X906">
        <v>2</v>
      </c>
      <c r="Y906">
        <v>0</v>
      </c>
      <c r="Z906">
        <v>4</v>
      </c>
      <c r="AA906">
        <v>2</v>
      </c>
      <c r="AB906">
        <v>3</v>
      </c>
      <c r="AC906">
        <v>3</v>
      </c>
      <c r="AD906">
        <v>2</v>
      </c>
      <c r="AE906">
        <v>1</v>
      </c>
      <c r="AF906">
        <v>2</v>
      </c>
      <c r="AG906">
        <v>0</v>
      </c>
      <c r="AH906" t="s">
        <v>65</v>
      </c>
      <c r="AI906" t="s">
        <v>71</v>
      </c>
      <c r="AJ906" t="str" cm="1">
        <f t="array" ref="AJ906">_xlfn.IFS(
  Cleaned_Data[[#This Row],[MonthlyIncome]] &lt;= Q1_Val, "Low (Q1)",
  Cleaned_Data[[#This Row],[MonthlyIncome]] &lt;= Q2_Val, "Lower-Mid (Q2)",
  Cleaned_Data[[#This Row],[MonthlyIncome]] &lt;= Q3_Val, "Upper-Mid (Q3)",
  TRUE, "High (Q4)"
)</f>
        <v>Lower-Mid (Q2)</v>
      </c>
      <c r="AK906" t="str">
        <f>_xlfn.XLOOKUP(Cleaned_Data[[#This Row],[JobSatisfaction]], SatisfactionLookup[Code], SatisfactionLookup[Label], "Unknown")</f>
        <v>High</v>
      </c>
      <c r="AL906" t="str">
        <f>_xlfn.XLOOKUP(Cleaned_Data[[#This Row],[WorkLifeBalance]], SatisfactionLookup[Code], SatisfactionLookup[Label], "Unknown")</f>
        <v>High</v>
      </c>
      <c r="AM90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06" t="str" cm="1">
        <f t="array" ref="AN906">_xlfn.IFS(Cleaned_Data[[#This Row],[Risk Score]]&gt;=5, "3 - High Risk", Cleaned_Data[[#This Row],[Risk Score]]&gt;=3, "2 - Medium Risk", TRUE, "1 - Low Risk")</f>
        <v>2 - Medium Risk</v>
      </c>
    </row>
    <row r="907" spans="1:40">
      <c r="A907">
        <v>47</v>
      </c>
      <c r="B907" t="s">
        <v>43</v>
      </c>
      <c r="C907" t="s">
        <v>36</v>
      </c>
      <c r="D907">
        <v>571</v>
      </c>
      <c r="E907" t="s">
        <v>37</v>
      </c>
      <c r="F907">
        <v>14</v>
      </c>
      <c r="G907">
        <v>3</v>
      </c>
      <c r="H907" t="s">
        <v>51</v>
      </c>
      <c r="I907">
        <v>1503</v>
      </c>
      <c r="J907">
        <v>3</v>
      </c>
      <c r="K907" t="s">
        <v>39</v>
      </c>
      <c r="L907">
        <v>78</v>
      </c>
      <c r="M907">
        <v>3</v>
      </c>
      <c r="N907">
        <v>2</v>
      </c>
      <c r="O907" t="s">
        <v>40</v>
      </c>
      <c r="P907">
        <v>3</v>
      </c>
      <c r="Q907" t="s">
        <v>48</v>
      </c>
      <c r="R907">
        <v>4591</v>
      </c>
      <c r="S907">
        <v>24200</v>
      </c>
      <c r="T907">
        <v>3</v>
      </c>
      <c r="U907" t="s">
        <v>35</v>
      </c>
      <c r="V907">
        <v>17</v>
      </c>
      <c r="W907">
        <v>3</v>
      </c>
      <c r="X907">
        <v>3</v>
      </c>
      <c r="Y907">
        <v>1</v>
      </c>
      <c r="Z907">
        <v>11</v>
      </c>
      <c r="AA907">
        <v>4</v>
      </c>
      <c r="AB907">
        <v>2</v>
      </c>
      <c r="AC907">
        <v>5</v>
      </c>
      <c r="AD907">
        <v>4</v>
      </c>
      <c r="AE907">
        <v>1</v>
      </c>
      <c r="AF907">
        <v>2</v>
      </c>
      <c r="AG907">
        <v>0</v>
      </c>
      <c r="AH907" t="s">
        <v>70</v>
      </c>
      <c r="AI907" t="s">
        <v>71</v>
      </c>
      <c r="AJ907" t="str" cm="1">
        <f t="array" ref="AJ907">_xlfn.IFS(
  Cleaned_Data[[#This Row],[MonthlyIncome]] &lt;= Q1_Val, "Low (Q1)",
  Cleaned_Data[[#This Row],[MonthlyIncome]] &lt;= Q2_Val, "Lower-Mid (Q2)",
  Cleaned_Data[[#This Row],[MonthlyIncome]] &lt;= Q3_Val, "Upper-Mid (Q3)",
  TRUE, "High (Q4)"
)</f>
        <v>Lower-Mid (Q2)</v>
      </c>
      <c r="AK907" t="str">
        <f>_xlfn.XLOOKUP(Cleaned_Data[[#This Row],[JobSatisfaction]], SatisfactionLookup[Code], SatisfactionLookup[Label], "Unknown")</f>
        <v>High</v>
      </c>
      <c r="AL907" t="str">
        <f>_xlfn.XLOOKUP(Cleaned_Data[[#This Row],[WorkLifeBalance]], SatisfactionLookup[Code], SatisfactionLookup[Label], "Unknown")</f>
        <v>Medium</v>
      </c>
      <c r="AM90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07" t="str" cm="1">
        <f t="array" ref="AN907">_xlfn.IFS(Cleaned_Data[[#This Row],[Risk Score]]&gt;=5, "3 - High Risk", Cleaned_Data[[#This Row],[Risk Score]]&gt;=3, "2 - Medium Risk", TRUE, "1 - Low Risk")</f>
        <v>2 - Medium Risk</v>
      </c>
    </row>
    <row r="908" spans="1:40">
      <c r="A908">
        <v>23</v>
      </c>
      <c r="B908" t="s">
        <v>43</v>
      </c>
      <c r="C908" t="s">
        <v>36</v>
      </c>
      <c r="D908">
        <v>507</v>
      </c>
      <c r="E908" t="s">
        <v>45</v>
      </c>
      <c r="F908">
        <v>20</v>
      </c>
      <c r="G908">
        <v>1</v>
      </c>
      <c r="H908" t="s">
        <v>38</v>
      </c>
      <c r="I908">
        <v>1533</v>
      </c>
      <c r="J908">
        <v>1</v>
      </c>
      <c r="K908" t="s">
        <v>46</v>
      </c>
      <c r="L908">
        <v>97</v>
      </c>
      <c r="M908">
        <v>3</v>
      </c>
      <c r="N908">
        <v>2</v>
      </c>
      <c r="O908" t="s">
        <v>50</v>
      </c>
      <c r="P908">
        <v>3</v>
      </c>
      <c r="Q908" t="s">
        <v>41</v>
      </c>
      <c r="R908">
        <v>2272</v>
      </c>
      <c r="S908">
        <v>24812</v>
      </c>
      <c r="T908">
        <v>0</v>
      </c>
      <c r="U908" t="s">
        <v>43</v>
      </c>
      <c r="V908">
        <v>14</v>
      </c>
      <c r="W908">
        <v>3</v>
      </c>
      <c r="X908">
        <v>2</v>
      </c>
      <c r="Y908">
        <v>0</v>
      </c>
      <c r="Z908">
        <v>5</v>
      </c>
      <c r="AA908">
        <v>2</v>
      </c>
      <c r="AB908">
        <v>3</v>
      </c>
      <c r="AC908">
        <v>4</v>
      </c>
      <c r="AD908">
        <v>3</v>
      </c>
      <c r="AE908">
        <v>1</v>
      </c>
      <c r="AF908">
        <v>2</v>
      </c>
      <c r="AG908">
        <v>0</v>
      </c>
      <c r="AH908" t="s">
        <v>68</v>
      </c>
      <c r="AI908" t="s">
        <v>71</v>
      </c>
      <c r="AJ908" t="str" cm="1">
        <f t="array" ref="AJ908">_xlfn.IFS(
  Cleaned_Data[[#This Row],[MonthlyIncome]] &lt;= Q1_Val, "Low (Q1)",
  Cleaned_Data[[#This Row],[MonthlyIncome]] &lt;= Q2_Val, "Lower-Mid (Q2)",
  Cleaned_Data[[#This Row],[MonthlyIncome]] &lt;= Q3_Val, "Upper-Mid (Q3)",
  TRUE, "High (Q4)"
)</f>
        <v>Low (Q1)</v>
      </c>
      <c r="AK908" t="str">
        <f>_xlfn.XLOOKUP(Cleaned_Data[[#This Row],[JobSatisfaction]], SatisfactionLookup[Code], SatisfactionLookup[Label], "Unknown")</f>
        <v>High</v>
      </c>
      <c r="AL908" t="str">
        <f>_xlfn.XLOOKUP(Cleaned_Data[[#This Row],[WorkLifeBalance]], SatisfactionLookup[Code], SatisfactionLookup[Label], "Unknown")</f>
        <v>High</v>
      </c>
      <c r="AM90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908" t="str" cm="1">
        <f t="array" ref="AN908">_xlfn.IFS(Cleaned_Data[[#This Row],[Risk Score]]&gt;=5, "3 - High Risk", Cleaned_Data[[#This Row],[Risk Score]]&gt;=3, "2 - Medium Risk", TRUE, "1 - Low Risk")</f>
        <v>1 - Low Risk</v>
      </c>
    </row>
    <row r="909" spans="1:40">
      <c r="A909">
        <v>35</v>
      </c>
      <c r="B909" t="s">
        <v>43</v>
      </c>
      <c r="C909" t="s">
        <v>36</v>
      </c>
      <c r="D909">
        <v>992</v>
      </c>
      <c r="E909" t="s">
        <v>45</v>
      </c>
      <c r="F909">
        <v>1</v>
      </c>
      <c r="G909">
        <v>3</v>
      </c>
      <c r="H909" t="s">
        <v>51</v>
      </c>
      <c r="I909">
        <v>1564</v>
      </c>
      <c r="J909">
        <v>4</v>
      </c>
      <c r="K909" t="s">
        <v>46</v>
      </c>
      <c r="L909">
        <v>68</v>
      </c>
      <c r="M909">
        <v>2</v>
      </c>
      <c r="N909">
        <v>1</v>
      </c>
      <c r="O909" t="s">
        <v>50</v>
      </c>
      <c r="P909">
        <v>1</v>
      </c>
      <c r="Q909" t="s">
        <v>41</v>
      </c>
      <c r="R909">
        <v>2450</v>
      </c>
      <c r="S909">
        <v>21731</v>
      </c>
      <c r="T909">
        <v>1</v>
      </c>
      <c r="U909" t="s">
        <v>43</v>
      </c>
      <c r="V909">
        <v>19</v>
      </c>
      <c r="W909">
        <v>3</v>
      </c>
      <c r="X909">
        <v>2</v>
      </c>
      <c r="Y909">
        <v>0</v>
      </c>
      <c r="Z909">
        <v>3</v>
      </c>
      <c r="AA909">
        <v>3</v>
      </c>
      <c r="AB909">
        <v>3</v>
      </c>
      <c r="AC909">
        <v>3</v>
      </c>
      <c r="AD909">
        <v>0</v>
      </c>
      <c r="AE909">
        <v>1</v>
      </c>
      <c r="AF909">
        <v>2</v>
      </c>
      <c r="AG909">
        <v>0</v>
      </c>
      <c r="AH909" t="s">
        <v>69</v>
      </c>
      <c r="AI909" t="s">
        <v>71</v>
      </c>
      <c r="AJ909" t="str" cm="1">
        <f t="array" ref="AJ909">_xlfn.IFS(
  Cleaned_Data[[#This Row],[MonthlyIncome]] &lt;= Q1_Val, "Low (Q1)",
  Cleaned_Data[[#This Row],[MonthlyIncome]] &lt;= Q2_Val, "Lower-Mid (Q2)",
  Cleaned_Data[[#This Row],[MonthlyIncome]] &lt;= Q3_Val, "Upper-Mid (Q3)",
  TRUE, "High (Q4)"
)</f>
        <v>Low (Q1)</v>
      </c>
      <c r="AK909" t="str">
        <f>_xlfn.XLOOKUP(Cleaned_Data[[#This Row],[JobSatisfaction]], SatisfactionLookup[Code], SatisfactionLookup[Label], "Unknown")</f>
        <v>Low</v>
      </c>
      <c r="AL909" t="str">
        <f>_xlfn.XLOOKUP(Cleaned_Data[[#This Row],[WorkLifeBalance]], SatisfactionLookup[Code], SatisfactionLookup[Label], "Unknown")</f>
        <v>High</v>
      </c>
      <c r="AM90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909" t="str" cm="1">
        <f t="array" ref="AN909">_xlfn.IFS(Cleaned_Data[[#This Row],[Risk Score]]&gt;=5, "3 - High Risk", Cleaned_Data[[#This Row],[Risk Score]]&gt;=3, "2 - Medium Risk", TRUE, "1 - Low Risk")</f>
        <v>2 - Medium Risk</v>
      </c>
    </row>
    <row r="910" spans="1:40">
      <c r="A910">
        <v>38</v>
      </c>
      <c r="B910" t="s">
        <v>43</v>
      </c>
      <c r="C910" t="s">
        <v>36</v>
      </c>
      <c r="D910">
        <v>437</v>
      </c>
      <c r="E910" t="s">
        <v>37</v>
      </c>
      <c r="F910">
        <v>16</v>
      </c>
      <c r="G910">
        <v>3</v>
      </c>
      <c r="H910" t="s">
        <v>38</v>
      </c>
      <c r="I910">
        <v>1583</v>
      </c>
      <c r="J910">
        <v>2</v>
      </c>
      <c r="K910" t="s">
        <v>39</v>
      </c>
      <c r="L910">
        <v>90</v>
      </c>
      <c r="M910">
        <v>3</v>
      </c>
      <c r="N910">
        <v>2</v>
      </c>
      <c r="O910" t="s">
        <v>40</v>
      </c>
      <c r="P910">
        <v>2</v>
      </c>
      <c r="Q910" t="s">
        <v>41</v>
      </c>
      <c r="R910">
        <v>4198</v>
      </c>
      <c r="S910">
        <v>16379</v>
      </c>
      <c r="T910">
        <v>2</v>
      </c>
      <c r="U910" t="s">
        <v>43</v>
      </c>
      <c r="V910">
        <v>12</v>
      </c>
      <c r="W910">
        <v>3</v>
      </c>
      <c r="X910">
        <v>2</v>
      </c>
      <c r="Y910">
        <v>0</v>
      </c>
      <c r="Z910">
        <v>8</v>
      </c>
      <c r="AA910">
        <v>5</v>
      </c>
      <c r="AB910">
        <v>4</v>
      </c>
      <c r="AC910">
        <v>3</v>
      </c>
      <c r="AD910">
        <v>2</v>
      </c>
      <c r="AE910">
        <v>1</v>
      </c>
      <c r="AF910">
        <v>2</v>
      </c>
      <c r="AG910">
        <v>0</v>
      </c>
      <c r="AH910" t="s">
        <v>69</v>
      </c>
      <c r="AI910" t="s">
        <v>71</v>
      </c>
      <c r="AJ910" t="str" cm="1">
        <f t="array" ref="AJ910">_xlfn.IFS(
  Cleaned_Data[[#This Row],[MonthlyIncome]] &lt;= Q1_Val, "Low (Q1)",
  Cleaned_Data[[#This Row],[MonthlyIncome]] &lt;= Q2_Val, "Lower-Mid (Q2)",
  Cleaned_Data[[#This Row],[MonthlyIncome]] &lt;= Q3_Val, "Upper-Mid (Q3)",
  TRUE, "High (Q4)"
)</f>
        <v>Lower-Mid (Q2)</v>
      </c>
      <c r="AK910" t="str">
        <f>_xlfn.XLOOKUP(Cleaned_Data[[#This Row],[JobSatisfaction]], SatisfactionLookup[Code], SatisfactionLookup[Label], "Unknown")</f>
        <v>Medium</v>
      </c>
      <c r="AL910" t="str">
        <f>_xlfn.XLOOKUP(Cleaned_Data[[#This Row],[WorkLifeBalance]], SatisfactionLookup[Code], SatisfactionLookup[Label], "Unknown")</f>
        <v>Very High</v>
      </c>
      <c r="AM91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10" t="str" cm="1">
        <f t="array" ref="AN910">_xlfn.IFS(Cleaned_Data[[#This Row],[Risk Score]]&gt;=5, "3 - High Risk", Cleaned_Data[[#This Row],[Risk Score]]&gt;=3, "2 - Medium Risk", TRUE, "1 - Low Risk")</f>
        <v>2 - Medium Risk</v>
      </c>
    </row>
    <row r="911" spans="1:40">
      <c r="A911">
        <v>40</v>
      </c>
      <c r="B911" t="s">
        <v>43</v>
      </c>
      <c r="C911" t="s">
        <v>36</v>
      </c>
      <c r="D911">
        <v>118</v>
      </c>
      <c r="E911" t="s">
        <v>37</v>
      </c>
      <c r="F911">
        <v>14</v>
      </c>
      <c r="G911">
        <v>2</v>
      </c>
      <c r="H911" t="s">
        <v>38</v>
      </c>
      <c r="I911">
        <v>1598</v>
      </c>
      <c r="J911">
        <v>4</v>
      </c>
      <c r="K911" t="s">
        <v>39</v>
      </c>
      <c r="L911">
        <v>84</v>
      </c>
      <c r="M911">
        <v>3</v>
      </c>
      <c r="N911">
        <v>2</v>
      </c>
      <c r="O911" t="s">
        <v>40</v>
      </c>
      <c r="P911">
        <v>1</v>
      </c>
      <c r="Q911" t="s">
        <v>48</v>
      </c>
      <c r="R911">
        <v>4639</v>
      </c>
      <c r="S911">
        <v>11262</v>
      </c>
      <c r="T911">
        <v>1</v>
      </c>
      <c r="U911" t="s">
        <v>43</v>
      </c>
      <c r="V911">
        <v>15</v>
      </c>
      <c r="W911">
        <v>3</v>
      </c>
      <c r="X911">
        <v>3</v>
      </c>
      <c r="Y911">
        <v>1</v>
      </c>
      <c r="Z911">
        <v>5</v>
      </c>
      <c r="AA911">
        <v>2</v>
      </c>
      <c r="AB911">
        <v>3</v>
      </c>
      <c r="AC911">
        <v>5</v>
      </c>
      <c r="AD911">
        <v>4</v>
      </c>
      <c r="AE911">
        <v>1</v>
      </c>
      <c r="AF911">
        <v>2</v>
      </c>
      <c r="AG911">
        <v>0</v>
      </c>
      <c r="AH911" t="s">
        <v>69</v>
      </c>
      <c r="AI911" t="s">
        <v>71</v>
      </c>
      <c r="AJ911" t="str" cm="1">
        <f t="array" ref="AJ911">_xlfn.IFS(
  Cleaned_Data[[#This Row],[MonthlyIncome]] &lt;= Q1_Val, "Low (Q1)",
  Cleaned_Data[[#This Row],[MonthlyIncome]] &lt;= Q2_Val, "Lower-Mid (Q2)",
  Cleaned_Data[[#This Row],[MonthlyIncome]] &lt;= Q3_Val, "Upper-Mid (Q3)",
  TRUE, "High (Q4)"
)</f>
        <v>Lower-Mid (Q2)</v>
      </c>
      <c r="AK911" t="str">
        <f>_xlfn.XLOOKUP(Cleaned_Data[[#This Row],[JobSatisfaction]], SatisfactionLookup[Code], SatisfactionLookup[Label], "Unknown")</f>
        <v>Low</v>
      </c>
      <c r="AL911" t="str">
        <f>_xlfn.XLOOKUP(Cleaned_Data[[#This Row],[WorkLifeBalance]], SatisfactionLookup[Code], SatisfactionLookup[Label], "Unknown")</f>
        <v>High</v>
      </c>
      <c r="AM91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911" t="str" cm="1">
        <f t="array" ref="AN911">_xlfn.IFS(Cleaned_Data[[#This Row],[Risk Score]]&gt;=5, "3 - High Risk", Cleaned_Data[[#This Row],[Risk Score]]&gt;=3, "2 - Medium Risk", TRUE, "1 - Low Risk")</f>
        <v>1 - Low Risk</v>
      </c>
    </row>
    <row r="912" spans="1:40">
      <c r="A912">
        <v>27</v>
      </c>
      <c r="B912" t="s">
        <v>43</v>
      </c>
      <c r="C912" t="s">
        <v>44</v>
      </c>
      <c r="D912">
        <v>591</v>
      </c>
      <c r="E912" t="s">
        <v>45</v>
      </c>
      <c r="F912">
        <v>2</v>
      </c>
      <c r="G912">
        <v>3</v>
      </c>
      <c r="H912" t="s">
        <v>51</v>
      </c>
      <c r="I912">
        <v>1648</v>
      </c>
      <c r="J912">
        <v>4</v>
      </c>
      <c r="K912" t="s">
        <v>46</v>
      </c>
      <c r="L912">
        <v>87</v>
      </c>
      <c r="M912">
        <v>3</v>
      </c>
      <c r="N912">
        <v>1</v>
      </c>
      <c r="O912" t="s">
        <v>47</v>
      </c>
      <c r="P912">
        <v>4</v>
      </c>
      <c r="Q912" t="s">
        <v>41</v>
      </c>
      <c r="R912">
        <v>2580</v>
      </c>
      <c r="S912">
        <v>6297</v>
      </c>
      <c r="T912">
        <v>2</v>
      </c>
      <c r="U912" t="s">
        <v>43</v>
      </c>
      <c r="V912">
        <v>13</v>
      </c>
      <c r="W912">
        <v>3</v>
      </c>
      <c r="X912">
        <v>3</v>
      </c>
      <c r="Y912">
        <v>0</v>
      </c>
      <c r="Z912">
        <v>6</v>
      </c>
      <c r="AA912">
        <v>0</v>
      </c>
      <c r="AB912">
        <v>2</v>
      </c>
      <c r="AC912">
        <v>4</v>
      </c>
      <c r="AD912">
        <v>2</v>
      </c>
      <c r="AE912">
        <v>1</v>
      </c>
      <c r="AF912">
        <v>2</v>
      </c>
      <c r="AG912">
        <v>0</v>
      </c>
      <c r="AH912" t="s">
        <v>67</v>
      </c>
      <c r="AI912" t="s">
        <v>71</v>
      </c>
      <c r="AJ912" t="str" cm="1">
        <f t="array" ref="AJ912">_xlfn.IFS(
  Cleaned_Data[[#This Row],[MonthlyIncome]] &lt;= Q1_Val, "Low (Q1)",
  Cleaned_Data[[#This Row],[MonthlyIncome]] &lt;= Q2_Val, "Lower-Mid (Q2)",
  Cleaned_Data[[#This Row],[MonthlyIncome]] &lt;= Q3_Val, "Upper-Mid (Q3)",
  TRUE, "High (Q4)"
)</f>
        <v>Low (Q1)</v>
      </c>
      <c r="AK912" t="str">
        <f>_xlfn.XLOOKUP(Cleaned_Data[[#This Row],[JobSatisfaction]], SatisfactionLookup[Code], SatisfactionLookup[Label], "Unknown")</f>
        <v>Very High</v>
      </c>
      <c r="AL912" t="str">
        <f>_xlfn.XLOOKUP(Cleaned_Data[[#This Row],[WorkLifeBalance]], SatisfactionLookup[Code], SatisfactionLookup[Label], "Unknown")</f>
        <v>Medium</v>
      </c>
      <c r="AM91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912" t="str" cm="1">
        <f t="array" ref="AN912">_xlfn.IFS(Cleaned_Data[[#This Row],[Risk Score]]&gt;=5, "3 - High Risk", Cleaned_Data[[#This Row],[Risk Score]]&gt;=3, "2 - Medium Risk", TRUE, "1 - Low Risk")</f>
        <v>1 - Low Risk</v>
      </c>
    </row>
    <row r="913" spans="1:40">
      <c r="A913">
        <v>49</v>
      </c>
      <c r="B913" t="s">
        <v>43</v>
      </c>
      <c r="C913" t="s">
        <v>36</v>
      </c>
      <c r="D913">
        <v>301</v>
      </c>
      <c r="E913" t="s">
        <v>45</v>
      </c>
      <c r="F913">
        <v>22</v>
      </c>
      <c r="G913">
        <v>4</v>
      </c>
      <c r="H913" t="s">
        <v>49</v>
      </c>
      <c r="I913">
        <v>1655</v>
      </c>
      <c r="J913">
        <v>1</v>
      </c>
      <c r="K913" t="s">
        <v>39</v>
      </c>
      <c r="L913">
        <v>72</v>
      </c>
      <c r="M913">
        <v>3</v>
      </c>
      <c r="N913">
        <v>4</v>
      </c>
      <c r="O913" t="s">
        <v>58</v>
      </c>
      <c r="P913">
        <v>2</v>
      </c>
      <c r="Q913" t="s">
        <v>48</v>
      </c>
      <c r="R913">
        <v>16413</v>
      </c>
      <c r="S913">
        <v>3498</v>
      </c>
      <c r="T913">
        <v>3</v>
      </c>
      <c r="U913" t="s">
        <v>43</v>
      </c>
      <c r="V913">
        <v>16</v>
      </c>
      <c r="W913">
        <v>3</v>
      </c>
      <c r="X913">
        <v>2</v>
      </c>
      <c r="Y913">
        <v>2</v>
      </c>
      <c r="Z913">
        <v>27</v>
      </c>
      <c r="AA913">
        <v>2</v>
      </c>
      <c r="AB913">
        <v>3</v>
      </c>
      <c r="AC913">
        <v>4</v>
      </c>
      <c r="AD913">
        <v>2</v>
      </c>
      <c r="AE913">
        <v>1</v>
      </c>
      <c r="AF913">
        <v>2</v>
      </c>
      <c r="AG913">
        <v>0</v>
      </c>
      <c r="AH913" t="s">
        <v>70</v>
      </c>
      <c r="AI913" t="s">
        <v>71</v>
      </c>
      <c r="AJ913" t="str" cm="1">
        <f t="array" ref="AJ913">_xlfn.IFS(
  Cleaned_Data[[#This Row],[MonthlyIncome]] &lt;= Q1_Val, "Low (Q1)",
  Cleaned_Data[[#This Row],[MonthlyIncome]] &lt;= Q2_Val, "Lower-Mid (Q2)",
  Cleaned_Data[[#This Row],[MonthlyIncome]] &lt;= Q3_Val, "Upper-Mid (Q3)",
  TRUE, "High (Q4)"
)</f>
        <v>High (Q4)</v>
      </c>
      <c r="AK913" t="str">
        <f>_xlfn.XLOOKUP(Cleaned_Data[[#This Row],[JobSatisfaction]], SatisfactionLookup[Code], SatisfactionLookup[Label], "Unknown")</f>
        <v>Medium</v>
      </c>
      <c r="AL913" t="str">
        <f>_xlfn.XLOOKUP(Cleaned_Data[[#This Row],[WorkLifeBalance]], SatisfactionLookup[Code], SatisfactionLookup[Label], "Unknown")</f>
        <v>High</v>
      </c>
      <c r="AM91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13" t="str" cm="1">
        <f t="array" ref="AN913">_xlfn.IFS(Cleaned_Data[[#This Row],[Risk Score]]&gt;=5, "3 - High Risk", Cleaned_Data[[#This Row],[Risk Score]]&gt;=3, "2 - Medium Risk", TRUE, "1 - Low Risk")</f>
        <v>2 - Medium Risk</v>
      </c>
    </row>
    <row r="914" spans="1:40">
      <c r="A914">
        <v>36</v>
      </c>
      <c r="B914" t="s">
        <v>43</v>
      </c>
      <c r="C914" t="s">
        <v>55</v>
      </c>
      <c r="D914">
        <v>894</v>
      </c>
      <c r="E914" t="s">
        <v>45</v>
      </c>
      <c r="F914">
        <v>1</v>
      </c>
      <c r="G914">
        <v>4</v>
      </c>
      <c r="H914" t="s">
        <v>51</v>
      </c>
      <c r="I914">
        <v>1662</v>
      </c>
      <c r="J914">
        <v>4</v>
      </c>
      <c r="K914" t="s">
        <v>39</v>
      </c>
      <c r="L914">
        <v>33</v>
      </c>
      <c r="M914">
        <v>2</v>
      </c>
      <c r="N914">
        <v>2</v>
      </c>
      <c r="O914" t="s">
        <v>53</v>
      </c>
      <c r="P914">
        <v>3</v>
      </c>
      <c r="Q914" t="s">
        <v>48</v>
      </c>
      <c r="R914">
        <v>4374</v>
      </c>
      <c r="S914">
        <v>15411</v>
      </c>
      <c r="T914">
        <v>0</v>
      </c>
      <c r="U914" t="s">
        <v>43</v>
      </c>
      <c r="V914">
        <v>15</v>
      </c>
      <c r="W914">
        <v>3</v>
      </c>
      <c r="X914">
        <v>3</v>
      </c>
      <c r="Y914">
        <v>0</v>
      </c>
      <c r="Z914">
        <v>4</v>
      </c>
      <c r="AA914">
        <v>6</v>
      </c>
      <c r="AB914">
        <v>3</v>
      </c>
      <c r="AC914">
        <v>3</v>
      </c>
      <c r="AD914">
        <v>2</v>
      </c>
      <c r="AE914">
        <v>1</v>
      </c>
      <c r="AF914">
        <v>2</v>
      </c>
      <c r="AG914">
        <v>0</v>
      </c>
      <c r="AH914" t="s">
        <v>69</v>
      </c>
      <c r="AI914" t="s">
        <v>71</v>
      </c>
      <c r="AJ914" t="str" cm="1">
        <f t="array" ref="AJ914">_xlfn.IFS(
  Cleaned_Data[[#This Row],[MonthlyIncome]] &lt;= Q1_Val, "Low (Q1)",
  Cleaned_Data[[#This Row],[MonthlyIncome]] &lt;= Q2_Val, "Lower-Mid (Q2)",
  Cleaned_Data[[#This Row],[MonthlyIncome]] &lt;= Q3_Val, "Upper-Mid (Q3)",
  TRUE, "High (Q4)"
)</f>
        <v>Lower-Mid (Q2)</v>
      </c>
      <c r="AK914" t="str">
        <f>_xlfn.XLOOKUP(Cleaned_Data[[#This Row],[JobSatisfaction]], SatisfactionLookup[Code], SatisfactionLookup[Label], "Unknown")</f>
        <v>High</v>
      </c>
      <c r="AL914" t="str">
        <f>_xlfn.XLOOKUP(Cleaned_Data[[#This Row],[WorkLifeBalance]], SatisfactionLookup[Code], SatisfactionLookup[Label], "Unknown")</f>
        <v>High</v>
      </c>
      <c r="AM91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914" t="str" cm="1">
        <f t="array" ref="AN914">_xlfn.IFS(Cleaned_Data[[#This Row],[Risk Score]]&gt;=5, "3 - High Risk", Cleaned_Data[[#This Row],[Risk Score]]&gt;=3, "2 - Medium Risk", TRUE, "1 - Low Risk")</f>
        <v>1 - Low Risk</v>
      </c>
    </row>
    <row r="915" spans="1:40">
      <c r="A915">
        <v>47</v>
      </c>
      <c r="B915" t="s">
        <v>43</v>
      </c>
      <c r="C915" t="s">
        <v>36</v>
      </c>
      <c r="D915">
        <v>1225</v>
      </c>
      <c r="E915" t="s">
        <v>37</v>
      </c>
      <c r="F915">
        <v>2</v>
      </c>
      <c r="G915">
        <v>4</v>
      </c>
      <c r="H915" t="s">
        <v>38</v>
      </c>
      <c r="I915">
        <v>1676</v>
      </c>
      <c r="J915">
        <v>2</v>
      </c>
      <c r="K915" t="s">
        <v>39</v>
      </c>
      <c r="L915">
        <v>47</v>
      </c>
      <c r="M915">
        <v>4</v>
      </c>
      <c r="N915">
        <v>4</v>
      </c>
      <c r="O915" t="s">
        <v>56</v>
      </c>
      <c r="P915">
        <v>2</v>
      </c>
      <c r="Q915" t="s">
        <v>52</v>
      </c>
      <c r="R915">
        <v>15972</v>
      </c>
      <c r="S915">
        <v>21086</v>
      </c>
      <c r="T915">
        <v>6</v>
      </c>
      <c r="U915" t="s">
        <v>43</v>
      </c>
      <c r="V915">
        <v>14</v>
      </c>
      <c r="W915">
        <v>3</v>
      </c>
      <c r="X915">
        <v>3</v>
      </c>
      <c r="Y915">
        <v>3</v>
      </c>
      <c r="Z915">
        <v>29</v>
      </c>
      <c r="AA915">
        <v>2</v>
      </c>
      <c r="AB915">
        <v>3</v>
      </c>
      <c r="AC915">
        <v>3</v>
      </c>
      <c r="AD915">
        <v>2</v>
      </c>
      <c r="AE915">
        <v>1</v>
      </c>
      <c r="AF915">
        <v>2</v>
      </c>
      <c r="AG915">
        <v>0</v>
      </c>
      <c r="AH915" t="s">
        <v>70</v>
      </c>
      <c r="AI915" t="s">
        <v>71</v>
      </c>
      <c r="AJ915" t="str" cm="1">
        <f t="array" ref="AJ915">_xlfn.IFS(
  Cleaned_Data[[#This Row],[MonthlyIncome]] &lt;= Q1_Val, "Low (Q1)",
  Cleaned_Data[[#This Row],[MonthlyIncome]] &lt;= Q2_Val, "Lower-Mid (Q2)",
  Cleaned_Data[[#This Row],[MonthlyIncome]] &lt;= Q3_Val, "Upper-Mid (Q3)",
  TRUE, "High (Q4)"
)</f>
        <v>High (Q4)</v>
      </c>
      <c r="AK915" t="str">
        <f>_xlfn.XLOOKUP(Cleaned_Data[[#This Row],[JobSatisfaction]], SatisfactionLookup[Code], SatisfactionLookup[Label], "Unknown")</f>
        <v>Medium</v>
      </c>
      <c r="AL915" t="str">
        <f>_xlfn.XLOOKUP(Cleaned_Data[[#This Row],[WorkLifeBalance]], SatisfactionLookup[Code], SatisfactionLookup[Label], "Unknown")</f>
        <v>High</v>
      </c>
      <c r="AM91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915" t="str" cm="1">
        <f t="array" ref="AN915">_xlfn.IFS(Cleaned_Data[[#This Row],[Risk Score]]&gt;=5, "3 - High Risk", Cleaned_Data[[#This Row],[Risk Score]]&gt;=3, "2 - Medium Risk", TRUE, "1 - Low Risk")</f>
        <v>1 - Low Risk</v>
      </c>
    </row>
    <row r="916" spans="1:40">
      <c r="A916">
        <v>23</v>
      </c>
      <c r="B916" t="s">
        <v>35</v>
      </c>
      <c r="C916" t="s">
        <v>36</v>
      </c>
      <c r="D916">
        <v>1320</v>
      </c>
      <c r="E916" t="s">
        <v>45</v>
      </c>
      <c r="F916">
        <v>8</v>
      </c>
      <c r="G916">
        <v>1</v>
      </c>
      <c r="H916" t="s">
        <v>51</v>
      </c>
      <c r="I916">
        <v>1684</v>
      </c>
      <c r="J916">
        <v>4</v>
      </c>
      <c r="K916" t="s">
        <v>46</v>
      </c>
      <c r="L916">
        <v>93</v>
      </c>
      <c r="M916">
        <v>2</v>
      </c>
      <c r="N916">
        <v>1</v>
      </c>
      <c r="O916" t="s">
        <v>50</v>
      </c>
      <c r="P916">
        <v>3</v>
      </c>
      <c r="Q916" t="s">
        <v>41</v>
      </c>
      <c r="R916">
        <v>3989</v>
      </c>
      <c r="S916">
        <v>20586</v>
      </c>
      <c r="T916">
        <v>1</v>
      </c>
      <c r="U916" t="s">
        <v>35</v>
      </c>
      <c r="V916">
        <v>11</v>
      </c>
      <c r="W916">
        <v>3</v>
      </c>
      <c r="X916">
        <v>1</v>
      </c>
      <c r="Y916">
        <v>0</v>
      </c>
      <c r="Z916">
        <v>5</v>
      </c>
      <c r="AA916">
        <v>2</v>
      </c>
      <c r="AB916">
        <v>3</v>
      </c>
      <c r="AC916">
        <v>5</v>
      </c>
      <c r="AD916">
        <v>4</v>
      </c>
      <c r="AE916">
        <v>1</v>
      </c>
      <c r="AF916">
        <v>2</v>
      </c>
      <c r="AG916">
        <v>1</v>
      </c>
      <c r="AH916" t="s">
        <v>68</v>
      </c>
      <c r="AI916" t="s">
        <v>71</v>
      </c>
      <c r="AJ916" t="str" cm="1">
        <f t="array" ref="AJ916">_xlfn.IFS(
  Cleaned_Data[[#This Row],[MonthlyIncome]] &lt;= Q1_Val, "Low (Q1)",
  Cleaned_Data[[#This Row],[MonthlyIncome]] &lt;= Q2_Val, "Lower-Mid (Q2)",
  Cleaned_Data[[#This Row],[MonthlyIncome]] &lt;= Q3_Val, "Upper-Mid (Q3)",
  TRUE, "High (Q4)"
)</f>
        <v>Lower-Mid (Q2)</v>
      </c>
      <c r="AK916" t="str">
        <f>_xlfn.XLOOKUP(Cleaned_Data[[#This Row],[JobSatisfaction]], SatisfactionLookup[Code], SatisfactionLookup[Label], "Unknown")</f>
        <v>High</v>
      </c>
      <c r="AL916" t="str">
        <f>_xlfn.XLOOKUP(Cleaned_Data[[#This Row],[WorkLifeBalance]], SatisfactionLookup[Code], SatisfactionLookup[Label], "Unknown")</f>
        <v>High</v>
      </c>
      <c r="AM91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16" t="str" cm="1">
        <f t="array" ref="AN916">_xlfn.IFS(Cleaned_Data[[#This Row],[Risk Score]]&gt;=5, "3 - High Risk", Cleaned_Data[[#This Row],[Risk Score]]&gt;=3, "2 - Medium Risk", TRUE, "1 - Low Risk")</f>
        <v>2 - Medium Risk</v>
      </c>
    </row>
    <row r="917" spans="1:40">
      <c r="A917">
        <v>53</v>
      </c>
      <c r="B917" t="s">
        <v>43</v>
      </c>
      <c r="C917" t="s">
        <v>36</v>
      </c>
      <c r="D917">
        <v>1395</v>
      </c>
      <c r="E917" t="s">
        <v>45</v>
      </c>
      <c r="F917">
        <v>24</v>
      </c>
      <c r="G917">
        <v>4</v>
      </c>
      <c r="H917" t="s">
        <v>51</v>
      </c>
      <c r="I917">
        <v>1689</v>
      </c>
      <c r="J917">
        <v>2</v>
      </c>
      <c r="K917" t="s">
        <v>46</v>
      </c>
      <c r="L917">
        <v>48</v>
      </c>
      <c r="M917">
        <v>4</v>
      </c>
      <c r="N917">
        <v>3</v>
      </c>
      <c r="O917" t="s">
        <v>54</v>
      </c>
      <c r="P917">
        <v>4</v>
      </c>
      <c r="Q917" t="s">
        <v>48</v>
      </c>
      <c r="R917">
        <v>7005</v>
      </c>
      <c r="S917">
        <v>3458</v>
      </c>
      <c r="T917">
        <v>3</v>
      </c>
      <c r="U917" t="s">
        <v>43</v>
      </c>
      <c r="V917">
        <v>15</v>
      </c>
      <c r="W917">
        <v>3</v>
      </c>
      <c r="X917">
        <v>3</v>
      </c>
      <c r="Y917">
        <v>0</v>
      </c>
      <c r="Z917">
        <v>11</v>
      </c>
      <c r="AA917">
        <v>2</v>
      </c>
      <c r="AB917">
        <v>3</v>
      </c>
      <c r="AC917">
        <v>4</v>
      </c>
      <c r="AD917">
        <v>3</v>
      </c>
      <c r="AE917">
        <v>1</v>
      </c>
      <c r="AF917">
        <v>2</v>
      </c>
      <c r="AG917">
        <v>0</v>
      </c>
      <c r="AH917" t="s">
        <v>70</v>
      </c>
      <c r="AI917" t="s">
        <v>71</v>
      </c>
      <c r="AJ917" t="str" cm="1">
        <f t="array" ref="AJ917">_xlfn.IFS(
  Cleaned_Data[[#This Row],[MonthlyIncome]] &lt;= Q1_Val, "Low (Q1)",
  Cleaned_Data[[#This Row],[MonthlyIncome]] &lt;= Q2_Val, "Lower-Mid (Q2)",
  Cleaned_Data[[#This Row],[MonthlyIncome]] &lt;= Q3_Val, "Upper-Mid (Q3)",
  TRUE, "High (Q4)"
)</f>
        <v>Upper-Mid (Q3)</v>
      </c>
      <c r="AK917" t="str">
        <f>_xlfn.XLOOKUP(Cleaned_Data[[#This Row],[JobSatisfaction]], SatisfactionLookup[Code], SatisfactionLookup[Label], "Unknown")</f>
        <v>Very High</v>
      </c>
      <c r="AL917" t="str">
        <f>_xlfn.XLOOKUP(Cleaned_Data[[#This Row],[WorkLifeBalance]], SatisfactionLookup[Code], SatisfactionLookup[Label], "Unknown")</f>
        <v>High</v>
      </c>
      <c r="AM91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917" t="str" cm="1">
        <f t="array" ref="AN917">_xlfn.IFS(Cleaned_Data[[#This Row],[Risk Score]]&gt;=5, "3 - High Risk", Cleaned_Data[[#This Row],[Risk Score]]&gt;=3, "2 - Medium Risk", TRUE, "1 - Low Risk")</f>
        <v>1 - Low Risk</v>
      </c>
    </row>
    <row r="918" spans="1:40">
      <c r="A918">
        <v>55</v>
      </c>
      <c r="B918" t="s">
        <v>43</v>
      </c>
      <c r="C918" t="s">
        <v>36</v>
      </c>
      <c r="D918">
        <v>1441</v>
      </c>
      <c r="E918" t="s">
        <v>45</v>
      </c>
      <c r="F918">
        <v>22</v>
      </c>
      <c r="G918">
        <v>3</v>
      </c>
      <c r="H918" t="s">
        <v>60</v>
      </c>
      <c r="I918">
        <v>1694</v>
      </c>
      <c r="J918">
        <v>1</v>
      </c>
      <c r="K918" t="s">
        <v>46</v>
      </c>
      <c r="L918">
        <v>94</v>
      </c>
      <c r="M918">
        <v>2</v>
      </c>
      <c r="N918">
        <v>1</v>
      </c>
      <c r="O918" t="s">
        <v>47</v>
      </c>
      <c r="P918">
        <v>2</v>
      </c>
      <c r="Q918" t="s">
        <v>52</v>
      </c>
      <c r="R918">
        <v>3537</v>
      </c>
      <c r="S918">
        <v>23737</v>
      </c>
      <c r="T918">
        <v>5</v>
      </c>
      <c r="U918" t="s">
        <v>43</v>
      </c>
      <c r="V918">
        <v>12</v>
      </c>
      <c r="W918">
        <v>3</v>
      </c>
      <c r="X918">
        <v>4</v>
      </c>
      <c r="Y918">
        <v>1</v>
      </c>
      <c r="Z918">
        <v>8</v>
      </c>
      <c r="AA918">
        <v>1</v>
      </c>
      <c r="AB918">
        <v>3</v>
      </c>
      <c r="AC918">
        <v>4</v>
      </c>
      <c r="AD918">
        <v>2</v>
      </c>
      <c r="AE918">
        <v>1</v>
      </c>
      <c r="AF918">
        <v>2</v>
      </c>
      <c r="AG918">
        <v>0</v>
      </c>
      <c r="AH918" t="s">
        <v>65</v>
      </c>
      <c r="AI918" t="s">
        <v>71</v>
      </c>
      <c r="AJ918" t="str" cm="1">
        <f t="array" ref="AJ918">_xlfn.IFS(
  Cleaned_Data[[#This Row],[MonthlyIncome]] &lt;= Q1_Val, "Low (Q1)",
  Cleaned_Data[[#This Row],[MonthlyIncome]] &lt;= Q2_Val, "Lower-Mid (Q2)",
  Cleaned_Data[[#This Row],[MonthlyIncome]] &lt;= Q3_Val, "Upper-Mid (Q3)",
  TRUE, "High (Q4)"
)</f>
        <v>Lower-Mid (Q2)</v>
      </c>
      <c r="AK918" t="str">
        <f>_xlfn.XLOOKUP(Cleaned_Data[[#This Row],[JobSatisfaction]], SatisfactionLookup[Code], SatisfactionLookup[Label], "Unknown")</f>
        <v>Medium</v>
      </c>
      <c r="AL918" t="str">
        <f>_xlfn.XLOOKUP(Cleaned_Data[[#This Row],[WorkLifeBalance]], SatisfactionLookup[Code], SatisfactionLookup[Label], "Unknown")</f>
        <v>High</v>
      </c>
      <c r="AM91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18" t="str" cm="1">
        <f t="array" ref="AN918">_xlfn.IFS(Cleaned_Data[[#This Row],[Risk Score]]&gt;=5, "3 - High Risk", Cleaned_Data[[#This Row],[Risk Score]]&gt;=3, "2 - Medium Risk", TRUE, "1 - Low Risk")</f>
        <v>2 - Medium Risk</v>
      </c>
    </row>
    <row r="919" spans="1:40">
      <c r="A919">
        <v>29</v>
      </c>
      <c r="B919" t="s">
        <v>43</v>
      </c>
      <c r="C919" t="s">
        <v>36</v>
      </c>
      <c r="D919">
        <v>1082</v>
      </c>
      <c r="E919" t="s">
        <v>45</v>
      </c>
      <c r="F919">
        <v>9</v>
      </c>
      <c r="G919">
        <v>4</v>
      </c>
      <c r="H919" t="s">
        <v>51</v>
      </c>
      <c r="I919">
        <v>1709</v>
      </c>
      <c r="J919">
        <v>4</v>
      </c>
      <c r="K919" t="s">
        <v>39</v>
      </c>
      <c r="L919">
        <v>43</v>
      </c>
      <c r="M919">
        <v>3</v>
      </c>
      <c r="N919">
        <v>1</v>
      </c>
      <c r="O919" t="s">
        <v>50</v>
      </c>
      <c r="P919">
        <v>3</v>
      </c>
      <c r="Q919" t="s">
        <v>48</v>
      </c>
      <c r="R919">
        <v>2974</v>
      </c>
      <c r="S919">
        <v>25412</v>
      </c>
      <c r="T919">
        <v>9</v>
      </c>
      <c r="U919" t="s">
        <v>43</v>
      </c>
      <c r="V919">
        <v>17</v>
      </c>
      <c r="W919">
        <v>3</v>
      </c>
      <c r="X919">
        <v>3</v>
      </c>
      <c r="Y919">
        <v>1</v>
      </c>
      <c r="Z919">
        <v>9</v>
      </c>
      <c r="AA919">
        <v>2</v>
      </c>
      <c r="AB919">
        <v>3</v>
      </c>
      <c r="AC919">
        <v>5</v>
      </c>
      <c r="AD919">
        <v>3</v>
      </c>
      <c r="AE919">
        <v>1</v>
      </c>
      <c r="AF919">
        <v>2</v>
      </c>
      <c r="AG919">
        <v>0</v>
      </c>
      <c r="AH919" t="s">
        <v>67</v>
      </c>
      <c r="AI919" t="s">
        <v>71</v>
      </c>
      <c r="AJ919" t="str" cm="1">
        <f t="array" ref="AJ919">_xlfn.IFS(
  Cleaned_Data[[#This Row],[MonthlyIncome]] &lt;= Q1_Val, "Low (Q1)",
  Cleaned_Data[[#This Row],[MonthlyIncome]] &lt;= Q2_Val, "Lower-Mid (Q2)",
  Cleaned_Data[[#This Row],[MonthlyIncome]] &lt;= Q3_Val, "Upper-Mid (Q3)",
  TRUE, "High (Q4)"
)</f>
        <v>Lower-Mid (Q2)</v>
      </c>
      <c r="AK919" t="str">
        <f>_xlfn.XLOOKUP(Cleaned_Data[[#This Row],[JobSatisfaction]], SatisfactionLookup[Code], SatisfactionLookup[Label], "Unknown")</f>
        <v>High</v>
      </c>
      <c r="AL919" t="str">
        <f>_xlfn.XLOOKUP(Cleaned_Data[[#This Row],[WorkLifeBalance]], SatisfactionLookup[Code], SatisfactionLookup[Label], "Unknown")</f>
        <v>High</v>
      </c>
      <c r="AM91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919" t="str" cm="1">
        <f t="array" ref="AN919">_xlfn.IFS(Cleaned_Data[[#This Row],[Risk Score]]&gt;=5, "3 - High Risk", Cleaned_Data[[#This Row],[Risk Score]]&gt;=3, "2 - Medium Risk", TRUE, "1 - Low Risk")</f>
        <v>1 - Low Risk</v>
      </c>
    </row>
    <row r="920" spans="1:40">
      <c r="A920">
        <v>41</v>
      </c>
      <c r="B920" t="s">
        <v>43</v>
      </c>
      <c r="C920" t="s">
        <v>55</v>
      </c>
      <c r="D920">
        <v>552</v>
      </c>
      <c r="E920" t="s">
        <v>61</v>
      </c>
      <c r="F920">
        <v>4</v>
      </c>
      <c r="G920">
        <v>3</v>
      </c>
      <c r="H920" t="s">
        <v>61</v>
      </c>
      <c r="I920">
        <v>1722</v>
      </c>
      <c r="J920">
        <v>3</v>
      </c>
      <c r="K920" t="s">
        <v>46</v>
      </c>
      <c r="L920">
        <v>60</v>
      </c>
      <c r="M920">
        <v>1</v>
      </c>
      <c r="N920">
        <v>2</v>
      </c>
      <c r="O920" t="s">
        <v>61</v>
      </c>
      <c r="P920">
        <v>2</v>
      </c>
      <c r="Q920" t="s">
        <v>48</v>
      </c>
      <c r="R920">
        <v>6430</v>
      </c>
      <c r="S920">
        <v>20794</v>
      </c>
      <c r="T920">
        <v>6</v>
      </c>
      <c r="U920" t="s">
        <v>43</v>
      </c>
      <c r="V920">
        <v>19</v>
      </c>
      <c r="W920">
        <v>3</v>
      </c>
      <c r="X920">
        <v>2</v>
      </c>
      <c r="Y920">
        <v>1</v>
      </c>
      <c r="Z920">
        <v>10</v>
      </c>
      <c r="AA920">
        <v>4</v>
      </c>
      <c r="AB920">
        <v>3</v>
      </c>
      <c r="AC920">
        <v>3</v>
      </c>
      <c r="AD920">
        <v>2</v>
      </c>
      <c r="AE920">
        <v>1</v>
      </c>
      <c r="AF920">
        <v>2</v>
      </c>
      <c r="AG920">
        <v>0</v>
      </c>
      <c r="AH920" t="s">
        <v>69</v>
      </c>
      <c r="AI920" t="s">
        <v>71</v>
      </c>
      <c r="AJ920" t="str" cm="1">
        <f t="array" ref="AJ920">_xlfn.IFS(
  Cleaned_Data[[#This Row],[MonthlyIncome]] &lt;= Q1_Val, "Low (Q1)",
  Cleaned_Data[[#This Row],[MonthlyIncome]] &lt;= Q2_Val, "Lower-Mid (Q2)",
  Cleaned_Data[[#This Row],[MonthlyIncome]] &lt;= Q3_Val, "Upper-Mid (Q3)",
  TRUE, "High (Q4)"
)</f>
        <v>Upper-Mid (Q3)</v>
      </c>
      <c r="AK920" t="str">
        <f>_xlfn.XLOOKUP(Cleaned_Data[[#This Row],[JobSatisfaction]], SatisfactionLookup[Code], SatisfactionLookup[Label], "Unknown")</f>
        <v>Medium</v>
      </c>
      <c r="AL920" t="str">
        <f>_xlfn.XLOOKUP(Cleaned_Data[[#This Row],[WorkLifeBalance]], SatisfactionLookup[Code], SatisfactionLookup[Label], "Unknown")</f>
        <v>High</v>
      </c>
      <c r="AM92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920" t="str" cm="1">
        <f t="array" ref="AN920">_xlfn.IFS(Cleaned_Data[[#This Row],[Risk Score]]&gt;=5, "3 - High Risk", Cleaned_Data[[#This Row],[Risk Score]]&gt;=3, "2 - Medium Risk", TRUE, "1 - Low Risk")</f>
        <v>1 - Low Risk</v>
      </c>
    </row>
    <row r="921" spans="1:40">
      <c r="A921">
        <v>23</v>
      </c>
      <c r="B921" t="s">
        <v>43</v>
      </c>
      <c r="C921" t="s">
        <v>36</v>
      </c>
      <c r="D921">
        <v>160</v>
      </c>
      <c r="E921" t="s">
        <v>45</v>
      </c>
      <c r="F921">
        <v>4</v>
      </c>
      <c r="G921">
        <v>1</v>
      </c>
      <c r="H921" t="s">
        <v>51</v>
      </c>
      <c r="I921">
        <v>1735</v>
      </c>
      <c r="J921">
        <v>3</v>
      </c>
      <c r="K921" t="s">
        <v>39</v>
      </c>
      <c r="L921">
        <v>51</v>
      </c>
      <c r="M921">
        <v>3</v>
      </c>
      <c r="N921">
        <v>1</v>
      </c>
      <c r="O921" t="s">
        <v>50</v>
      </c>
      <c r="P921">
        <v>2</v>
      </c>
      <c r="Q921" t="s">
        <v>41</v>
      </c>
      <c r="R921">
        <v>3295</v>
      </c>
      <c r="S921">
        <v>12862</v>
      </c>
      <c r="T921">
        <v>1</v>
      </c>
      <c r="U921" t="s">
        <v>43</v>
      </c>
      <c r="V921">
        <v>13</v>
      </c>
      <c r="W921">
        <v>3</v>
      </c>
      <c r="X921">
        <v>3</v>
      </c>
      <c r="Y921">
        <v>0</v>
      </c>
      <c r="Z921">
        <v>3</v>
      </c>
      <c r="AA921">
        <v>3</v>
      </c>
      <c r="AB921">
        <v>1</v>
      </c>
      <c r="AC921">
        <v>3</v>
      </c>
      <c r="AD921">
        <v>2</v>
      </c>
      <c r="AE921">
        <v>1</v>
      </c>
      <c r="AF921">
        <v>2</v>
      </c>
      <c r="AG921">
        <v>0</v>
      </c>
      <c r="AH921" t="s">
        <v>68</v>
      </c>
      <c r="AI921" t="s">
        <v>71</v>
      </c>
      <c r="AJ921" t="str" cm="1">
        <f t="array" ref="AJ921">_xlfn.IFS(
  Cleaned_Data[[#This Row],[MonthlyIncome]] &lt;= Q1_Val, "Low (Q1)",
  Cleaned_Data[[#This Row],[MonthlyIncome]] &lt;= Q2_Val, "Lower-Mid (Q2)",
  Cleaned_Data[[#This Row],[MonthlyIncome]] &lt;= Q3_Val, "Upper-Mid (Q3)",
  TRUE, "High (Q4)"
)</f>
        <v>Lower-Mid (Q2)</v>
      </c>
      <c r="AK921" t="str">
        <f>_xlfn.XLOOKUP(Cleaned_Data[[#This Row],[JobSatisfaction]], SatisfactionLookup[Code], SatisfactionLookup[Label], "Unknown")</f>
        <v>Medium</v>
      </c>
      <c r="AL921" t="str">
        <f>_xlfn.XLOOKUP(Cleaned_Data[[#This Row],[WorkLifeBalance]], SatisfactionLookup[Code], SatisfactionLookup[Label], "Unknown")</f>
        <v>Low</v>
      </c>
      <c r="AM92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921" t="str" cm="1">
        <f t="array" ref="AN921">_xlfn.IFS(Cleaned_Data[[#This Row],[Risk Score]]&gt;=5, "3 - High Risk", Cleaned_Data[[#This Row],[Risk Score]]&gt;=3, "2 - Medium Risk", TRUE, "1 - Low Risk")</f>
        <v>3 - High Risk</v>
      </c>
    </row>
    <row r="922" spans="1:40">
      <c r="A922">
        <v>30</v>
      </c>
      <c r="B922" t="s">
        <v>35</v>
      </c>
      <c r="C922" t="s">
        <v>44</v>
      </c>
      <c r="D922">
        <v>600</v>
      </c>
      <c r="E922" t="s">
        <v>61</v>
      </c>
      <c r="F922">
        <v>8</v>
      </c>
      <c r="G922">
        <v>3</v>
      </c>
      <c r="H922" t="s">
        <v>61</v>
      </c>
      <c r="I922">
        <v>1747</v>
      </c>
      <c r="J922">
        <v>3</v>
      </c>
      <c r="K922" t="s">
        <v>39</v>
      </c>
      <c r="L922">
        <v>66</v>
      </c>
      <c r="M922">
        <v>2</v>
      </c>
      <c r="N922">
        <v>1</v>
      </c>
      <c r="O922" t="s">
        <v>61</v>
      </c>
      <c r="P922">
        <v>4</v>
      </c>
      <c r="Q922" t="s">
        <v>52</v>
      </c>
      <c r="R922">
        <v>2180</v>
      </c>
      <c r="S922">
        <v>9732</v>
      </c>
      <c r="T922">
        <v>6</v>
      </c>
      <c r="U922" t="s">
        <v>43</v>
      </c>
      <c r="V922">
        <v>11</v>
      </c>
      <c r="W922">
        <v>3</v>
      </c>
      <c r="X922">
        <v>3</v>
      </c>
      <c r="Y922">
        <v>1</v>
      </c>
      <c r="Z922">
        <v>6</v>
      </c>
      <c r="AA922">
        <v>0</v>
      </c>
      <c r="AB922">
        <v>2</v>
      </c>
      <c r="AC922">
        <v>4</v>
      </c>
      <c r="AD922">
        <v>2</v>
      </c>
      <c r="AE922">
        <v>1</v>
      </c>
      <c r="AF922">
        <v>2</v>
      </c>
      <c r="AG922">
        <v>1</v>
      </c>
      <c r="AH922" t="s">
        <v>67</v>
      </c>
      <c r="AI922" t="s">
        <v>71</v>
      </c>
      <c r="AJ922" t="str" cm="1">
        <f t="array" ref="AJ922">_xlfn.IFS(
  Cleaned_Data[[#This Row],[MonthlyIncome]] &lt;= Q1_Val, "Low (Q1)",
  Cleaned_Data[[#This Row],[MonthlyIncome]] &lt;= Q2_Val, "Lower-Mid (Q2)",
  Cleaned_Data[[#This Row],[MonthlyIncome]] &lt;= Q3_Val, "Upper-Mid (Q3)",
  TRUE, "High (Q4)"
)</f>
        <v>Low (Q1)</v>
      </c>
      <c r="AK922" t="str">
        <f>_xlfn.XLOOKUP(Cleaned_Data[[#This Row],[JobSatisfaction]], SatisfactionLookup[Code], SatisfactionLookup[Label], "Unknown")</f>
        <v>Very High</v>
      </c>
      <c r="AL922" t="str">
        <f>_xlfn.XLOOKUP(Cleaned_Data[[#This Row],[WorkLifeBalance]], SatisfactionLookup[Code], SatisfactionLookup[Label], "Unknown")</f>
        <v>Medium</v>
      </c>
      <c r="AM92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922" t="str" cm="1">
        <f t="array" ref="AN922">_xlfn.IFS(Cleaned_Data[[#This Row],[Risk Score]]&gt;=5, "3 - High Risk", Cleaned_Data[[#This Row],[Risk Score]]&gt;=3, "2 - Medium Risk", TRUE, "1 - Low Risk")</f>
        <v>1 - Low Risk</v>
      </c>
    </row>
    <row r="923" spans="1:40">
      <c r="A923">
        <v>34</v>
      </c>
      <c r="B923" t="s">
        <v>43</v>
      </c>
      <c r="C923" t="s">
        <v>36</v>
      </c>
      <c r="D923">
        <v>181</v>
      </c>
      <c r="E923" t="s">
        <v>45</v>
      </c>
      <c r="F923">
        <v>2</v>
      </c>
      <c r="G923">
        <v>4</v>
      </c>
      <c r="H923" t="s">
        <v>51</v>
      </c>
      <c r="I923">
        <v>1755</v>
      </c>
      <c r="J923">
        <v>4</v>
      </c>
      <c r="K923" t="s">
        <v>46</v>
      </c>
      <c r="L923">
        <v>97</v>
      </c>
      <c r="M923">
        <v>4</v>
      </c>
      <c r="N923">
        <v>1</v>
      </c>
      <c r="O923" t="s">
        <v>47</v>
      </c>
      <c r="P923">
        <v>4</v>
      </c>
      <c r="Q923" t="s">
        <v>48</v>
      </c>
      <c r="R923">
        <v>2932</v>
      </c>
      <c r="S923">
        <v>5586</v>
      </c>
      <c r="T923">
        <v>0</v>
      </c>
      <c r="U923" t="s">
        <v>35</v>
      </c>
      <c r="V923">
        <v>14</v>
      </c>
      <c r="W923">
        <v>3</v>
      </c>
      <c r="X923">
        <v>1</v>
      </c>
      <c r="Y923">
        <v>3</v>
      </c>
      <c r="Z923">
        <v>6</v>
      </c>
      <c r="AA923">
        <v>3</v>
      </c>
      <c r="AB923">
        <v>3</v>
      </c>
      <c r="AC923">
        <v>5</v>
      </c>
      <c r="AD923">
        <v>0</v>
      </c>
      <c r="AE923">
        <v>1</v>
      </c>
      <c r="AF923">
        <v>2</v>
      </c>
      <c r="AG923">
        <v>0</v>
      </c>
      <c r="AH923" t="s">
        <v>67</v>
      </c>
      <c r="AI923" t="s">
        <v>71</v>
      </c>
      <c r="AJ923" t="str" cm="1">
        <f t="array" ref="AJ923">_xlfn.IFS(
  Cleaned_Data[[#This Row],[MonthlyIncome]] &lt;= Q1_Val, "Low (Q1)",
  Cleaned_Data[[#This Row],[MonthlyIncome]] &lt;= Q2_Val, "Lower-Mid (Q2)",
  Cleaned_Data[[#This Row],[MonthlyIncome]] &lt;= Q3_Val, "Upper-Mid (Q3)",
  TRUE, "High (Q4)"
)</f>
        <v>Lower-Mid (Q2)</v>
      </c>
      <c r="AK923" t="str">
        <f>_xlfn.XLOOKUP(Cleaned_Data[[#This Row],[JobSatisfaction]], SatisfactionLookup[Code], SatisfactionLookup[Label], "Unknown")</f>
        <v>Very High</v>
      </c>
      <c r="AL923" t="str">
        <f>_xlfn.XLOOKUP(Cleaned_Data[[#This Row],[WorkLifeBalance]], SatisfactionLookup[Code], SatisfactionLookup[Label], "Unknown")</f>
        <v>High</v>
      </c>
      <c r="AM92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923" t="str" cm="1">
        <f t="array" ref="AN923">_xlfn.IFS(Cleaned_Data[[#This Row],[Risk Score]]&gt;=5, "3 - High Risk", Cleaned_Data[[#This Row],[Risk Score]]&gt;=3, "2 - Medium Risk", TRUE, "1 - Low Risk")</f>
        <v>3 - High Risk</v>
      </c>
    </row>
    <row r="924" spans="1:40">
      <c r="A924">
        <v>43</v>
      </c>
      <c r="B924" t="s">
        <v>43</v>
      </c>
      <c r="C924" t="s">
        <v>55</v>
      </c>
      <c r="D924">
        <v>343</v>
      </c>
      <c r="E924" t="s">
        <v>45</v>
      </c>
      <c r="F924">
        <v>9</v>
      </c>
      <c r="G924">
        <v>3</v>
      </c>
      <c r="H924" t="s">
        <v>38</v>
      </c>
      <c r="I924">
        <v>1813</v>
      </c>
      <c r="J924">
        <v>1</v>
      </c>
      <c r="K924" t="s">
        <v>46</v>
      </c>
      <c r="L924">
        <v>52</v>
      </c>
      <c r="M924">
        <v>3</v>
      </c>
      <c r="N924">
        <v>1</v>
      </c>
      <c r="O924" t="s">
        <v>47</v>
      </c>
      <c r="P924">
        <v>3</v>
      </c>
      <c r="Q924" t="s">
        <v>41</v>
      </c>
      <c r="R924">
        <v>2438</v>
      </c>
      <c r="S924">
        <v>24978</v>
      </c>
      <c r="T924">
        <v>4</v>
      </c>
      <c r="U924" t="s">
        <v>43</v>
      </c>
      <c r="V924">
        <v>13</v>
      </c>
      <c r="W924">
        <v>3</v>
      </c>
      <c r="X924">
        <v>3</v>
      </c>
      <c r="Y924">
        <v>0</v>
      </c>
      <c r="Z924">
        <v>7</v>
      </c>
      <c r="AA924">
        <v>2</v>
      </c>
      <c r="AB924">
        <v>2</v>
      </c>
      <c r="AC924">
        <v>3</v>
      </c>
      <c r="AD924">
        <v>2</v>
      </c>
      <c r="AE924">
        <v>1</v>
      </c>
      <c r="AF924">
        <v>2</v>
      </c>
      <c r="AG924">
        <v>0</v>
      </c>
      <c r="AH924" t="s">
        <v>69</v>
      </c>
      <c r="AI924" t="s">
        <v>71</v>
      </c>
      <c r="AJ924" t="str" cm="1">
        <f t="array" ref="AJ924">_xlfn.IFS(
  Cleaned_Data[[#This Row],[MonthlyIncome]] &lt;= Q1_Val, "Low (Q1)",
  Cleaned_Data[[#This Row],[MonthlyIncome]] &lt;= Q2_Val, "Lower-Mid (Q2)",
  Cleaned_Data[[#This Row],[MonthlyIncome]] &lt;= Q3_Val, "Upper-Mid (Q3)",
  TRUE, "High (Q4)"
)</f>
        <v>Low (Q1)</v>
      </c>
      <c r="AK924" t="str">
        <f>_xlfn.XLOOKUP(Cleaned_Data[[#This Row],[JobSatisfaction]], SatisfactionLookup[Code], SatisfactionLookup[Label], "Unknown")</f>
        <v>High</v>
      </c>
      <c r="AL924" t="str">
        <f>_xlfn.XLOOKUP(Cleaned_Data[[#This Row],[WorkLifeBalance]], SatisfactionLookup[Code], SatisfactionLookup[Label], "Unknown")</f>
        <v>Medium</v>
      </c>
      <c r="AM92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924" t="str" cm="1">
        <f t="array" ref="AN924">_xlfn.IFS(Cleaned_Data[[#This Row],[Risk Score]]&gt;=5, "3 - High Risk", Cleaned_Data[[#This Row],[Risk Score]]&gt;=3, "2 - Medium Risk", TRUE, "1 - Low Risk")</f>
        <v>1 - Low Risk</v>
      </c>
    </row>
    <row r="925" spans="1:40">
      <c r="A925">
        <v>41</v>
      </c>
      <c r="B925" t="s">
        <v>43</v>
      </c>
      <c r="C925" t="s">
        <v>36</v>
      </c>
      <c r="D925">
        <v>447</v>
      </c>
      <c r="E925" t="s">
        <v>45</v>
      </c>
      <c r="F925">
        <v>5</v>
      </c>
      <c r="G925">
        <v>3</v>
      </c>
      <c r="H925" t="s">
        <v>38</v>
      </c>
      <c r="I925">
        <v>1814</v>
      </c>
      <c r="J925">
        <v>2</v>
      </c>
      <c r="K925" t="s">
        <v>46</v>
      </c>
      <c r="L925">
        <v>85</v>
      </c>
      <c r="M925">
        <v>4</v>
      </c>
      <c r="N925">
        <v>2</v>
      </c>
      <c r="O925" t="s">
        <v>54</v>
      </c>
      <c r="P925">
        <v>2</v>
      </c>
      <c r="Q925" t="s">
        <v>41</v>
      </c>
      <c r="R925">
        <v>6870</v>
      </c>
      <c r="S925">
        <v>15530</v>
      </c>
      <c r="T925">
        <v>3</v>
      </c>
      <c r="U925" t="s">
        <v>43</v>
      </c>
      <c r="V925">
        <v>12</v>
      </c>
      <c r="W925">
        <v>3</v>
      </c>
      <c r="X925">
        <v>1</v>
      </c>
      <c r="Y925">
        <v>0</v>
      </c>
      <c r="Z925">
        <v>11</v>
      </c>
      <c r="AA925">
        <v>3</v>
      </c>
      <c r="AB925">
        <v>1</v>
      </c>
      <c r="AC925">
        <v>3</v>
      </c>
      <c r="AD925">
        <v>2</v>
      </c>
      <c r="AE925">
        <v>1</v>
      </c>
      <c r="AF925">
        <v>2</v>
      </c>
      <c r="AG925">
        <v>0</v>
      </c>
      <c r="AH925" t="s">
        <v>69</v>
      </c>
      <c r="AI925" t="s">
        <v>71</v>
      </c>
      <c r="AJ925" t="str" cm="1">
        <f t="array" ref="AJ925">_xlfn.IFS(
  Cleaned_Data[[#This Row],[MonthlyIncome]] &lt;= Q1_Val, "Low (Q1)",
  Cleaned_Data[[#This Row],[MonthlyIncome]] &lt;= Q2_Val, "Lower-Mid (Q2)",
  Cleaned_Data[[#This Row],[MonthlyIncome]] &lt;= Q3_Val, "Upper-Mid (Q3)",
  TRUE, "High (Q4)"
)</f>
        <v>Upper-Mid (Q3)</v>
      </c>
      <c r="AK925" t="str">
        <f>_xlfn.XLOOKUP(Cleaned_Data[[#This Row],[JobSatisfaction]], SatisfactionLookup[Code], SatisfactionLookup[Label], "Unknown")</f>
        <v>Medium</v>
      </c>
      <c r="AL925" t="str">
        <f>_xlfn.XLOOKUP(Cleaned_Data[[#This Row],[WorkLifeBalance]], SatisfactionLookup[Code], SatisfactionLookup[Label], "Unknown")</f>
        <v>Low</v>
      </c>
      <c r="AM92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25" t="str" cm="1">
        <f t="array" ref="AN925">_xlfn.IFS(Cleaned_Data[[#This Row],[Risk Score]]&gt;=5, "3 - High Risk", Cleaned_Data[[#This Row],[Risk Score]]&gt;=3, "2 - Medium Risk", TRUE, "1 - Low Risk")</f>
        <v>2 - Medium Risk</v>
      </c>
    </row>
    <row r="926" spans="1:40">
      <c r="A926">
        <v>26</v>
      </c>
      <c r="B926" t="s">
        <v>43</v>
      </c>
      <c r="C926" t="s">
        <v>36</v>
      </c>
      <c r="D926">
        <v>572</v>
      </c>
      <c r="E926" t="s">
        <v>37</v>
      </c>
      <c r="F926">
        <v>10</v>
      </c>
      <c r="G926">
        <v>3</v>
      </c>
      <c r="H926" t="s">
        <v>51</v>
      </c>
      <c r="I926">
        <v>1836</v>
      </c>
      <c r="J926">
        <v>3</v>
      </c>
      <c r="K926" t="s">
        <v>46</v>
      </c>
      <c r="L926">
        <v>46</v>
      </c>
      <c r="M926">
        <v>3</v>
      </c>
      <c r="N926">
        <v>2</v>
      </c>
      <c r="O926" t="s">
        <v>40</v>
      </c>
      <c r="P926">
        <v>4</v>
      </c>
      <c r="Q926" t="s">
        <v>41</v>
      </c>
      <c r="R926">
        <v>4684</v>
      </c>
      <c r="S926">
        <v>9125</v>
      </c>
      <c r="T926">
        <v>1</v>
      </c>
      <c r="U926" t="s">
        <v>43</v>
      </c>
      <c r="V926">
        <v>13</v>
      </c>
      <c r="W926">
        <v>3</v>
      </c>
      <c r="X926">
        <v>1</v>
      </c>
      <c r="Y926">
        <v>0</v>
      </c>
      <c r="Z926">
        <v>5</v>
      </c>
      <c r="AA926">
        <v>4</v>
      </c>
      <c r="AB926">
        <v>3</v>
      </c>
      <c r="AC926">
        <v>5</v>
      </c>
      <c r="AD926">
        <v>3</v>
      </c>
      <c r="AE926">
        <v>1</v>
      </c>
      <c r="AF926">
        <v>2</v>
      </c>
      <c r="AG926">
        <v>0</v>
      </c>
      <c r="AH926" t="s">
        <v>67</v>
      </c>
      <c r="AI926" t="s">
        <v>71</v>
      </c>
      <c r="AJ926" t="str" cm="1">
        <f t="array" ref="AJ926">_xlfn.IFS(
  Cleaned_Data[[#This Row],[MonthlyIncome]] &lt;= Q1_Val, "Low (Q1)",
  Cleaned_Data[[#This Row],[MonthlyIncome]] &lt;= Q2_Val, "Lower-Mid (Q2)",
  Cleaned_Data[[#This Row],[MonthlyIncome]] &lt;= Q3_Val, "Upper-Mid (Q3)",
  TRUE, "High (Q4)"
)</f>
        <v>Lower-Mid (Q2)</v>
      </c>
      <c r="AK926" t="str">
        <f>_xlfn.XLOOKUP(Cleaned_Data[[#This Row],[JobSatisfaction]], SatisfactionLookup[Code], SatisfactionLookup[Label], "Unknown")</f>
        <v>Very High</v>
      </c>
      <c r="AL926" t="str">
        <f>_xlfn.XLOOKUP(Cleaned_Data[[#This Row],[WorkLifeBalance]], SatisfactionLookup[Code], SatisfactionLookup[Label], "Unknown")</f>
        <v>High</v>
      </c>
      <c r="AM92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926" t="str" cm="1">
        <f t="array" ref="AN926">_xlfn.IFS(Cleaned_Data[[#This Row],[Risk Score]]&gt;=5, "3 - High Risk", Cleaned_Data[[#This Row],[Risk Score]]&gt;=3, "2 - Medium Risk", TRUE, "1 - Low Risk")</f>
        <v>1 - Low Risk</v>
      </c>
    </row>
    <row r="927" spans="1:40">
      <c r="A927">
        <v>29</v>
      </c>
      <c r="B927" t="s">
        <v>43</v>
      </c>
      <c r="C927" t="s">
        <v>36</v>
      </c>
      <c r="D927">
        <v>592</v>
      </c>
      <c r="E927" t="s">
        <v>45</v>
      </c>
      <c r="F927">
        <v>7</v>
      </c>
      <c r="G927">
        <v>3</v>
      </c>
      <c r="H927" t="s">
        <v>38</v>
      </c>
      <c r="I927">
        <v>1883</v>
      </c>
      <c r="J927">
        <v>4</v>
      </c>
      <c r="K927" t="s">
        <v>46</v>
      </c>
      <c r="L927">
        <v>59</v>
      </c>
      <c r="M927">
        <v>3</v>
      </c>
      <c r="N927">
        <v>1</v>
      </c>
      <c r="O927" t="s">
        <v>50</v>
      </c>
      <c r="P927">
        <v>1</v>
      </c>
      <c r="Q927" t="s">
        <v>41</v>
      </c>
      <c r="R927">
        <v>2062</v>
      </c>
      <c r="S927">
        <v>19384</v>
      </c>
      <c r="T927">
        <v>3</v>
      </c>
      <c r="U927" t="s">
        <v>43</v>
      </c>
      <c r="V927">
        <v>14</v>
      </c>
      <c r="W927">
        <v>3</v>
      </c>
      <c r="X927">
        <v>2</v>
      </c>
      <c r="Y927">
        <v>0</v>
      </c>
      <c r="Z927">
        <v>11</v>
      </c>
      <c r="AA927">
        <v>2</v>
      </c>
      <c r="AB927">
        <v>3</v>
      </c>
      <c r="AC927">
        <v>3</v>
      </c>
      <c r="AD927">
        <v>2</v>
      </c>
      <c r="AE927">
        <v>1</v>
      </c>
      <c r="AF927">
        <v>2</v>
      </c>
      <c r="AG927">
        <v>0</v>
      </c>
      <c r="AH927" t="s">
        <v>67</v>
      </c>
      <c r="AI927" t="s">
        <v>71</v>
      </c>
      <c r="AJ927" t="str" cm="1">
        <f t="array" ref="AJ927">_xlfn.IFS(
  Cleaned_Data[[#This Row],[MonthlyIncome]] &lt;= Q1_Val, "Low (Q1)",
  Cleaned_Data[[#This Row],[MonthlyIncome]] &lt;= Q2_Val, "Lower-Mid (Q2)",
  Cleaned_Data[[#This Row],[MonthlyIncome]] &lt;= Q3_Val, "Upper-Mid (Q3)",
  TRUE, "High (Q4)"
)</f>
        <v>Low (Q1)</v>
      </c>
      <c r="AK927" t="str">
        <f>_xlfn.XLOOKUP(Cleaned_Data[[#This Row],[JobSatisfaction]], SatisfactionLookup[Code], SatisfactionLookup[Label], "Unknown")</f>
        <v>Low</v>
      </c>
      <c r="AL927" t="str">
        <f>_xlfn.XLOOKUP(Cleaned_Data[[#This Row],[WorkLifeBalance]], SatisfactionLookup[Code], SatisfactionLookup[Label], "Unknown")</f>
        <v>High</v>
      </c>
      <c r="AM92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927" t="str" cm="1">
        <f t="array" ref="AN927">_xlfn.IFS(Cleaned_Data[[#This Row],[Risk Score]]&gt;=5, "3 - High Risk", Cleaned_Data[[#This Row],[Risk Score]]&gt;=3, "2 - Medium Risk", TRUE, "1 - Low Risk")</f>
        <v>2 - Medium Risk</v>
      </c>
    </row>
    <row r="928" spans="1:40">
      <c r="A928">
        <v>39</v>
      </c>
      <c r="B928" t="s">
        <v>43</v>
      </c>
      <c r="C928" t="s">
        <v>55</v>
      </c>
      <c r="D928">
        <v>1251</v>
      </c>
      <c r="E928" t="s">
        <v>37</v>
      </c>
      <c r="F928">
        <v>21</v>
      </c>
      <c r="G928">
        <v>4</v>
      </c>
      <c r="H928" t="s">
        <v>38</v>
      </c>
      <c r="I928">
        <v>1929</v>
      </c>
      <c r="J928">
        <v>1</v>
      </c>
      <c r="K928" t="s">
        <v>39</v>
      </c>
      <c r="L928">
        <v>32</v>
      </c>
      <c r="M928">
        <v>1</v>
      </c>
      <c r="N928">
        <v>2</v>
      </c>
      <c r="O928" t="s">
        <v>40</v>
      </c>
      <c r="P928">
        <v>3</v>
      </c>
      <c r="Q928" t="s">
        <v>48</v>
      </c>
      <c r="R928">
        <v>5736</v>
      </c>
      <c r="S928">
        <v>3987</v>
      </c>
      <c r="T928">
        <v>6</v>
      </c>
      <c r="U928" t="s">
        <v>43</v>
      </c>
      <c r="V928">
        <v>19</v>
      </c>
      <c r="W928">
        <v>3</v>
      </c>
      <c r="X928">
        <v>3</v>
      </c>
      <c r="Y928">
        <v>1</v>
      </c>
      <c r="Z928">
        <v>10</v>
      </c>
      <c r="AA928">
        <v>1</v>
      </c>
      <c r="AB928">
        <v>3</v>
      </c>
      <c r="AC928">
        <v>3</v>
      </c>
      <c r="AD928">
        <v>2</v>
      </c>
      <c r="AE928">
        <v>1</v>
      </c>
      <c r="AF928">
        <v>2</v>
      </c>
      <c r="AG928">
        <v>0</v>
      </c>
      <c r="AH928" t="s">
        <v>69</v>
      </c>
      <c r="AI928" t="s">
        <v>71</v>
      </c>
      <c r="AJ928" t="str" cm="1">
        <f t="array" ref="AJ928">_xlfn.IFS(
  Cleaned_Data[[#This Row],[MonthlyIncome]] &lt;= Q1_Val, "Low (Q1)",
  Cleaned_Data[[#This Row],[MonthlyIncome]] &lt;= Q2_Val, "Lower-Mid (Q2)",
  Cleaned_Data[[#This Row],[MonthlyIncome]] &lt;= Q3_Val, "Upper-Mid (Q3)",
  TRUE, "High (Q4)"
)</f>
        <v>Upper-Mid (Q3)</v>
      </c>
      <c r="AK928" t="str">
        <f>_xlfn.XLOOKUP(Cleaned_Data[[#This Row],[JobSatisfaction]], SatisfactionLookup[Code], SatisfactionLookup[Label], "Unknown")</f>
        <v>High</v>
      </c>
      <c r="AL928" t="str">
        <f>_xlfn.XLOOKUP(Cleaned_Data[[#This Row],[WorkLifeBalance]], SatisfactionLookup[Code], SatisfactionLookup[Label], "Unknown")</f>
        <v>High</v>
      </c>
      <c r="AM92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928" t="str" cm="1">
        <f t="array" ref="AN928">_xlfn.IFS(Cleaned_Data[[#This Row],[Risk Score]]&gt;=5, "3 - High Risk", Cleaned_Data[[#This Row],[Risk Score]]&gt;=3, "2 - Medium Risk", TRUE, "1 - Low Risk")</f>
        <v>1 - Low Risk</v>
      </c>
    </row>
    <row r="929" spans="1:40">
      <c r="A929">
        <v>27</v>
      </c>
      <c r="B929" t="s">
        <v>43</v>
      </c>
      <c r="C929" t="s">
        <v>36</v>
      </c>
      <c r="D929">
        <v>1354</v>
      </c>
      <c r="E929" t="s">
        <v>45</v>
      </c>
      <c r="F929">
        <v>2</v>
      </c>
      <c r="G929">
        <v>4</v>
      </c>
      <c r="H929" t="s">
        <v>60</v>
      </c>
      <c r="I929">
        <v>1931</v>
      </c>
      <c r="J929">
        <v>2</v>
      </c>
      <c r="K929" t="s">
        <v>46</v>
      </c>
      <c r="L929">
        <v>41</v>
      </c>
      <c r="M929">
        <v>3</v>
      </c>
      <c r="N929">
        <v>1</v>
      </c>
      <c r="O929" t="s">
        <v>47</v>
      </c>
      <c r="P929">
        <v>2</v>
      </c>
      <c r="Q929" t="s">
        <v>48</v>
      </c>
      <c r="R929">
        <v>2226</v>
      </c>
      <c r="S929">
        <v>6073</v>
      </c>
      <c r="T929">
        <v>1</v>
      </c>
      <c r="U929" t="s">
        <v>43</v>
      </c>
      <c r="V929">
        <v>11</v>
      </c>
      <c r="W929">
        <v>3</v>
      </c>
      <c r="X929">
        <v>3</v>
      </c>
      <c r="Y929">
        <v>1</v>
      </c>
      <c r="Z929">
        <v>6</v>
      </c>
      <c r="AA929">
        <v>3</v>
      </c>
      <c r="AB929">
        <v>2</v>
      </c>
      <c r="AC929">
        <v>5</v>
      </c>
      <c r="AD929">
        <v>3</v>
      </c>
      <c r="AE929">
        <v>1</v>
      </c>
      <c r="AF929">
        <v>2</v>
      </c>
      <c r="AG929">
        <v>0</v>
      </c>
      <c r="AH929" t="s">
        <v>67</v>
      </c>
      <c r="AI929" t="s">
        <v>71</v>
      </c>
      <c r="AJ929" t="str" cm="1">
        <f t="array" ref="AJ929">_xlfn.IFS(
  Cleaned_Data[[#This Row],[MonthlyIncome]] &lt;= Q1_Val, "Low (Q1)",
  Cleaned_Data[[#This Row],[MonthlyIncome]] &lt;= Q2_Val, "Lower-Mid (Q2)",
  Cleaned_Data[[#This Row],[MonthlyIncome]] &lt;= Q3_Val, "Upper-Mid (Q3)",
  TRUE, "High (Q4)"
)</f>
        <v>Low (Q1)</v>
      </c>
      <c r="AK929" t="str">
        <f>_xlfn.XLOOKUP(Cleaned_Data[[#This Row],[JobSatisfaction]], SatisfactionLookup[Code], SatisfactionLookup[Label], "Unknown")</f>
        <v>Medium</v>
      </c>
      <c r="AL929" t="str">
        <f>_xlfn.XLOOKUP(Cleaned_Data[[#This Row],[WorkLifeBalance]], SatisfactionLookup[Code], SatisfactionLookup[Label], "Unknown")</f>
        <v>Medium</v>
      </c>
      <c r="AM92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929" t="str" cm="1">
        <f t="array" ref="AN929">_xlfn.IFS(Cleaned_Data[[#This Row],[Risk Score]]&gt;=5, "3 - High Risk", Cleaned_Data[[#This Row],[Risk Score]]&gt;=3, "2 - Medium Risk", TRUE, "1 - Low Risk")</f>
        <v>2 - Medium Risk</v>
      </c>
    </row>
    <row r="930" spans="1:40">
      <c r="A930">
        <v>32</v>
      </c>
      <c r="B930" t="s">
        <v>43</v>
      </c>
      <c r="C930" t="s">
        <v>55</v>
      </c>
      <c r="D930">
        <v>1146</v>
      </c>
      <c r="E930" t="s">
        <v>45</v>
      </c>
      <c r="F930">
        <v>15</v>
      </c>
      <c r="G930">
        <v>4</v>
      </c>
      <c r="H930" t="s">
        <v>51</v>
      </c>
      <c r="I930">
        <v>1955</v>
      </c>
      <c r="J930">
        <v>3</v>
      </c>
      <c r="K930" t="s">
        <v>39</v>
      </c>
      <c r="L930">
        <v>34</v>
      </c>
      <c r="M930">
        <v>3</v>
      </c>
      <c r="N930">
        <v>2</v>
      </c>
      <c r="O930" t="s">
        <v>54</v>
      </c>
      <c r="P930">
        <v>4</v>
      </c>
      <c r="Q930" t="s">
        <v>52</v>
      </c>
      <c r="R930">
        <v>6667</v>
      </c>
      <c r="S930">
        <v>16542</v>
      </c>
      <c r="T930">
        <v>5</v>
      </c>
      <c r="U930" t="s">
        <v>43</v>
      </c>
      <c r="V930">
        <v>18</v>
      </c>
      <c r="W930">
        <v>3</v>
      </c>
      <c r="X930">
        <v>2</v>
      </c>
      <c r="Y930">
        <v>1</v>
      </c>
      <c r="Z930">
        <v>9</v>
      </c>
      <c r="AA930">
        <v>6</v>
      </c>
      <c r="AB930">
        <v>3</v>
      </c>
      <c r="AC930">
        <v>5</v>
      </c>
      <c r="AD930">
        <v>1</v>
      </c>
      <c r="AE930">
        <v>1</v>
      </c>
      <c r="AF930">
        <v>2</v>
      </c>
      <c r="AG930">
        <v>0</v>
      </c>
      <c r="AH930" t="s">
        <v>67</v>
      </c>
      <c r="AI930" t="s">
        <v>71</v>
      </c>
      <c r="AJ930" t="str" cm="1">
        <f t="array" ref="AJ930">_xlfn.IFS(
  Cleaned_Data[[#This Row],[MonthlyIncome]] &lt;= Q1_Val, "Low (Q1)",
  Cleaned_Data[[#This Row],[MonthlyIncome]] &lt;= Q2_Val, "Lower-Mid (Q2)",
  Cleaned_Data[[#This Row],[MonthlyIncome]] &lt;= Q3_Val, "Upper-Mid (Q3)",
  TRUE, "High (Q4)"
)</f>
        <v>Upper-Mid (Q3)</v>
      </c>
      <c r="AK930" t="str">
        <f>_xlfn.XLOOKUP(Cleaned_Data[[#This Row],[JobSatisfaction]], SatisfactionLookup[Code], SatisfactionLookup[Label], "Unknown")</f>
        <v>Very High</v>
      </c>
      <c r="AL930" t="str">
        <f>_xlfn.XLOOKUP(Cleaned_Data[[#This Row],[WorkLifeBalance]], SatisfactionLookup[Code], SatisfactionLookup[Label], "Unknown")</f>
        <v>High</v>
      </c>
      <c r="AM93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930" t="str" cm="1">
        <f t="array" ref="AN930">_xlfn.IFS(Cleaned_Data[[#This Row],[Risk Score]]&gt;=5, "3 - High Risk", Cleaned_Data[[#This Row],[Risk Score]]&gt;=3, "2 - Medium Risk", TRUE, "1 - Low Risk")</f>
        <v>1 - Low Risk</v>
      </c>
    </row>
    <row r="931" spans="1:40">
      <c r="A931">
        <v>24</v>
      </c>
      <c r="B931" t="s">
        <v>43</v>
      </c>
      <c r="C931" t="s">
        <v>36</v>
      </c>
      <c r="D931">
        <v>771</v>
      </c>
      <c r="E931" t="s">
        <v>45</v>
      </c>
      <c r="F931">
        <v>1</v>
      </c>
      <c r="G931">
        <v>2</v>
      </c>
      <c r="H931" t="s">
        <v>38</v>
      </c>
      <c r="I931">
        <v>1981</v>
      </c>
      <c r="J931">
        <v>2</v>
      </c>
      <c r="K931" t="s">
        <v>46</v>
      </c>
      <c r="L931">
        <v>45</v>
      </c>
      <c r="M931">
        <v>2</v>
      </c>
      <c r="N931">
        <v>2</v>
      </c>
      <c r="O931" t="s">
        <v>54</v>
      </c>
      <c r="P931">
        <v>3</v>
      </c>
      <c r="Q931" t="s">
        <v>41</v>
      </c>
      <c r="R931">
        <v>4617</v>
      </c>
      <c r="S931">
        <v>14120</v>
      </c>
      <c r="T931">
        <v>1</v>
      </c>
      <c r="U931" t="s">
        <v>43</v>
      </c>
      <c r="V931">
        <v>12</v>
      </c>
      <c r="W931">
        <v>3</v>
      </c>
      <c r="X931">
        <v>2</v>
      </c>
      <c r="Y931">
        <v>0</v>
      </c>
      <c r="Z931">
        <v>4</v>
      </c>
      <c r="AA931">
        <v>2</v>
      </c>
      <c r="AB931">
        <v>2</v>
      </c>
      <c r="AC931">
        <v>4</v>
      </c>
      <c r="AD931">
        <v>3</v>
      </c>
      <c r="AE931">
        <v>1</v>
      </c>
      <c r="AF931">
        <v>2</v>
      </c>
      <c r="AG931">
        <v>0</v>
      </c>
      <c r="AH931" t="s">
        <v>68</v>
      </c>
      <c r="AI931" t="s">
        <v>71</v>
      </c>
      <c r="AJ931" t="str" cm="1">
        <f t="array" ref="AJ931">_xlfn.IFS(
  Cleaned_Data[[#This Row],[MonthlyIncome]] &lt;= Q1_Val, "Low (Q1)",
  Cleaned_Data[[#This Row],[MonthlyIncome]] &lt;= Q2_Val, "Lower-Mid (Q2)",
  Cleaned_Data[[#This Row],[MonthlyIncome]] &lt;= Q3_Val, "Upper-Mid (Q3)",
  TRUE, "High (Q4)"
)</f>
        <v>Lower-Mid (Q2)</v>
      </c>
      <c r="AK931" t="str">
        <f>_xlfn.XLOOKUP(Cleaned_Data[[#This Row],[JobSatisfaction]], SatisfactionLookup[Code], SatisfactionLookup[Label], "Unknown")</f>
        <v>High</v>
      </c>
      <c r="AL931" t="str">
        <f>_xlfn.XLOOKUP(Cleaned_Data[[#This Row],[WorkLifeBalance]], SatisfactionLookup[Code], SatisfactionLookup[Label], "Unknown")</f>
        <v>Medium</v>
      </c>
      <c r="AM93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931" t="str" cm="1">
        <f t="array" ref="AN931">_xlfn.IFS(Cleaned_Data[[#This Row],[Risk Score]]&gt;=5, "3 - High Risk", Cleaned_Data[[#This Row],[Risk Score]]&gt;=3, "2 - Medium Risk", TRUE, "1 - Low Risk")</f>
        <v>1 - Low Risk</v>
      </c>
    </row>
    <row r="932" spans="1:40">
      <c r="A932">
        <v>25</v>
      </c>
      <c r="B932" t="s">
        <v>43</v>
      </c>
      <c r="C932" t="s">
        <v>36</v>
      </c>
      <c r="D932">
        <v>309</v>
      </c>
      <c r="E932" t="s">
        <v>61</v>
      </c>
      <c r="F932">
        <v>2</v>
      </c>
      <c r="G932">
        <v>3</v>
      </c>
      <c r="H932" t="s">
        <v>61</v>
      </c>
      <c r="I932">
        <v>1987</v>
      </c>
      <c r="J932">
        <v>3</v>
      </c>
      <c r="K932" t="s">
        <v>39</v>
      </c>
      <c r="L932">
        <v>82</v>
      </c>
      <c r="M932">
        <v>3</v>
      </c>
      <c r="N932">
        <v>1</v>
      </c>
      <c r="O932" t="s">
        <v>61</v>
      </c>
      <c r="P932">
        <v>2</v>
      </c>
      <c r="Q932" t="s">
        <v>48</v>
      </c>
      <c r="R932">
        <v>2187</v>
      </c>
      <c r="S932">
        <v>19655</v>
      </c>
      <c r="T932">
        <v>4</v>
      </c>
      <c r="U932" t="s">
        <v>43</v>
      </c>
      <c r="V932">
        <v>14</v>
      </c>
      <c r="W932">
        <v>3</v>
      </c>
      <c r="X932">
        <v>3</v>
      </c>
      <c r="Y932">
        <v>0</v>
      </c>
      <c r="Z932">
        <v>6</v>
      </c>
      <c r="AA932">
        <v>3</v>
      </c>
      <c r="AB932">
        <v>3</v>
      </c>
      <c r="AC932">
        <v>2</v>
      </c>
      <c r="AD932">
        <v>0</v>
      </c>
      <c r="AE932">
        <v>1</v>
      </c>
      <c r="AF932">
        <v>2</v>
      </c>
      <c r="AG932">
        <v>0</v>
      </c>
      <c r="AH932" t="s">
        <v>67</v>
      </c>
      <c r="AI932" t="s">
        <v>71</v>
      </c>
      <c r="AJ932" t="str" cm="1">
        <f t="array" ref="AJ932">_xlfn.IFS(
  Cleaned_Data[[#This Row],[MonthlyIncome]] &lt;= Q1_Val, "Low (Q1)",
  Cleaned_Data[[#This Row],[MonthlyIncome]] &lt;= Q2_Val, "Lower-Mid (Q2)",
  Cleaned_Data[[#This Row],[MonthlyIncome]] &lt;= Q3_Val, "Upper-Mid (Q3)",
  TRUE, "High (Q4)"
)</f>
        <v>Low (Q1)</v>
      </c>
      <c r="AK932" t="str">
        <f>_xlfn.XLOOKUP(Cleaned_Data[[#This Row],[JobSatisfaction]], SatisfactionLookup[Code], SatisfactionLookup[Label], "Unknown")</f>
        <v>Medium</v>
      </c>
      <c r="AL932" t="str">
        <f>_xlfn.XLOOKUP(Cleaned_Data[[#This Row],[WorkLifeBalance]], SatisfactionLookup[Code], SatisfactionLookup[Label], "Unknown")</f>
        <v>High</v>
      </c>
      <c r="AM93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932" t="str" cm="1">
        <f t="array" ref="AN932">_xlfn.IFS(Cleaned_Data[[#This Row],[Risk Score]]&gt;=5, "3 - High Risk", Cleaned_Data[[#This Row],[Risk Score]]&gt;=3, "2 - Medium Risk", TRUE, "1 - Low Risk")</f>
        <v>2 - Medium Risk</v>
      </c>
    </row>
    <row r="933" spans="1:40">
      <c r="A933">
        <v>31</v>
      </c>
      <c r="B933" t="s">
        <v>43</v>
      </c>
      <c r="C933" t="s">
        <v>36</v>
      </c>
      <c r="D933">
        <v>1154</v>
      </c>
      <c r="E933" t="s">
        <v>37</v>
      </c>
      <c r="F933">
        <v>2</v>
      </c>
      <c r="G933">
        <v>2</v>
      </c>
      <c r="H933" t="s">
        <v>38</v>
      </c>
      <c r="I933">
        <v>1996</v>
      </c>
      <c r="J933">
        <v>1</v>
      </c>
      <c r="K933" t="s">
        <v>46</v>
      </c>
      <c r="L933">
        <v>54</v>
      </c>
      <c r="M933">
        <v>3</v>
      </c>
      <c r="N933">
        <v>1</v>
      </c>
      <c r="O933" t="s">
        <v>57</v>
      </c>
      <c r="P933">
        <v>3</v>
      </c>
      <c r="Q933" t="s">
        <v>48</v>
      </c>
      <c r="R933">
        <v>3067</v>
      </c>
      <c r="S933">
        <v>6393</v>
      </c>
      <c r="T933">
        <v>0</v>
      </c>
      <c r="U933" t="s">
        <v>43</v>
      </c>
      <c r="V933">
        <v>19</v>
      </c>
      <c r="W933">
        <v>3</v>
      </c>
      <c r="X933">
        <v>3</v>
      </c>
      <c r="Y933">
        <v>1</v>
      </c>
      <c r="Z933">
        <v>3</v>
      </c>
      <c r="AA933">
        <v>1</v>
      </c>
      <c r="AB933">
        <v>3</v>
      </c>
      <c r="AC933">
        <v>2</v>
      </c>
      <c r="AD933">
        <v>2</v>
      </c>
      <c r="AE933">
        <v>1</v>
      </c>
      <c r="AF933">
        <v>2</v>
      </c>
      <c r="AG933">
        <v>0</v>
      </c>
      <c r="AH933" t="s">
        <v>67</v>
      </c>
      <c r="AI933" t="s">
        <v>71</v>
      </c>
      <c r="AJ933" t="str" cm="1">
        <f t="array" ref="AJ933">_xlfn.IFS(
  Cleaned_Data[[#This Row],[MonthlyIncome]] &lt;= Q1_Val, "Low (Q1)",
  Cleaned_Data[[#This Row],[MonthlyIncome]] &lt;= Q2_Val, "Lower-Mid (Q2)",
  Cleaned_Data[[#This Row],[MonthlyIncome]] &lt;= Q3_Val, "Upper-Mid (Q3)",
  TRUE, "High (Q4)"
)</f>
        <v>Lower-Mid (Q2)</v>
      </c>
      <c r="AK933" t="str">
        <f>_xlfn.XLOOKUP(Cleaned_Data[[#This Row],[JobSatisfaction]], SatisfactionLookup[Code], SatisfactionLookup[Label], "Unknown")</f>
        <v>High</v>
      </c>
      <c r="AL933" t="str">
        <f>_xlfn.XLOOKUP(Cleaned_Data[[#This Row],[WorkLifeBalance]], SatisfactionLookup[Code], SatisfactionLookup[Label], "Unknown")</f>
        <v>High</v>
      </c>
      <c r="AM93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933" t="str" cm="1">
        <f t="array" ref="AN933">_xlfn.IFS(Cleaned_Data[[#This Row],[Risk Score]]&gt;=5, "3 - High Risk", Cleaned_Data[[#This Row],[Risk Score]]&gt;=3, "2 - Medium Risk", TRUE, "1 - Low Risk")</f>
        <v>1 - Low Risk</v>
      </c>
    </row>
    <row r="934" spans="1:40">
      <c r="A934">
        <v>42</v>
      </c>
      <c r="B934" t="s">
        <v>43</v>
      </c>
      <c r="C934" t="s">
        <v>36</v>
      </c>
      <c r="D934">
        <v>557</v>
      </c>
      <c r="E934" t="s">
        <v>45</v>
      </c>
      <c r="F934">
        <v>18</v>
      </c>
      <c r="G934">
        <v>4</v>
      </c>
      <c r="H934" t="s">
        <v>38</v>
      </c>
      <c r="I934">
        <v>1998</v>
      </c>
      <c r="J934">
        <v>4</v>
      </c>
      <c r="K934" t="s">
        <v>46</v>
      </c>
      <c r="L934">
        <v>35</v>
      </c>
      <c r="M934">
        <v>3</v>
      </c>
      <c r="N934">
        <v>2</v>
      </c>
      <c r="O934" t="s">
        <v>47</v>
      </c>
      <c r="P934">
        <v>1</v>
      </c>
      <c r="Q934" t="s">
        <v>52</v>
      </c>
      <c r="R934">
        <v>5410</v>
      </c>
      <c r="S934">
        <v>11189</v>
      </c>
      <c r="T934">
        <v>6</v>
      </c>
      <c r="U934" t="s">
        <v>35</v>
      </c>
      <c r="V934">
        <v>17</v>
      </c>
      <c r="W934">
        <v>3</v>
      </c>
      <c r="X934">
        <v>3</v>
      </c>
      <c r="Y934">
        <v>1</v>
      </c>
      <c r="Z934">
        <v>9</v>
      </c>
      <c r="AA934">
        <v>3</v>
      </c>
      <c r="AB934">
        <v>2</v>
      </c>
      <c r="AC934">
        <v>4</v>
      </c>
      <c r="AD934">
        <v>3</v>
      </c>
      <c r="AE934">
        <v>1</v>
      </c>
      <c r="AF934">
        <v>2</v>
      </c>
      <c r="AG934">
        <v>0</v>
      </c>
      <c r="AH934" t="s">
        <v>69</v>
      </c>
      <c r="AI934" t="s">
        <v>71</v>
      </c>
      <c r="AJ934" t="str" cm="1">
        <f t="array" ref="AJ934">_xlfn.IFS(
  Cleaned_Data[[#This Row],[MonthlyIncome]] &lt;= Q1_Val, "Low (Q1)",
  Cleaned_Data[[#This Row],[MonthlyIncome]] &lt;= Q2_Val, "Lower-Mid (Q2)",
  Cleaned_Data[[#This Row],[MonthlyIncome]] &lt;= Q3_Val, "Upper-Mid (Q3)",
  TRUE, "High (Q4)"
)</f>
        <v>Upper-Mid (Q3)</v>
      </c>
      <c r="AK934" t="str">
        <f>_xlfn.XLOOKUP(Cleaned_Data[[#This Row],[JobSatisfaction]], SatisfactionLookup[Code], SatisfactionLookup[Label], "Unknown")</f>
        <v>Low</v>
      </c>
      <c r="AL934" t="str">
        <f>_xlfn.XLOOKUP(Cleaned_Data[[#This Row],[WorkLifeBalance]], SatisfactionLookup[Code], SatisfactionLookup[Label], "Unknown")</f>
        <v>Medium</v>
      </c>
      <c r="AM93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934" t="str" cm="1">
        <f t="array" ref="AN934">_xlfn.IFS(Cleaned_Data[[#This Row],[Risk Score]]&gt;=5, "3 - High Risk", Cleaned_Data[[#This Row],[Risk Score]]&gt;=3, "2 - Medium Risk", TRUE, "1 - Low Risk")</f>
        <v>3 - High Risk</v>
      </c>
    </row>
    <row r="935" spans="1:40">
      <c r="A935">
        <v>22</v>
      </c>
      <c r="B935" t="s">
        <v>43</v>
      </c>
      <c r="C935" t="s">
        <v>36</v>
      </c>
      <c r="D935">
        <v>581</v>
      </c>
      <c r="E935" t="s">
        <v>45</v>
      </c>
      <c r="F935">
        <v>1</v>
      </c>
      <c r="G935">
        <v>2</v>
      </c>
      <c r="H935" t="s">
        <v>38</v>
      </c>
      <c r="I935">
        <v>2007</v>
      </c>
      <c r="J935">
        <v>4</v>
      </c>
      <c r="K935" t="s">
        <v>46</v>
      </c>
      <c r="L935">
        <v>63</v>
      </c>
      <c r="M935">
        <v>3</v>
      </c>
      <c r="N935">
        <v>1</v>
      </c>
      <c r="O935" t="s">
        <v>47</v>
      </c>
      <c r="P935">
        <v>3</v>
      </c>
      <c r="Q935" t="s">
        <v>41</v>
      </c>
      <c r="R935">
        <v>3375</v>
      </c>
      <c r="S935">
        <v>17624</v>
      </c>
      <c r="T935">
        <v>0</v>
      </c>
      <c r="U935" t="s">
        <v>43</v>
      </c>
      <c r="V935">
        <v>12</v>
      </c>
      <c r="W935">
        <v>3</v>
      </c>
      <c r="X935">
        <v>4</v>
      </c>
      <c r="Y935">
        <v>0</v>
      </c>
      <c r="Z935">
        <v>4</v>
      </c>
      <c r="AA935">
        <v>2</v>
      </c>
      <c r="AB935">
        <v>4</v>
      </c>
      <c r="AC935">
        <v>3</v>
      </c>
      <c r="AD935">
        <v>2</v>
      </c>
      <c r="AE935">
        <v>1</v>
      </c>
      <c r="AF935">
        <v>2</v>
      </c>
      <c r="AG935">
        <v>0</v>
      </c>
      <c r="AH935" t="s">
        <v>68</v>
      </c>
      <c r="AI935" t="s">
        <v>71</v>
      </c>
      <c r="AJ935" t="str" cm="1">
        <f t="array" ref="AJ935">_xlfn.IFS(
  Cleaned_Data[[#This Row],[MonthlyIncome]] &lt;= Q1_Val, "Low (Q1)",
  Cleaned_Data[[#This Row],[MonthlyIncome]] &lt;= Q2_Val, "Lower-Mid (Q2)",
  Cleaned_Data[[#This Row],[MonthlyIncome]] &lt;= Q3_Val, "Upper-Mid (Q3)",
  TRUE, "High (Q4)"
)</f>
        <v>Lower-Mid (Q2)</v>
      </c>
      <c r="AK935" t="str">
        <f>_xlfn.XLOOKUP(Cleaned_Data[[#This Row],[JobSatisfaction]], SatisfactionLookup[Code], SatisfactionLookup[Label], "Unknown")</f>
        <v>High</v>
      </c>
      <c r="AL935" t="str">
        <f>_xlfn.XLOOKUP(Cleaned_Data[[#This Row],[WorkLifeBalance]], SatisfactionLookup[Code], SatisfactionLookup[Label], "Unknown")</f>
        <v>Very High</v>
      </c>
      <c r="AM93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935" t="str" cm="1">
        <f t="array" ref="AN935">_xlfn.IFS(Cleaned_Data[[#This Row],[Risk Score]]&gt;=5, "3 - High Risk", Cleaned_Data[[#This Row],[Risk Score]]&gt;=3, "2 - Medium Risk", TRUE, "1 - Low Risk")</f>
        <v>1 - Low Risk</v>
      </c>
    </row>
    <row r="936" spans="1:40">
      <c r="A936">
        <v>44</v>
      </c>
      <c r="B936" t="s">
        <v>43</v>
      </c>
      <c r="C936" t="s">
        <v>36</v>
      </c>
      <c r="D936">
        <v>1037</v>
      </c>
      <c r="E936" t="s">
        <v>45</v>
      </c>
      <c r="F936">
        <v>1</v>
      </c>
      <c r="G936">
        <v>3</v>
      </c>
      <c r="H936" t="s">
        <v>51</v>
      </c>
      <c r="I936">
        <v>2020</v>
      </c>
      <c r="J936">
        <v>2</v>
      </c>
      <c r="K936" t="s">
        <v>46</v>
      </c>
      <c r="L936">
        <v>42</v>
      </c>
      <c r="M936">
        <v>3</v>
      </c>
      <c r="N936">
        <v>1</v>
      </c>
      <c r="O936" t="s">
        <v>47</v>
      </c>
      <c r="P936">
        <v>4</v>
      </c>
      <c r="Q936" t="s">
        <v>41</v>
      </c>
      <c r="R936">
        <v>2436</v>
      </c>
      <c r="S936">
        <v>13422</v>
      </c>
      <c r="T936">
        <v>6</v>
      </c>
      <c r="U936" t="s">
        <v>35</v>
      </c>
      <c r="V936">
        <v>12</v>
      </c>
      <c r="W936">
        <v>3</v>
      </c>
      <c r="X936">
        <v>3</v>
      </c>
      <c r="Y936">
        <v>0</v>
      </c>
      <c r="Z936">
        <v>6</v>
      </c>
      <c r="AA936">
        <v>2</v>
      </c>
      <c r="AB936">
        <v>3</v>
      </c>
      <c r="AC936">
        <v>4</v>
      </c>
      <c r="AD936">
        <v>3</v>
      </c>
      <c r="AE936">
        <v>1</v>
      </c>
      <c r="AF936">
        <v>2</v>
      </c>
      <c r="AG936">
        <v>0</v>
      </c>
      <c r="AH936" t="s">
        <v>69</v>
      </c>
      <c r="AI936" t="s">
        <v>71</v>
      </c>
      <c r="AJ936" t="str" cm="1">
        <f t="array" ref="AJ936">_xlfn.IFS(
  Cleaned_Data[[#This Row],[MonthlyIncome]] &lt;= Q1_Val, "Low (Q1)",
  Cleaned_Data[[#This Row],[MonthlyIncome]] &lt;= Q2_Val, "Lower-Mid (Q2)",
  Cleaned_Data[[#This Row],[MonthlyIncome]] &lt;= Q3_Val, "Upper-Mid (Q3)",
  TRUE, "High (Q4)"
)</f>
        <v>Low (Q1)</v>
      </c>
      <c r="AK936" t="str">
        <f>_xlfn.XLOOKUP(Cleaned_Data[[#This Row],[JobSatisfaction]], SatisfactionLookup[Code], SatisfactionLookup[Label], "Unknown")</f>
        <v>Very High</v>
      </c>
      <c r="AL936" t="str">
        <f>_xlfn.XLOOKUP(Cleaned_Data[[#This Row],[WorkLifeBalance]], SatisfactionLookup[Code], SatisfactionLookup[Label], "Unknown")</f>
        <v>High</v>
      </c>
      <c r="AM93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936" t="str" cm="1">
        <f t="array" ref="AN936">_xlfn.IFS(Cleaned_Data[[#This Row],[Risk Score]]&gt;=5, "3 - High Risk", Cleaned_Data[[#This Row],[Risk Score]]&gt;=3, "2 - Medium Risk", TRUE, "1 - Low Risk")</f>
        <v>3 - High Risk</v>
      </c>
    </row>
    <row r="937" spans="1:40">
      <c r="A937">
        <v>21</v>
      </c>
      <c r="B937" t="s">
        <v>43</v>
      </c>
      <c r="C937" t="s">
        <v>36</v>
      </c>
      <c r="D937">
        <v>501</v>
      </c>
      <c r="E937" t="s">
        <v>37</v>
      </c>
      <c r="F937">
        <v>5</v>
      </c>
      <c r="G937">
        <v>1</v>
      </c>
      <c r="H937" t="s">
        <v>51</v>
      </c>
      <c r="I937">
        <v>2021</v>
      </c>
      <c r="J937">
        <v>3</v>
      </c>
      <c r="K937" t="s">
        <v>46</v>
      </c>
      <c r="L937">
        <v>58</v>
      </c>
      <c r="M937">
        <v>3</v>
      </c>
      <c r="N937">
        <v>1</v>
      </c>
      <c r="O937" t="s">
        <v>57</v>
      </c>
      <c r="P937">
        <v>1</v>
      </c>
      <c r="Q937" t="s">
        <v>41</v>
      </c>
      <c r="R937">
        <v>2380</v>
      </c>
      <c r="S937">
        <v>25479</v>
      </c>
      <c r="T937">
        <v>1</v>
      </c>
      <c r="U937" t="s">
        <v>35</v>
      </c>
      <c r="V937">
        <v>11</v>
      </c>
      <c r="W937">
        <v>3</v>
      </c>
      <c r="X937">
        <v>4</v>
      </c>
      <c r="Y937">
        <v>0</v>
      </c>
      <c r="Z937">
        <v>2</v>
      </c>
      <c r="AA937">
        <v>6</v>
      </c>
      <c r="AB937">
        <v>3</v>
      </c>
      <c r="AC937">
        <v>2</v>
      </c>
      <c r="AD937">
        <v>2</v>
      </c>
      <c r="AE937">
        <v>1</v>
      </c>
      <c r="AF937">
        <v>2</v>
      </c>
      <c r="AG937">
        <v>0</v>
      </c>
      <c r="AH937" t="s">
        <v>68</v>
      </c>
      <c r="AI937" t="s">
        <v>71</v>
      </c>
      <c r="AJ937" t="str" cm="1">
        <f t="array" ref="AJ937">_xlfn.IFS(
  Cleaned_Data[[#This Row],[MonthlyIncome]] &lt;= Q1_Val, "Low (Q1)",
  Cleaned_Data[[#This Row],[MonthlyIncome]] &lt;= Q2_Val, "Lower-Mid (Q2)",
  Cleaned_Data[[#This Row],[MonthlyIncome]] &lt;= Q3_Val, "Upper-Mid (Q3)",
  TRUE, "High (Q4)"
)</f>
        <v>Low (Q1)</v>
      </c>
      <c r="AK937" t="str">
        <f>_xlfn.XLOOKUP(Cleaned_Data[[#This Row],[JobSatisfaction]], SatisfactionLookup[Code], SatisfactionLookup[Label], "Unknown")</f>
        <v>Low</v>
      </c>
      <c r="AL937" t="str">
        <f>_xlfn.XLOOKUP(Cleaned_Data[[#This Row],[WorkLifeBalance]], SatisfactionLookup[Code], SatisfactionLookup[Label], "Unknown")</f>
        <v>High</v>
      </c>
      <c r="AM93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937" t="str" cm="1">
        <f t="array" ref="AN937">_xlfn.IFS(Cleaned_Data[[#This Row],[Risk Score]]&gt;=5, "3 - High Risk", Cleaned_Data[[#This Row],[Risk Score]]&gt;=3, "2 - Medium Risk", TRUE, "1 - Low Risk")</f>
        <v>3 - High Risk</v>
      </c>
    </row>
    <row r="938" spans="1:40">
      <c r="A938">
        <v>32</v>
      </c>
      <c r="B938" t="s">
        <v>43</v>
      </c>
      <c r="C938" t="s">
        <v>36</v>
      </c>
      <c r="D938">
        <v>529</v>
      </c>
      <c r="E938" t="s">
        <v>45</v>
      </c>
      <c r="F938">
        <v>2</v>
      </c>
      <c r="G938">
        <v>3</v>
      </c>
      <c r="H938" t="s">
        <v>60</v>
      </c>
      <c r="I938">
        <v>2038</v>
      </c>
      <c r="J938">
        <v>4</v>
      </c>
      <c r="K938" t="s">
        <v>46</v>
      </c>
      <c r="L938">
        <v>78</v>
      </c>
      <c r="M938">
        <v>3</v>
      </c>
      <c r="N938">
        <v>1</v>
      </c>
      <c r="O938" t="s">
        <v>47</v>
      </c>
      <c r="P938">
        <v>1</v>
      </c>
      <c r="Q938" t="s">
        <v>41</v>
      </c>
      <c r="R938">
        <v>2439</v>
      </c>
      <c r="S938">
        <v>11288</v>
      </c>
      <c r="T938">
        <v>1</v>
      </c>
      <c r="U938" t="s">
        <v>43</v>
      </c>
      <c r="V938">
        <v>14</v>
      </c>
      <c r="W938">
        <v>3</v>
      </c>
      <c r="X938">
        <v>4</v>
      </c>
      <c r="Y938">
        <v>0</v>
      </c>
      <c r="Z938">
        <v>4</v>
      </c>
      <c r="AA938">
        <v>4</v>
      </c>
      <c r="AB938">
        <v>3</v>
      </c>
      <c r="AC938">
        <v>4</v>
      </c>
      <c r="AD938">
        <v>2</v>
      </c>
      <c r="AE938">
        <v>1</v>
      </c>
      <c r="AF938">
        <v>2</v>
      </c>
      <c r="AG938">
        <v>0</v>
      </c>
      <c r="AH938" t="s">
        <v>67</v>
      </c>
      <c r="AI938" t="s">
        <v>71</v>
      </c>
      <c r="AJ938" t="str" cm="1">
        <f t="array" ref="AJ938">_xlfn.IFS(
  Cleaned_Data[[#This Row],[MonthlyIncome]] &lt;= Q1_Val, "Low (Q1)",
  Cleaned_Data[[#This Row],[MonthlyIncome]] &lt;= Q2_Val, "Lower-Mid (Q2)",
  Cleaned_Data[[#This Row],[MonthlyIncome]] &lt;= Q3_Val, "Upper-Mid (Q3)",
  TRUE, "High (Q4)"
)</f>
        <v>Low (Q1)</v>
      </c>
      <c r="AK938" t="str">
        <f>_xlfn.XLOOKUP(Cleaned_Data[[#This Row],[JobSatisfaction]], SatisfactionLookup[Code], SatisfactionLookup[Label], "Unknown")</f>
        <v>Low</v>
      </c>
      <c r="AL938" t="str">
        <f>_xlfn.XLOOKUP(Cleaned_Data[[#This Row],[WorkLifeBalance]], SatisfactionLookup[Code], SatisfactionLookup[Label], "Unknown")</f>
        <v>High</v>
      </c>
      <c r="AM93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938" t="str" cm="1">
        <f t="array" ref="AN938">_xlfn.IFS(Cleaned_Data[[#This Row],[Risk Score]]&gt;=5, "3 - High Risk", Cleaned_Data[[#This Row],[Risk Score]]&gt;=3, "2 - Medium Risk", TRUE, "1 - Low Risk")</f>
        <v>2 - Medium Risk</v>
      </c>
    </row>
    <row r="939" spans="1:40">
      <c r="A939">
        <v>34</v>
      </c>
      <c r="B939" t="s">
        <v>43</v>
      </c>
      <c r="C939" t="s">
        <v>36</v>
      </c>
      <c r="D939">
        <v>628</v>
      </c>
      <c r="E939" t="s">
        <v>45</v>
      </c>
      <c r="F939">
        <v>8</v>
      </c>
      <c r="G939">
        <v>3</v>
      </c>
      <c r="H939" t="s">
        <v>51</v>
      </c>
      <c r="I939">
        <v>2068</v>
      </c>
      <c r="J939">
        <v>2</v>
      </c>
      <c r="K939" t="s">
        <v>46</v>
      </c>
      <c r="L939">
        <v>82</v>
      </c>
      <c r="M939">
        <v>4</v>
      </c>
      <c r="N939">
        <v>2</v>
      </c>
      <c r="O939" t="s">
        <v>50</v>
      </c>
      <c r="P939">
        <v>3</v>
      </c>
      <c r="Q939" t="s">
        <v>48</v>
      </c>
      <c r="R939">
        <v>4404</v>
      </c>
      <c r="S939">
        <v>10228</v>
      </c>
      <c r="T939">
        <v>2</v>
      </c>
      <c r="U939" t="s">
        <v>43</v>
      </c>
      <c r="V939">
        <v>12</v>
      </c>
      <c r="W939">
        <v>3</v>
      </c>
      <c r="X939">
        <v>1</v>
      </c>
      <c r="Y939">
        <v>0</v>
      </c>
      <c r="Z939">
        <v>6</v>
      </c>
      <c r="AA939">
        <v>3</v>
      </c>
      <c r="AB939">
        <v>4</v>
      </c>
      <c r="AC939">
        <v>4</v>
      </c>
      <c r="AD939">
        <v>3</v>
      </c>
      <c r="AE939">
        <v>1</v>
      </c>
      <c r="AF939">
        <v>2</v>
      </c>
      <c r="AG939">
        <v>0</v>
      </c>
      <c r="AH939" t="s">
        <v>67</v>
      </c>
      <c r="AI939" t="s">
        <v>71</v>
      </c>
      <c r="AJ939" t="str" cm="1">
        <f t="array" ref="AJ939">_xlfn.IFS(
  Cleaned_Data[[#This Row],[MonthlyIncome]] &lt;= Q1_Val, "Low (Q1)",
  Cleaned_Data[[#This Row],[MonthlyIncome]] &lt;= Q2_Val, "Lower-Mid (Q2)",
  Cleaned_Data[[#This Row],[MonthlyIncome]] &lt;= Q3_Val, "Upper-Mid (Q3)",
  TRUE, "High (Q4)"
)</f>
        <v>Lower-Mid (Q2)</v>
      </c>
      <c r="AK939" t="str">
        <f>_xlfn.XLOOKUP(Cleaned_Data[[#This Row],[JobSatisfaction]], SatisfactionLookup[Code], SatisfactionLookup[Label], "Unknown")</f>
        <v>High</v>
      </c>
      <c r="AL939" t="str">
        <f>_xlfn.XLOOKUP(Cleaned_Data[[#This Row],[WorkLifeBalance]], SatisfactionLookup[Code], SatisfactionLookup[Label], "Unknown")</f>
        <v>Very High</v>
      </c>
      <c r="AM93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939" t="str" cm="1">
        <f t="array" ref="AN939">_xlfn.IFS(Cleaned_Data[[#This Row],[Risk Score]]&gt;=5, "3 - High Risk", Cleaned_Data[[#This Row],[Risk Score]]&gt;=3, "2 - Medium Risk", TRUE, "1 - Low Risk")</f>
        <v>1 - Low Risk</v>
      </c>
    </row>
    <row r="940" spans="1:40">
      <c r="A940">
        <v>32</v>
      </c>
      <c r="B940" t="s">
        <v>43</v>
      </c>
      <c r="C940" t="s">
        <v>44</v>
      </c>
      <c r="D940">
        <v>1005</v>
      </c>
      <c r="E940" t="s">
        <v>45</v>
      </c>
      <c r="F940">
        <v>2</v>
      </c>
      <c r="G940">
        <v>2</v>
      </c>
      <c r="H940" t="s">
        <v>38</v>
      </c>
      <c r="I940">
        <v>8</v>
      </c>
      <c r="J940">
        <v>4</v>
      </c>
      <c r="K940" t="s">
        <v>46</v>
      </c>
      <c r="L940">
        <v>79</v>
      </c>
      <c r="M940">
        <v>3</v>
      </c>
      <c r="N940">
        <v>1</v>
      </c>
      <c r="O940" t="s">
        <v>50</v>
      </c>
      <c r="P940">
        <v>4</v>
      </c>
      <c r="Q940" t="s">
        <v>41</v>
      </c>
      <c r="R940">
        <v>3068</v>
      </c>
      <c r="S940">
        <v>11864</v>
      </c>
      <c r="T940">
        <v>0</v>
      </c>
      <c r="U940" t="s">
        <v>43</v>
      </c>
      <c r="V940">
        <v>13</v>
      </c>
      <c r="W940">
        <v>3</v>
      </c>
      <c r="X940">
        <v>3</v>
      </c>
      <c r="Y940">
        <v>0</v>
      </c>
      <c r="Z940">
        <v>8</v>
      </c>
      <c r="AA940">
        <v>2</v>
      </c>
      <c r="AB940">
        <v>2</v>
      </c>
      <c r="AC940">
        <v>7</v>
      </c>
      <c r="AD940">
        <v>7</v>
      </c>
      <c r="AE940">
        <v>3</v>
      </c>
      <c r="AF940">
        <v>6</v>
      </c>
      <c r="AG940">
        <v>0</v>
      </c>
      <c r="AH940" t="s">
        <v>67</v>
      </c>
      <c r="AI940" t="s">
        <v>72</v>
      </c>
      <c r="AJ940" t="str" cm="1">
        <f t="array" ref="AJ940">_xlfn.IFS(
  Cleaned_Data[[#This Row],[MonthlyIncome]] &lt;= Q1_Val, "Low (Q1)",
  Cleaned_Data[[#This Row],[MonthlyIncome]] &lt;= Q2_Val, "Lower-Mid (Q2)",
  Cleaned_Data[[#This Row],[MonthlyIncome]] &lt;= Q3_Val, "Upper-Mid (Q3)",
  TRUE, "High (Q4)"
)</f>
        <v>Lower-Mid (Q2)</v>
      </c>
      <c r="AK940" t="str">
        <f>_xlfn.XLOOKUP(Cleaned_Data[[#This Row],[JobSatisfaction]], SatisfactionLookup[Code], SatisfactionLookup[Label], "Unknown")</f>
        <v>Very High</v>
      </c>
      <c r="AL940" t="str">
        <f>_xlfn.XLOOKUP(Cleaned_Data[[#This Row],[WorkLifeBalance]], SatisfactionLookup[Code], SatisfactionLookup[Label], "Unknown")</f>
        <v>Medium</v>
      </c>
      <c r="AM94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940" t="str" cm="1">
        <f t="array" ref="AN940">_xlfn.IFS(Cleaned_Data[[#This Row],[Risk Score]]&gt;=5, "3 - High Risk", Cleaned_Data[[#This Row],[Risk Score]]&gt;=3, "2 - Medium Risk", TRUE, "1 - Low Risk")</f>
        <v>1 - Low Risk</v>
      </c>
    </row>
    <row r="941" spans="1:40">
      <c r="A941">
        <v>34</v>
      </c>
      <c r="B941" t="s">
        <v>43</v>
      </c>
      <c r="C941" t="s">
        <v>55</v>
      </c>
      <c r="D941">
        <v>1065</v>
      </c>
      <c r="E941" t="s">
        <v>37</v>
      </c>
      <c r="F941">
        <v>23</v>
      </c>
      <c r="G941">
        <v>4</v>
      </c>
      <c r="H941" t="s">
        <v>59</v>
      </c>
      <c r="I941">
        <v>60</v>
      </c>
      <c r="J941">
        <v>2</v>
      </c>
      <c r="K941" t="s">
        <v>46</v>
      </c>
      <c r="L941">
        <v>72</v>
      </c>
      <c r="M941">
        <v>3</v>
      </c>
      <c r="N941">
        <v>2</v>
      </c>
      <c r="O941" t="s">
        <v>40</v>
      </c>
      <c r="P941">
        <v>3</v>
      </c>
      <c r="Q941" t="s">
        <v>41</v>
      </c>
      <c r="R941">
        <v>4568</v>
      </c>
      <c r="S941">
        <v>10034</v>
      </c>
      <c r="T941">
        <v>0</v>
      </c>
      <c r="U941" t="s">
        <v>43</v>
      </c>
      <c r="V941">
        <v>20</v>
      </c>
      <c r="W941">
        <v>4</v>
      </c>
      <c r="X941">
        <v>3</v>
      </c>
      <c r="Y941">
        <v>0</v>
      </c>
      <c r="Z941">
        <v>10</v>
      </c>
      <c r="AA941">
        <v>2</v>
      </c>
      <c r="AB941">
        <v>3</v>
      </c>
      <c r="AC941">
        <v>9</v>
      </c>
      <c r="AD941">
        <v>5</v>
      </c>
      <c r="AE941">
        <v>8</v>
      </c>
      <c r="AF941">
        <v>7</v>
      </c>
      <c r="AG941">
        <v>0</v>
      </c>
      <c r="AH941" t="s">
        <v>67</v>
      </c>
      <c r="AI941" t="s">
        <v>72</v>
      </c>
      <c r="AJ941" t="str" cm="1">
        <f t="array" ref="AJ941">_xlfn.IFS(
  Cleaned_Data[[#This Row],[MonthlyIncome]] &lt;= Q1_Val, "Low (Q1)",
  Cleaned_Data[[#This Row],[MonthlyIncome]] &lt;= Q2_Val, "Lower-Mid (Q2)",
  Cleaned_Data[[#This Row],[MonthlyIncome]] &lt;= Q3_Val, "Upper-Mid (Q3)",
  TRUE, "High (Q4)"
)</f>
        <v>Lower-Mid (Q2)</v>
      </c>
      <c r="AK941" t="str">
        <f>_xlfn.XLOOKUP(Cleaned_Data[[#This Row],[JobSatisfaction]], SatisfactionLookup[Code], SatisfactionLookup[Label], "Unknown")</f>
        <v>High</v>
      </c>
      <c r="AL941" t="str">
        <f>_xlfn.XLOOKUP(Cleaned_Data[[#This Row],[WorkLifeBalance]], SatisfactionLookup[Code], SatisfactionLookup[Label], "Unknown")</f>
        <v>High</v>
      </c>
      <c r="AM94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941" t="str" cm="1">
        <f t="array" ref="AN941">_xlfn.IFS(Cleaned_Data[[#This Row],[Risk Score]]&gt;=5, "3 - High Risk", Cleaned_Data[[#This Row],[Risk Score]]&gt;=3, "2 - Medium Risk", TRUE, "1 - Low Risk")</f>
        <v>1 - Low Risk</v>
      </c>
    </row>
    <row r="942" spans="1:40">
      <c r="A942">
        <v>35</v>
      </c>
      <c r="B942" t="s">
        <v>43</v>
      </c>
      <c r="C942" t="s">
        <v>55</v>
      </c>
      <c r="D942">
        <v>1097</v>
      </c>
      <c r="E942" t="s">
        <v>45</v>
      </c>
      <c r="F942">
        <v>11</v>
      </c>
      <c r="G942">
        <v>2</v>
      </c>
      <c r="H942" t="s">
        <v>51</v>
      </c>
      <c r="I942">
        <v>70</v>
      </c>
      <c r="J942">
        <v>3</v>
      </c>
      <c r="K942" t="s">
        <v>46</v>
      </c>
      <c r="L942">
        <v>79</v>
      </c>
      <c r="M942">
        <v>2</v>
      </c>
      <c r="N942">
        <v>3</v>
      </c>
      <c r="O942" t="s">
        <v>54</v>
      </c>
      <c r="P942">
        <v>1</v>
      </c>
      <c r="Q942" t="s">
        <v>48</v>
      </c>
      <c r="R942">
        <v>9884</v>
      </c>
      <c r="S942">
        <v>8302</v>
      </c>
      <c r="T942">
        <v>2</v>
      </c>
      <c r="U942" t="s">
        <v>35</v>
      </c>
      <c r="V942">
        <v>13</v>
      </c>
      <c r="W942">
        <v>3</v>
      </c>
      <c r="X942">
        <v>3</v>
      </c>
      <c r="Y942">
        <v>1</v>
      </c>
      <c r="Z942">
        <v>10</v>
      </c>
      <c r="AA942">
        <v>3</v>
      </c>
      <c r="AB942">
        <v>3</v>
      </c>
      <c r="AC942">
        <v>4</v>
      </c>
      <c r="AD942">
        <v>0</v>
      </c>
      <c r="AE942">
        <v>2</v>
      </c>
      <c r="AF942">
        <v>3</v>
      </c>
      <c r="AG942">
        <v>0</v>
      </c>
      <c r="AH942" t="s">
        <v>69</v>
      </c>
      <c r="AI942" t="s">
        <v>71</v>
      </c>
      <c r="AJ942" t="str" cm="1">
        <f t="array" ref="AJ942">_xlfn.IFS(
  Cleaned_Data[[#This Row],[MonthlyIncome]] &lt;= Q1_Val, "Low (Q1)",
  Cleaned_Data[[#This Row],[MonthlyIncome]] &lt;= Q2_Val, "Lower-Mid (Q2)",
  Cleaned_Data[[#This Row],[MonthlyIncome]] &lt;= Q3_Val, "Upper-Mid (Q3)",
  TRUE, "High (Q4)"
)</f>
        <v>High (Q4)</v>
      </c>
      <c r="AK942" t="str">
        <f>_xlfn.XLOOKUP(Cleaned_Data[[#This Row],[JobSatisfaction]], SatisfactionLookup[Code], SatisfactionLookup[Label], "Unknown")</f>
        <v>Low</v>
      </c>
      <c r="AL942" t="str">
        <f>_xlfn.XLOOKUP(Cleaned_Data[[#This Row],[WorkLifeBalance]], SatisfactionLookup[Code], SatisfactionLookup[Label], "Unknown")</f>
        <v>High</v>
      </c>
      <c r="AM94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942" t="str" cm="1">
        <f t="array" ref="AN942">_xlfn.IFS(Cleaned_Data[[#This Row],[Risk Score]]&gt;=5, "3 - High Risk", Cleaned_Data[[#This Row],[Risk Score]]&gt;=3, "2 - Medium Risk", TRUE, "1 - Low Risk")</f>
        <v>3 - High Risk</v>
      </c>
    </row>
    <row r="943" spans="1:40">
      <c r="A943">
        <v>46</v>
      </c>
      <c r="B943" t="s">
        <v>43</v>
      </c>
      <c r="C943" t="s">
        <v>44</v>
      </c>
      <c r="D943">
        <v>638</v>
      </c>
      <c r="E943" t="s">
        <v>45</v>
      </c>
      <c r="F943">
        <v>1</v>
      </c>
      <c r="G943">
        <v>3</v>
      </c>
      <c r="H943" t="s">
        <v>51</v>
      </c>
      <c r="I943">
        <v>124</v>
      </c>
      <c r="J943">
        <v>3</v>
      </c>
      <c r="K943" t="s">
        <v>46</v>
      </c>
      <c r="L943">
        <v>40</v>
      </c>
      <c r="M943">
        <v>2</v>
      </c>
      <c r="N943">
        <v>3</v>
      </c>
      <c r="O943" t="s">
        <v>54</v>
      </c>
      <c r="P943">
        <v>1</v>
      </c>
      <c r="Q943" t="s">
        <v>48</v>
      </c>
      <c r="R943">
        <v>10673</v>
      </c>
      <c r="S943">
        <v>3142</v>
      </c>
      <c r="T943">
        <v>2</v>
      </c>
      <c r="U943" t="s">
        <v>35</v>
      </c>
      <c r="V943">
        <v>13</v>
      </c>
      <c r="W943">
        <v>3</v>
      </c>
      <c r="X943">
        <v>3</v>
      </c>
      <c r="Y943">
        <v>1</v>
      </c>
      <c r="Z943">
        <v>21</v>
      </c>
      <c r="AA943">
        <v>5</v>
      </c>
      <c r="AB943">
        <v>2</v>
      </c>
      <c r="AC943">
        <v>10</v>
      </c>
      <c r="AD943">
        <v>9</v>
      </c>
      <c r="AE943">
        <v>9</v>
      </c>
      <c r="AF943">
        <v>5</v>
      </c>
      <c r="AG943">
        <v>0</v>
      </c>
      <c r="AH943" t="s">
        <v>70</v>
      </c>
      <c r="AI943" t="s">
        <v>72</v>
      </c>
      <c r="AJ943" t="str" cm="1">
        <f t="array" ref="AJ943">_xlfn.IFS(
  Cleaned_Data[[#This Row],[MonthlyIncome]] &lt;= Q1_Val, "Low (Q1)",
  Cleaned_Data[[#This Row],[MonthlyIncome]] &lt;= Q2_Val, "Lower-Mid (Q2)",
  Cleaned_Data[[#This Row],[MonthlyIncome]] &lt;= Q3_Val, "Upper-Mid (Q3)",
  TRUE, "High (Q4)"
)</f>
        <v>High (Q4)</v>
      </c>
      <c r="AK943" t="str">
        <f>_xlfn.XLOOKUP(Cleaned_Data[[#This Row],[JobSatisfaction]], SatisfactionLookup[Code], SatisfactionLookup[Label], "Unknown")</f>
        <v>Low</v>
      </c>
      <c r="AL943" t="str">
        <f>_xlfn.XLOOKUP(Cleaned_Data[[#This Row],[WorkLifeBalance]], SatisfactionLookup[Code], SatisfactionLookup[Label], "Unknown")</f>
        <v>Medium</v>
      </c>
      <c r="AM94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943" t="str" cm="1">
        <f t="array" ref="AN943">_xlfn.IFS(Cleaned_Data[[#This Row],[Risk Score]]&gt;=5, "3 - High Risk", Cleaned_Data[[#This Row],[Risk Score]]&gt;=3, "2 - Medium Risk", TRUE, "1 - Low Risk")</f>
        <v>3 - High Risk</v>
      </c>
    </row>
    <row r="944" spans="1:40">
      <c r="A944">
        <v>51</v>
      </c>
      <c r="B944" t="s">
        <v>43</v>
      </c>
      <c r="C944" t="s">
        <v>44</v>
      </c>
      <c r="D944">
        <v>1456</v>
      </c>
      <c r="E944" t="s">
        <v>45</v>
      </c>
      <c r="F944">
        <v>1</v>
      </c>
      <c r="G944">
        <v>4</v>
      </c>
      <c r="H944" t="s">
        <v>51</v>
      </c>
      <c r="I944">
        <v>145</v>
      </c>
      <c r="J944">
        <v>1</v>
      </c>
      <c r="K944" t="s">
        <v>39</v>
      </c>
      <c r="L944">
        <v>30</v>
      </c>
      <c r="M944">
        <v>2</v>
      </c>
      <c r="N944">
        <v>3</v>
      </c>
      <c r="O944" t="s">
        <v>54</v>
      </c>
      <c r="P944">
        <v>1</v>
      </c>
      <c r="Q944" t="s">
        <v>41</v>
      </c>
      <c r="R944">
        <v>7484</v>
      </c>
      <c r="S944">
        <v>25796</v>
      </c>
      <c r="T944">
        <v>3</v>
      </c>
      <c r="U944" t="s">
        <v>43</v>
      </c>
      <c r="V944">
        <v>20</v>
      </c>
      <c r="W944">
        <v>4</v>
      </c>
      <c r="X944">
        <v>3</v>
      </c>
      <c r="Y944">
        <v>0</v>
      </c>
      <c r="Z944">
        <v>23</v>
      </c>
      <c r="AA944">
        <v>1</v>
      </c>
      <c r="AB944">
        <v>2</v>
      </c>
      <c r="AC944">
        <v>13</v>
      </c>
      <c r="AD944">
        <v>12</v>
      </c>
      <c r="AE944">
        <v>12</v>
      </c>
      <c r="AF944">
        <v>8</v>
      </c>
      <c r="AG944">
        <v>0</v>
      </c>
      <c r="AH944" t="s">
        <v>70</v>
      </c>
      <c r="AI944" t="s">
        <v>73</v>
      </c>
      <c r="AJ944" t="str" cm="1">
        <f t="array" ref="AJ944">_xlfn.IFS(
  Cleaned_Data[[#This Row],[MonthlyIncome]] &lt;= Q1_Val, "Low (Q1)",
  Cleaned_Data[[#This Row],[MonthlyIncome]] &lt;= Q2_Val, "Lower-Mid (Q2)",
  Cleaned_Data[[#This Row],[MonthlyIncome]] &lt;= Q3_Val, "Upper-Mid (Q3)",
  TRUE, "High (Q4)"
)</f>
        <v>Upper-Mid (Q3)</v>
      </c>
      <c r="AK944" t="str">
        <f>_xlfn.XLOOKUP(Cleaned_Data[[#This Row],[JobSatisfaction]], SatisfactionLookup[Code], SatisfactionLookup[Label], "Unknown")</f>
        <v>Low</v>
      </c>
      <c r="AL944" t="str">
        <f>_xlfn.XLOOKUP(Cleaned_Data[[#This Row],[WorkLifeBalance]], SatisfactionLookup[Code], SatisfactionLookup[Label], "Unknown")</f>
        <v>Medium</v>
      </c>
      <c r="AM94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44" t="str" cm="1">
        <f t="array" ref="AN944">_xlfn.IFS(Cleaned_Data[[#This Row],[Risk Score]]&gt;=5, "3 - High Risk", Cleaned_Data[[#This Row],[Risk Score]]&gt;=3, "2 - Medium Risk", TRUE, "1 - Low Risk")</f>
        <v>2 - Medium Risk</v>
      </c>
    </row>
    <row r="945" spans="1:40">
      <c r="A945">
        <v>54</v>
      </c>
      <c r="B945" t="s">
        <v>43</v>
      </c>
      <c r="C945" t="s">
        <v>55</v>
      </c>
      <c r="D945">
        <v>142</v>
      </c>
      <c r="E945" t="s">
        <v>61</v>
      </c>
      <c r="F945">
        <v>26</v>
      </c>
      <c r="G945">
        <v>3</v>
      </c>
      <c r="H945" t="s">
        <v>61</v>
      </c>
      <c r="I945">
        <v>148</v>
      </c>
      <c r="J945">
        <v>4</v>
      </c>
      <c r="K945" t="s">
        <v>39</v>
      </c>
      <c r="L945">
        <v>30</v>
      </c>
      <c r="M945">
        <v>4</v>
      </c>
      <c r="N945">
        <v>4</v>
      </c>
      <c r="O945" t="s">
        <v>56</v>
      </c>
      <c r="P945">
        <v>4</v>
      </c>
      <c r="Q945" t="s">
        <v>41</v>
      </c>
      <c r="R945">
        <v>17328</v>
      </c>
      <c r="S945">
        <v>13871</v>
      </c>
      <c r="T945">
        <v>2</v>
      </c>
      <c r="U945" t="s">
        <v>35</v>
      </c>
      <c r="V945">
        <v>12</v>
      </c>
      <c r="W945">
        <v>3</v>
      </c>
      <c r="X945">
        <v>3</v>
      </c>
      <c r="Y945">
        <v>0</v>
      </c>
      <c r="Z945">
        <v>23</v>
      </c>
      <c r="AA945">
        <v>3</v>
      </c>
      <c r="AB945">
        <v>3</v>
      </c>
      <c r="AC945">
        <v>5</v>
      </c>
      <c r="AD945">
        <v>3</v>
      </c>
      <c r="AE945">
        <v>4</v>
      </c>
      <c r="AF945">
        <v>4</v>
      </c>
      <c r="AG945">
        <v>0</v>
      </c>
      <c r="AH945" t="s">
        <v>70</v>
      </c>
      <c r="AI945" t="s">
        <v>71</v>
      </c>
      <c r="AJ945" t="str" cm="1">
        <f t="array" ref="AJ945">_xlfn.IFS(
  Cleaned_Data[[#This Row],[MonthlyIncome]] &lt;= Q1_Val, "Low (Q1)",
  Cleaned_Data[[#This Row],[MonthlyIncome]] &lt;= Q2_Val, "Lower-Mid (Q2)",
  Cleaned_Data[[#This Row],[MonthlyIncome]] &lt;= Q3_Val, "Upper-Mid (Q3)",
  TRUE, "High (Q4)"
)</f>
        <v>High (Q4)</v>
      </c>
      <c r="AK945" t="str">
        <f>_xlfn.XLOOKUP(Cleaned_Data[[#This Row],[JobSatisfaction]], SatisfactionLookup[Code], SatisfactionLookup[Label], "Unknown")</f>
        <v>Very High</v>
      </c>
      <c r="AL945" t="str">
        <f>_xlfn.XLOOKUP(Cleaned_Data[[#This Row],[WorkLifeBalance]], SatisfactionLookup[Code], SatisfactionLookup[Label], "Unknown")</f>
        <v>High</v>
      </c>
      <c r="AM94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945" t="str" cm="1">
        <f t="array" ref="AN945">_xlfn.IFS(Cleaned_Data[[#This Row],[Risk Score]]&gt;=5, "3 - High Risk", Cleaned_Data[[#This Row],[Risk Score]]&gt;=3, "2 - Medium Risk", TRUE, "1 - Low Risk")</f>
        <v>3 - High Risk</v>
      </c>
    </row>
    <row r="946" spans="1:40">
      <c r="A946">
        <v>36</v>
      </c>
      <c r="B946" t="s">
        <v>43</v>
      </c>
      <c r="C946" t="s">
        <v>44</v>
      </c>
      <c r="D946">
        <v>1467</v>
      </c>
      <c r="E946" t="s">
        <v>37</v>
      </c>
      <c r="F946">
        <v>11</v>
      </c>
      <c r="G946">
        <v>2</v>
      </c>
      <c r="H946" t="s">
        <v>60</v>
      </c>
      <c r="I946">
        <v>154</v>
      </c>
      <c r="J946">
        <v>2</v>
      </c>
      <c r="K946" t="s">
        <v>39</v>
      </c>
      <c r="L946">
        <v>92</v>
      </c>
      <c r="M946">
        <v>3</v>
      </c>
      <c r="N946">
        <v>3</v>
      </c>
      <c r="O946" t="s">
        <v>40</v>
      </c>
      <c r="P946">
        <v>4</v>
      </c>
      <c r="Q946" t="s">
        <v>48</v>
      </c>
      <c r="R946">
        <v>9738</v>
      </c>
      <c r="S946">
        <v>22952</v>
      </c>
      <c r="T946">
        <v>0</v>
      </c>
      <c r="U946" t="s">
        <v>43</v>
      </c>
      <c r="V946">
        <v>14</v>
      </c>
      <c r="W946">
        <v>3</v>
      </c>
      <c r="X946">
        <v>3</v>
      </c>
      <c r="Y946">
        <v>1</v>
      </c>
      <c r="Z946">
        <v>10</v>
      </c>
      <c r="AA946">
        <v>6</v>
      </c>
      <c r="AB946">
        <v>3</v>
      </c>
      <c r="AC946">
        <v>9</v>
      </c>
      <c r="AD946">
        <v>7</v>
      </c>
      <c r="AE946">
        <v>2</v>
      </c>
      <c r="AF946">
        <v>8</v>
      </c>
      <c r="AG946">
        <v>0</v>
      </c>
      <c r="AH946" t="s">
        <v>69</v>
      </c>
      <c r="AI946" t="s">
        <v>72</v>
      </c>
      <c r="AJ946" t="str" cm="1">
        <f t="array" ref="AJ946">_xlfn.IFS(
  Cleaned_Data[[#This Row],[MonthlyIncome]] &lt;= Q1_Val, "Low (Q1)",
  Cleaned_Data[[#This Row],[MonthlyIncome]] &lt;= Q2_Val, "Lower-Mid (Q2)",
  Cleaned_Data[[#This Row],[MonthlyIncome]] &lt;= Q3_Val, "Upper-Mid (Q3)",
  TRUE, "High (Q4)"
)</f>
        <v>High (Q4)</v>
      </c>
      <c r="AK946" t="str">
        <f>_xlfn.XLOOKUP(Cleaned_Data[[#This Row],[JobSatisfaction]], SatisfactionLookup[Code], SatisfactionLookup[Label], "Unknown")</f>
        <v>Very High</v>
      </c>
      <c r="AL946" t="str">
        <f>_xlfn.XLOOKUP(Cleaned_Data[[#This Row],[WorkLifeBalance]], SatisfactionLookup[Code], SatisfactionLookup[Label], "Unknown")</f>
        <v>High</v>
      </c>
      <c r="AM94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946" t="str" cm="1">
        <f t="array" ref="AN946">_xlfn.IFS(Cleaned_Data[[#This Row],[Risk Score]]&gt;=5, "3 - High Risk", Cleaned_Data[[#This Row],[Risk Score]]&gt;=3, "2 - Medium Risk", TRUE, "1 - Low Risk")</f>
        <v>1 - Low Risk</v>
      </c>
    </row>
    <row r="947" spans="1:40">
      <c r="A947">
        <v>41</v>
      </c>
      <c r="B947" t="s">
        <v>43</v>
      </c>
      <c r="C947" t="s">
        <v>44</v>
      </c>
      <c r="D947">
        <v>857</v>
      </c>
      <c r="E947" t="s">
        <v>45</v>
      </c>
      <c r="F947">
        <v>10</v>
      </c>
      <c r="G947">
        <v>3</v>
      </c>
      <c r="H947" t="s">
        <v>38</v>
      </c>
      <c r="I947">
        <v>199</v>
      </c>
      <c r="J947">
        <v>4</v>
      </c>
      <c r="K947" t="s">
        <v>46</v>
      </c>
      <c r="L947">
        <v>91</v>
      </c>
      <c r="M947">
        <v>2</v>
      </c>
      <c r="N947">
        <v>4</v>
      </c>
      <c r="O947" t="s">
        <v>56</v>
      </c>
      <c r="P947">
        <v>1</v>
      </c>
      <c r="Q947" t="s">
        <v>52</v>
      </c>
      <c r="R947">
        <v>17181</v>
      </c>
      <c r="S947">
        <v>12888</v>
      </c>
      <c r="T947">
        <v>4</v>
      </c>
      <c r="U947" t="s">
        <v>43</v>
      </c>
      <c r="V947">
        <v>13</v>
      </c>
      <c r="W947">
        <v>3</v>
      </c>
      <c r="X947">
        <v>2</v>
      </c>
      <c r="Y947">
        <v>1</v>
      </c>
      <c r="Z947">
        <v>21</v>
      </c>
      <c r="AA947">
        <v>2</v>
      </c>
      <c r="AB947">
        <v>2</v>
      </c>
      <c r="AC947">
        <v>7</v>
      </c>
      <c r="AD947">
        <v>6</v>
      </c>
      <c r="AE947">
        <v>7</v>
      </c>
      <c r="AF947">
        <v>7</v>
      </c>
      <c r="AG947">
        <v>0</v>
      </c>
      <c r="AH947" t="s">
        <v>69</v>
      </c>
      <c r="AI947" t="s">
        <v>72</v>
      </c>
      <c r="AJ947" t="str" cm="1">
        <f t="array" ref="AJ947">_xlfn.IFS(
  Cleaned_Data[[#This Row],[MonthlyIncome]] &lt;= Q1_Val, "Low (Q1)",
  Cleaned_Data[[#This Row],[MonthlyIncome]] &lt;= Q2_Val, "Lower-Mid (Q2)",
  Cleaned_Data[[#This Row],[MonthlyIncome]] &lt;= Q3_Val, "Upper-Mid (Q3)",
  TRUE, "High (Q4)"
)</f>
        <v>High (Q4)</v>
      </c>
      <c r="AK947" t="str">
        <f>_xlfn.XLOOKUP(Cleaned_Data[[#This Row],[JobSatisfaction]], SatisfactionLookup[Code], SatisfactionLookup[Label], "Unknown")</f>
        <v>Low</v>
      </c>
      <c r="AL947" t="str">
        <f>_xlfn.XLOOKUP(Cleaned_Data[[#This Row],[WorkLifeBalance]], SatisfactionLookup[Code], SatisfactionLookup[Label], "Unknown")</f>
        <v>Medium</v>
      </c>
      <c r="AM94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47" t="str" cm="1">
        <f t="array" ref="AN947">_xlfn.IFS(Cleaned_Data[[#This Row],[Risk Score]]&gt;=5, "3 - High Risk", Cleaned_Data[[#This Row],[Risk Score]]&gt;=3, "2 - Medium Risk", TRUE, "1 - Low Risk")</f>
        <v>2 - Medium Risk</v>
      </c>
    </row>
    <row r="948" spans="1:40">
      <c r="A948">
        <v>36</v>
      </c>
      <c r="B948" t="s">
        <v>43</v>
      </c>
      <c r="C948" t="s">
        <v>44</v>
      </c>
      <c r="D948">
        <v>1480</v>
      </c>
      <c r="E948" t="s">
        <v>45</v>
      </c>
      <c r="F948">
        <v>3</v>
      </c>
      <c r="G948">
        <v>2</v>
      </c>
      <c r="H948" t="s">
        <v>51</v>
      </c>
      <c r="I948">
        <v>238</v>
      </c>
      <c r="J948">
        <v>4</v>
      </c>
      <c r="K948" t="s">
        <v>46</v>
      </c>
      <c r="L948">
        <v>30</v>
      </c>
      <c r="M948">
        <v>3</v>
      </c>
      <c r="N948">
        <v>1</v>
      </c>
      <c r="O948" t="s">
        <v>50</v>
      </c>
      <c r="P948">
        <v>2</v>
      </c>
      <c r="Q948" t="s">
        <v>41</v>
      </c>
      <c r="R948">
        <v>2088</v>
      </c>
      <c r="S948">
        <v>15062</v>
      </c>
      <c r="T948">
        <v>4</v>
      </c>
      <c r="U948" t="s">
        <v>43</v>
      </c>
      <c r="V948">
        <v>12</v>
      </c>
      <c r="W948">
        <v>3</v>
      </c>
      <c r="X948">
        <v>3</v>
      </c>
      <c r="Y948">
        <v>0</v>
      </c>
      <c r="Z948">
        <v>13</v>
      </c>
      <c r="AA948">
        <v>3</v>
      </c>
      <c r="AB948">
        <v>2</v>
      </c>
      <c r="AC948">
        <v>8</v>
      </c>
      <c r="AD948">
        <v>7</v>
      </c>
      <c r="AE948">
        <v>7</v>
      </c>
      <c r="AF948">
        <v>2</v>
      </c>
      <c r="AG948">
        <v>0</v>
      </c>
      <c r="AH948" t="s">
        <v>69</v>
      </c>
      <c r="AI948" t="s">
        <v>72</v>
      </c>
      <c r="AJ948" t="str" cm="1">
        <f t="array" ref="AJ948">_xlfn.IFS(
  Cleaned_Data[[#This Row],[MonthlyIncome]] &lt;= Q1_Val, "Low (Q1)",
  Cleaned_Data[[#This Row],[MonthlyIncome]] &lt;= Q2_Val, "Lower-Mid (Q2)",
  Cleaned_Data[[#This Row],[MonthlyIncome]] &lt;= Q3_Val, "Upper-Mid (Q3)",
  TRUE, "High (Q4)"
)</f>
        <v>Low (Q1)</v>
      </c>
      <c r="AK948" t="str">
        <f>_xlfn.XLOOKUP(Cleaned_Data[[#This Row],[JobSatisfaction]], SatisfactionLookup[Code], SatisfactionLookup[Label], "Unknown")</f>
        <v>Medium</v>
      </c>
      <c r="AL948" t="str">
        <f>_xlfn.XLOOKUP(Cleaned_Data[[#This Row],[WorkLifeBalance]], SatisfactionLookup[Code], SatisfactionLookup[Label], "Unknown")</f>
        <v>Medium</v>
      </c>
      <c r="AM94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948" t="str" cm="1">
        <f t="array" ref="AN948">_xlfn.IFS(Cleaned_Data[[#This Row],[Risk Score]]&gt;=5, "3 - High Risk", Cleaned_Data[[#This Row],[Risk Score]]&gt;=3, "2 - Medium Risk", TRUE, "1 - Low Risk")</f>
        <v>3 - High Risk</v>
      </c>
    </row>
    <row r="949" spans="1:40">
      <c r="A949">
        <v>43</v>
      </c>
      <c r="B949" t="s">
        <v>43</v>
      </c>
      <c r="C949" t="s">
        <v>55</v>
      </c>
      <c r="D949">
        <v>1344</v>
      </c>
      <c r="E949" t="s">
        <v>45</v>
      </c>
      <c r="F949">
        <v>7</v>
      </c>
      <c r="G949">
        <v>3</v>
      </c>
      <c r="H949" t="s">
        <v>51</v>
      </c>
      <c r="I949">
        <v>262</v>
      </c>
      <c r="J949">
        <v>4</v>
      </c>
      <c r="K949" t="s">
        <v>46</v>
      </c>
      <c r="L949">
        <v>37</v>
      </c>
      <c r="M949">
        <v>4</v>
      </c>
      <c r="N949">
        <v>1</v>
      </c>
      <c r="O949" t="s">
        <v>47</v>
      </c>
      <c r="P949">
        <v>4</v>
      </c>
      <c r="Q949" t="s">
        <v>52</v>
      </c>
      <c r="R949">
        <v>2089</v>
      </c>
      <c r="S949">
        <v>5228</v>
      </c>
      <c r="T949">
        <v>4</v>
      </c>
      <c r="U949" t="s">
        <v>43</v>
      </c>
      <c r="V949">
        <v>14</v>
      </c>
      <c r="W949">
        <v>3</v>
      </c>
      <c r="X949">
        <v>4</v>
      </c>
      <c r="Y949">
        <v>3</v>
      </c>
      <c r="Z949">
        <v>7</v>
      </c>
      <c r="AA949">
        <v>3</v>
      </c>
      <c r="AB949">
        <v>4</v>
      </c>
      <c r="AC949">
        <v>5</v>
      </c>
      <c r="AD949">
        <v>4</v>
      </c>
      <c r="AE949">
        <v>2</v>
      </c>
      <c r="AF949">
        <v>2</v>
      </c>
      <c r="AG949">
        <v>0</v>
      </c>
      <c r="AH949" t="s">
        <v>69</v>
      </c>
      <c r="AI949" t="s">
        <v>71</v>
      </c>
      <c r="AJ949" t="str" cm="1">
        <f t="array" ref="AJ949">_xlfn.IFS(
  Cleaned_Data[[#This Row],[MonthlyIncome]] &lt;= Q1_Val, "Low (Q1)",
  Cleaned_Data[[#This Row],[MonthlyIncome]] &lt;= Q2_Val, "Lower-Mid (Q2)",
  Cleaned_Data[[#This Row],[MonthlyIncome]] &lt;= Q3_Val, "Upper-Mid (Q3)",
  TRUE, "High (Q4)"
)</f>
        <v>Low (Q1)</v>
      </c>
      <c r="AK949" t="str">
        <f>_xlfn.XLOOKUP(Cleaned_Data[[#This Row],[JobSatisfaction]], SatisfactionLookup[Code], SatisfactionLookup[Label], "Unknown")</f>
        <v>Very High</v>
      </c>
      <c r="AL949" t="str">
        <f>_xlfn.XLOOKUP(Cleaned_Data[[#This Row],[WorkLifeBalance]], SatisfactionLookup[Code], SatisfactionLookup[Label], "Unknown")</f>
        <v>Very High</v>
      </c>
      <c r="AM94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949" t="str" cm="1">
        <f t="array" ref="AN949">_xlfn.IFS(Cleaned_Data[[#This Row],[Risk Score]]&gt;=5, "3 - High Risk", Cleaned_Data[[#This Row],[Risk Score]]&gt;=3, "2 - Medium Risk", TRUE, "1 - Low Risk")</f>
        <v>1 - Low Risk</v>
      </c>
    </row>
    <row r="950" spans="1:40">
      <c r="A950">
        <v>45</v>
      </c>
      <c r="B950" t="s">
        <v>43</v>
      </c>
      <c r="C950" t="s">
        <v>55</v>
      </c>
      <c r="D950">
        <v>1195</v>
      </c>
      <c r="E950" t="s">
        <v>45</v>
      </c>
      <c r="F950">
        <v>2</v>
      </c>
      <c r="G950">
        <v>2</v>
      </c>
      <c r="H950" t="s">
        <v>51</v>
      </c>
      <c r="I950">
        <v>264</v>
      </c>
      <c r="J950">
        <v>1</v>
      </c>
      <c r="K950" t="s">
        <v>46</v>
      </c>
      <c r="L950">
        <v>65</v>
      </c>
      <c r="M950">
        <v>2</v>
      </c>
      <c r="N950">
        <v>4</v>
      </c>
      <c r="O950" t="s">
        <v>56</v>
      </c>
      <c r="P950">
        <v>4</v>
      </c>
      <c r="Q950" t="s">
        <v>48</v>
      </c>
      <c r="R950">
        <v>16792</v>
      </c>
      <c r="S950">
        <v>20462</v>
      </c>
      <c r="T950">
        <v>9</v>
      </c>
      <c r="U950" t="s">
        <v>43</v>
      </c>
      <c r="V950">
        <v>23</v>
      </c>
      <c r="W950">
        <v>4</v>
      </c>
      <c r="X950">
        <v>4</v>
      </c>
      <c r="Y950">
        <v>1</v>
      </c>
      <c r="Z950">
        <v>22</v>
      </c>
      <c r="AA950">
        <v>1</v>
      </c>
      <c r="AB950">
        <v>3</v>
      </c>
      <c r="AC950">
        <v>20</v>
      </c>
      <c r="AD950">
        <v>8</v>
      </c>
      <c r="AE950">
        <v>11</v>
      </c>
      <c r="AF950">
        <v>8</v>
      </c>
      <c r="AG950">
        <v>0</v>
      </c>
      <c r="AH950" t="s">
        <v>70</v>
      </c>
      <c r="AI950" t="s">
        <v>73</v>
      </c>
      <c r="AJ950" t="str" cm="1">
        <f t="array" ref="AJ950">_xlfn.IFS(
  Cleaned_Data[[#This Row],[MonthlyIncome]] &lt;= Q1_Val, "Low (Q1)",
  Cleaned_Data[[#This Row],[MonthlyIncome]] &lt;= Q2_Val, "Lower-Mid (Q2)",
  Cleaned_Data[[#This Row],[MonthlyIncome]] &lt;= Q3_Val, "Upper-Mid (Q3)",
  TRUE, "High (Q4)"
)</f>
        <v>High (Q4)</v>
      </c>
      <c r="AK950" t="str">
        <f>_xlfn.XLOOKUP(Cleaned_Data[[#This Row],[JobSatisfaction]], SatisfactionLookup[Code], SatisfactionLookup[Label], "Unknown")</f>
        <v>Very High</v>
      </c>
      <c r="AL950" t="str">
        <f>_xlfn.XLOOKUP(Cleaned_Data[[#This Row],[WorkLifeBalance]], SatisfactionLookup[Code], SatisfactionLookup[Label], "Unknown")</f>
        <v>High</v>
      </c>
      <c r="AM95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950" t="str" cm="1">
        <f t="array" ref="AN950">_xlfn.IFS(Cleaned_Data[[#This Row],[Risk Score]]&gt;=5, "3 - High Risk", Cleaned_Data[[#This Row],[Risk Score]]&gt;=3, "2 - Medium Risk", TRUE, "1 - Low Risk")</f>
        <v>1 - Low Risk</v>
      </c>
    </row>
    <row r="951" spans="1:40">
      <c r="A951">
        <v>45</v>
      </c>
      <c r="B951" t="s">
        <v>43</v>
      </c>
      <c r="C951" t="s">
        <v>55</v>
      </c>
      <c r="D951">
        <v>1052</v>
      </c>
      <c r="E951" t="s">
        <v>37</v>
      </c>
      <c r="F951">
        <v>6</v>
      </c>
      <c r="G951">
        <v>3</v>
      </c>
      <c r="H951" t="s">
        <v>51</v>
      </c>
      <c r="I951">
        <v>302</v>
      </c>
      <c r="J951">
        <v>4</v>
      </c>
      <c r="K951" t="s">
        <v>39</v>
      </c>
      <c r="L951">
        <v>57</v>
      </c>
      <c r="M951">
        <v>2</v>
      </c>
      <c r="N951">
        <v>3</v>
      </c>
      <c r="O951" t="s">
        <v>40</v>
      </c>
      <c r="P951">
        <v>4</v>
      </c>
      <c r="Q951" t="s">
        <v>41</v>
      </c>
      <c r="R951">
        <v>8865</v>
      </c>
      <c r="S951">
        <v>16840</v>
      </c>
      <c r="T951">
        <v>6</v>
      </c>
      <c r="U951" t="s">
        <v>43</v>
      </c>
      <c r="V951">
        <v>12</v>
      </c>
      <c r="W951">
        <v>3</v>
      </c>
      <c r="X951">
        <v>4</v>
      </c>
      <c r="Y951">
        <v>0</v>
      </c>
      <c r="Z951">
        <v>23</v>
      </c>
      <c r="AA951">
        <v>2</v>
      </c>
      <c r="AB951">
        <v>3</v>
      </c>
      <c r="AC951">
        <v>19</v>
      </c>
      <c r="AD951">
        <v>7</v>
      </c>
      <c r="AE951">
        <v>12</v>
      </c>
      <c r="AF951">
        <v>8</v>
      </c>
      <c r="AG951">
        <v>0</v>
      </c>
      <c r="AH951" t="s">
        <v>70</v>
      </c>
      <c r="AI951" t="s">
        <v>73</v>
      </c>
      <c r="AJ951" t="str" cm="1">
        <f t="array" ref="AJ951">_xlfn.IFS(
  Cleaned_Data[[#This Row],[MonthlyIncome]] &lt;= Q1_Val, "Low (Q1)",
  Cleaned_Data[[#This Row],[MonthlyIncome]] &lt;= Q2_Val, "Lower-Mid (Q2)",
  Cleaned_Data[[#This Row],[MonthlyIncome]] &lt;= Q3_Val, "Upper-Mid (Q3)",
  TRUE, "High (Q4)"
)</f>
        <v>High (Q4)</v>
      </c>
      <c r="AK951" t="str">
        <f>_xlfn.XLOOKUP(Cleaned_Data[[#This Row],[JobSatisfaction]], SatisfactionLookup[Code], SatisfactionLookup[Label], "Unknown")</f>
        <v>Very High</v>
      </c>
      <c r="AL951" t="str">
        <f>_xlfn.XLOOKUP(Cleaned_Data[[#This Row],[WorkLifeBalance]], SatisfactionLookup[Code], SatisfactionLookup[Label], "Unknown")</f>
        <v>High</v>
      </c>
      <c r="AM95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951" t="str" cm="1">
        <f t="array" ref="AN951">_xlfn.IFS(Cleaned_Data[[#This Row],[Risk Score]]&gt;=5, "3 - High Risk", Cleaned_Data[[#This Row],[Risk Score]]&gt;=3, "2 - Medium Risk", TRUE, "1 - Low Risk")</f>
        <v>1 - Low Risk</v>
      </c>
    </row>
    <row r="952" spans="1:40">
      <c r="A952">
        <v>37</v>
      </c>
      <c r="B952" t="s">
        <v>43</v>
      </c>
      <c r="C952" t="s">
        <v>44</v>
      </c>
      <c r="D952">
        <v>319</v>
      </c>
      <c r="E952" t="s">
        <v>37</v>
      </c>
      <c r="F952">
        <v>4</v>
      </c>
      <c r="G952">
        <v>4</v>
      </c>
      <c r="H952" t="s">
        <v>59</v>
      </c>
      <c r="I952">
        <v>311</v>
      </c>
      <c r="J952">
        <v>1</v>
      </c>
      <c r="K952" t="s">
        <v>46</v>
      </c>
      <c r="L952">
        <v>41</v>
      </c>
      <c r="M952">
        <v>3</v>
      </c>
      <c r="N952">
        <v>1</v>
      </c>
      <c r="O952" t="s">
        <v>57</v>
      </c>
      <c r="P952">
        <v>4</v>
      </c>
      <c r="Q952" t="s">
        <v>52</v>
      </c>
      <c r="R952">
        <v>2793</v>
      </c>
      <c r="S952">
        <v>2539</v>
      </c>
      <c r="T952">
        <v>4</v>
      </c>
      <c r="U952" t="s">
        <v>43</v>
      </c>
      <c r="V952">
        <v>17</v>
      </c>
      <c r="W952">
        <v>3</v>
      </c>
      <c r="X952">
        <v>3</v>
      </c>
      <c r="Y952">
        <v>1</v>
      </c>
      <c r="Z952">
        <v>13</v>
      </c>
      <c r="AA952">
        <v>2</v>
      </c>
      <c r="AB952">
        <v>3</v>
      </c>
      <c r="AC952">
        <v>9</v>
      </c>
      <c r="AD952">
        <v>8</v>
      </c>
      <c r="AE952">
        <v>5</v>
      </c>
      <c r="AF952">
        <v>8</v>
      </c>
      <c r="AG952">
        <v>0</v>
      </c>
      <c r="AH952" t="s">
        <v>69</v>
      </c>
      <c r="AI952" t="s">
        <v>72</v>
      </c>
      <c r="AJ952" t="str" cm="1">
        <f t="array" ref="AJ952">_xlfn.IFS(
  Cleaned_Data[[#This Row],[MonthlyIncome]] &lt;= Q1_Val, "Low (Q1)",
  Cleaned_Data[[#This Row],[MonthlyIncome]] &lt;= Q2_Val, "Lower-Mid (Q2)",
  Cleaned_Data[[#This Row],[MonthlyIncome]] &lt;= Q3_Val, "Upper-Mid (Q3)",
  TRUE, "High (Q4)"
)</f>
        <v>Low (Q1)</v>
      </c>
      <c r="AK952" t="str">
        <f>_xlfn.XLOOKUP(Cleaned_Data[[#This Row],[JobSatisfaction]], SatisfactionLookup[Code], SatisfactionLookup[Label], "Unknown")</f>
        <v>Very High</v>
      </c>
      <c r="AL952" t="str">
        <f>_xlfn.XLOOKUP(Cleaned_Data[[#This Row],[WorkLifeBalance]], SatisfactionLookup[Code], SatisfactionLookup[Label], "Unknown")</f>
        <v>High</v>
      </c>
      <c r="AM95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52" t="str" cm="1">
        <f t="array" ref="AN952">_xlfn.IFS(Cleaned_Data[[#This Row],[Risk Score]]&gt;=5, "3 - High Risk", Cleaned_Data[[#This Row],[Risk Score]]&gt;=3, "2 - Medium Risk", TRUE, "1 - Low Risk")</f>
        <v>2 - Medium Risk</v>
      </c>
    </row>
    <row r="953" spans="1:40">
      <c r="A953">
        <v>39</v>
      </c>
      <c r="B953" t="s">
        <v>43</v>
      </c>
      <c r="C953" t="s">
        <v>44</v>
      </c>
      <c r="D953">
        <v>505</v>
      </c>
      <c r="E953" t="s">
        <v>45</v>
      </c>
      <c r="F953">
        <v>2</v>
      </c>
      <c r="G953">
        <v>4</v>
      </c>
      <c r="H953" t="s">
        <v>60</v>
      </c>
      <c r="I953">
        <v>343</v>
      </c>
      <c r="J953">
        <v>3</v>
      </c>
      <c r="K953" t="s">
        <v>39</v>
      </c>
      <c r="L953">
        <v>64</v>
      </c>
      <c r="M953">
        <v>3</v>
      </c>
      <c r="N953">
        <v>3</v>
      </c>
      <c r="O953" t="s">
        <v>54</v>
      </c>
      <c r="P953">
        <v>3</v>
      </c>
      <c r="Q953" t="s">
        <v>41</v>
      </c>
      <c r="R953">
        <v>10938</v>
      </c>
      <c r="S953">
        <v>6420</v>
      </c>
      <c r="T953">
        <v>0</v>
      </c>
      <c r="U953" t="s">
        <v>43</v>
      </c>
      <c r="V953">
        <v>25</v>
      </c>
      <c r="W953">
        <v>4</v>
      </c>
      <c r="X953">
        <v>4</v>
      </c>
      <c r="Y953">
        <v>0</v>
      </c>
      <c r="Z953">
        <v>20</v>
      </c>
      <c r="AA953">
        <v>1</v>
      </c>
      <c r="AB953">
        <v>3</v>
      </c>
      <c r="AC953">
        <v>19</v>
      </c>
      <c r="AD953">
        <v>6</v>
      </c>
      <c r="AE953">
        <v>11</v>
      </c>
      <c r="AF953">
        <v>8</v>
      </c>
      <c r="AG953">
        <v>0</v>
      </c>
      <c r="AH953" t="s">
        <v>69</v>
      </c>
      <c r="AI953" t="s">
        <v>73</v>
      </c>
      <c r="AJ953" t="str" cm="1">
        <f t="array" ref="AJ953">_xlfn.IFS(
  Cleaned_Data[[#This Row],[MonthlyIncome]] &lt;= Q1_Val, "Low (Q1)",
  Cleaned_Data[[#This Row],[MonthlyIncome]] &lt;= Q2_Val, "Lower-Mid (Q2)",
  Cleaned_Data[[#This Row],[MonthlyIncome]] &lt;= Q3_Val, "Upper-Mid (Q3)",
  TRUE, "High (Q4)"
)</f>
        <v>High (Q4)</v>
      </c>
      <c r="AK953" t="str">
        <f>_xlfn.XLOOKUP(Cleaned_Data[[#This Row],[JobSatisfaction]], SatisfactionLookup[Code], SatisfactionLookup[Label], "Unknown")</f>
        <v>High</v>
      </c>
      <c r="AL953" t="str">
        <f>_xlfn.XLOOKUP(Cleaned_Data[[#This Row],[WorkLifeBalance]], SatisfactionLookup[Code], SatisfactionLookup[Label], "Unknown")</f>
        <v>High</v>
      </c>
      <c r="AM95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953" t="str" cm="1">
        <f t="array" ref="AN953">_xlfn.IFS(Cleaned_Data[[#This Row],[Risk Score]]&gt;=5, "3 - High Risk", Cleaned_Data[[#This Row],[Risk Score]]&gt;=3, "2 - Medium Risk", TRUE, "1 - Low Risk")</f>
        <v>1 - Low Risk</v>
      </c>
    </row>
    <row r="954" spans="1:40">
      <c r="A954">
        <v>38</v>
      </c>
      <c r="B954" t="s">
        <v>43</v>
      </c>
      <c r="C954" t="s">
        <v>55</v>
      </c>
      <c r="D954">
        <v>1327</v>
      </c>
      <c r="E954" t="s">
        <v>37</v>
      </c>
      <c r="F954">
        <v>2</v>
      </c>
      <c r="G954">
        <v>2</v>
      </c>
      <c r="H954" t="s">
        <v>38</v>
      </c>
      <c r="I954">
        <v>361</v>
      </c>
      <c r="J954">
        <v>4</v>
      </c>
      <c r="K954" t="s">
        <v>46</v>
      </c>
      <c r="L954">
        <v>39</v>
      </c>
      <c r="M954">
        <v>2</v>
      </c>
      <c r="N954">
        <v>2</v>
      </c>
      <c r="O954" t="s">
        <v>40</v>
      </c>
      <c r="P954">
        <v>4</v>
      </c>
      <c r="Q954" t="s">
        <v>48</v>
      </c>
      <c r="R954">
        <v>5249</v>
      </c>
      <c r="S954">
        <v>19682</v>
      </c>
      <c r="T954">
        <v>3</v>
      </c>
      <c r="U954" t="s">
        <v>43</v>
      </c>
      <c r="V954">
        <v>18</v>
      </c>
      <c r="W954">
        <v>3</v>
      </c>
      <c r="X954">
        <v>4</v>
      </c>
      <c r="Y954">
        <v>1</v>
      </c>
      <c r="Z954">
        <v>13</v>
      </c>
      <c r="AA954">
        <v>0</v>
      </c>
      <c r="AB954">
        <v>3</v>
      </c>
      <c r="AC954">
        <v>8</v>
      </c>
      <c r="AD954">
        <v>7</v>
      </c>
      <c r="AE954">
        <v>7</v>
      </c>
      <c r="AF954">
        <v>5</v>
      </c>
      <c r="AG954">
        <v>0</v>
      </c>
      <c r="AH954" t="s">
        <v>69</v>
      </c>
      <c r="AI954" t="s">
        <v>72</v>
      </c>
      <c r="AJ954" t="str" cm="1">
        <f t="array" ref="AJ954">_xlfn.IFS(
  Cleaned_Data[[#This Row],[MonthlyIncome]] &lt;= Q1_Val, "Low (Q1)",
  Cleaned_Data[[#This Row],[MonthlyIncome]] &lt;= Q2_Val, "Lower-Mid (Q2)",
  Cleaned_Data[[#This Row],[MonthlyIncome]] &lt;= Q3_Val, "Upper-Mid (Q3)",
  TRUE, "High (Q4)"
)</f>
        <v>Upper-Mid (Q3)</v>
      </c>
      <c r="AK954" t="str">
        <f>_xlfn.XLOOKUP(Cleaned_Data[[#This Row],[JobSatisfaction]], SatisfactionLookup[Code], SatisfactionLookup[Label], "Unknown")</f>
        <v>Very High</v>
      </c>
      <c r="AL954" t="str">
        <f>_xlfn.XLOOKUP(Cleaned_Data[[#This Row],[WorkLifeBalance]], SatisfactionLookup[Code], SatisfactionLookup[Label], "Unknown")</f>
        <v>High</v>
      </c>
      <c r="AM95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954" t="str" cm="1">
        <f t="array" ref="AN954">_xlfn.IFS(Cleaned_Data[[#This Row],[Risk Score]]&gt;=5, "3 - High Risk", Cleaned_Data[[#This Row],[Risk Score]]&gt;=3, "2 - Medium Risk", TRUE, "1 - Low Risk")</f>
        <v>1 - Low Risk</v>
      </c>
    </row>
    <row r="955" spans="1:40">
      <c r="A955">
        <v>42</v>
      </c>
      <c r="B955" t="s">
        <v>43</v>
      </c>
      <c r="C955" t="s">
        <v>44</v>
      </c>
      <c r="D955">
        <v>555</v>
      </c>
      <c r="E955" t="s">
        <v>37</v>
      </c>
      <c r="F955">
        <v>26</v>
      </c>
      <c r="G955">
        <v>3</v>
      </c>
      <c r="H955" t="s">
        <v>59</v>
      </c>
      <c r="I955">
        <v>404</v>
      </c>
      <c r="J955">
        <v>3</v>
      </c>
      <c r="K955" t="s">
        <v>39</v>
      </c>
      <c r="L955">
        <v>77</v>
      </c>
      <c r="M955">
        <v>3</v>
      </c>
      <c r="N955">
        <v>4</v>
      </c>
      <c r="O955" t="s">
        <v>40</v>
      </c>
      <c r="P955">
        <v>2</v>
      </c>
      <c r="Q955" t="s">
        <v>48</v>
      </c>
      <c r="R955">
        <v>13525</v>
      </c>
      <c r="S955">
        <v>14864</v>
      </c>
      <c r="T955">
        <v>5</v>
      </c>
      <c r="U955" t="s">
        <v>43</v>
      </c>
      <c r="V955">
        <v>14</v>
      </c>
      <c r="W955">
        <v>3</v>
      </c>
      <c r="X955">
        <v>4</v>
      </c>
      <c r="Y955">
        <v>1</v>
      </c>
      <c r="Z955">
        <v>23</v>
      </c>
      <c r="AA955">
        <v>2</v>
      </c>
      <c r="AB955">
        <v>4</v>
      </c>
      <c r="AC955">
        <v>20</v>
      </c>
      <c r="AD955">
        <v>4</v>
      </c>
      <c r="AE955">
        <v>4</v>
      </c>
      <c r="AF955">
        <v>8</v>
      </c>
      <c r="AG955">
        <v>0</v>
      </c>
      <c r="AH955" t="s">
        <v>69</v>
      </c>
      <c r="AI955" t="s">
        <v>73</v>
      </c>
      <c r="AJ955" t="str" cm="1">
        <f t="array" ref="AJ955">_xlfn.IFS(
  Cleaned_Data[[#This Row],[MonthlyIncome]] &lt;= Q1_Val, "Low (Q1)",
  Cleaned_Data[[#This Row],[MonthlyIncome]] &lt;= Q2_Val, "Lower-Mid (Q2)",
  Cleaned_Data[[#This Row],[MonthlyIncome]] &lt;= Q3_Val, "Upper-Mid (Q3)",
  TRUE, "High (Q4)"
)</f>
        <v>High (Q4)</v>
      </c>
      <c r="AK955" t="str">
        <f>_xlfn.XLOOKUP(Cleaned_Data[[#This Row],[JobSatisfaction]], SatisfactionLookup[Code], SatisfactionLookup[Label], "Unknown")</f>
        <v>Medium</v>
      </c>
      <c r="AL955" t="str">
        <f>_xlfn.XLOOKUP(Cleaned_Data[[#This Row],[WorkLifeBalance]], SatisfactionLookup[Code], SatisfactionLookup[Label], "Unknown")</f>
        <v>Very High</v>
      </c>
      <c r="AM95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955" t="str" cm="1">
        <f t="array" ref="AN955">_xlfn.IFS(Cleaned_Data[[#This Row],[Risk Score]]&gt;=5, "3 - High Risk", Cleaned_Data[[#This Row],[Risk Score]]&gt;=3, "2 - Medium Risk", TRUE, "1 - Low Risk")</f>
        <v>2 - Medium Risk</v>
      </c>
    </row>
    <row r="956" spans="1:40">
      <c r="A956">
        <v>33</v>
      </c>
      <c r="B956" t="s">
        <v>43</v>
      </c>
      <c r="C956" t="s">
        <v>44</v>
      </c>
      <c r="D956">
        <v>553</v>
      </c>
      <c r="E956" t="s">
        <v>45</v>
      </c>
      <c r="F956">
        <v>5</v>
      </c>
      <c r="G956">
        <v>4</v>
      </c>
      <c r="H956" t="s">
        <v>38</v>
      </c>
      <c r="I956">
        <v>428</v>
      </c>
      <c r="J956">
        <v>4</v>
      </c>
      <c r="K956" t="s">
        <v>39</v>
      </c>
      <c r="L956">
        <v>74</v>
      </c>
      <c r="M956">
        <v>3</v>
      </c>
      <c r="N956">
        <v>3</v>
      </c>
      <c r="O956" t="s">
        <v>56</v>
      </c>
      <c r="P956">
        <v>2</v>
      </c>
      <c r="Q956" t="s">
        <v>48</v>
      </c>
      <c r="R956">
        <v>11878</v>
      </c>
      <c r="S956">
        <v>23364</v>
      </c>
      <c r="T956">
        <v>6</v>
      </c>
      <c r="U956" t="s">
        <v>43</v>
      </c>
      <c r="V956">
        <v>11</v>
      </c>
      <c r="W956">
        <v>3</v>
      </c>
      <c r="X956">
        <v>2</v>
      </c>
      <c r="Y956">
        <v>2</v>
      </c>
      <c r="Z956">
        <v>12</v>
      </c>
      <c r="AA956">
        <v>2</v>
      </c>
      <c r="AB956">
        <v>3</v>
      </c>
      <c r="AC956">
        <v>10</v>
      </c>
      <c r="AD956">
        <v>6</v>
      </c>
      <c r="AE956">
        <v>8</v>
      </c>
      <c r="AF956">
        <v>8</v>
      </c>
      <c r="AG956">
        <v>0</v>
      </c>
      <c r="AH956" t="s">
        <v>67</v>
      </c>
      <c r="AI956" t="s">
        <v>72</v>
      </c>
      <c r="AJ956" t="str" cm="1">
        <f t="array" ref="AJ956">_xlfn.IFS(
  Cleaned_Data[[#This Row],[MonthlyIncome]] &lt;= Q1_Val, "Low (Q1)",
  Cleaned_Data[[#This Row],[MonthlyIncome]] &lt;= Q2_Val, "Lower-Mid (Q2)",
  Cleaned_Data[[#This Row],[MonthlyIncome]] &lt;= Q3_Val, "Upper-Mid (Q3)",
  TRUE, "High (Q4)"
)</f>
        <v>High (Q4)</v>
      </c>
      <c r="AK956" t="str">
        <f>_xlfn.XLOOKUP(Cleaned_Data[[#This Row],[JobSatisfaction]], SatisfactionLookup[Code], SatisfactionLookup[Label], "Unknown")</f>
        <v>Medium</v>
      </c>
      <c r="AL956" t="str">
        <f>_xlfn.XLOOKUP(Cleaned_Data[[#This Row],[WorkLifeBalance]], SatisfactionLookup[Code], SatisfactionLookup[Label], "Unknown")</f>
        <v>High</v>
      </c>
      <c r="AM95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56" t="str" cm="1">
        <f t="array" ref="AN956">_xlfn.IFS(Cleaned_Data[[#This Row],[Risk Score]]&gt;=5, "3 - High Risk", Cleaned_Data[[#This Row],[Risk Score]]&gt;=3, "2 - Medium Risk", TRUE, "1 - Low Risk")</f>
        <v>2 - Medium Risk</v>
      </c>
    </row>
    <row r="957" spans="1:40">
      <c r="A957">
        <v>37</v>
      </c>
      <c r="B957" t="s">
        <v>43</v>
      </c>
      <c r="C957" t="s">
        <v>55</v>
      </c>
      <c r="D957">
        <v>1063</v>
      </c>
      <c r="E957" t="s">
        <v>45</v>
      </c>
      <c r="F957">
        <v>25</v>
      </c>
      <c r="G957">
        <v>5</v>
      </c>
      <c r="H957" t="s">
        <v>51</v>
      </c>
      <c r="I957">
        <v>529</v>
      </c>
      <c r="J957">
        <v>2</v>
      </c>
      <c r="K957" t="s">
        <v>39</v>
      </c>
      <c r="L957">
        <v>72</v>
      </c>
      <c r="M957">
        <v>3</v>
      </c>
      <c r="N957">
        <v>2</v>
      </c>
      <c r="O957" t="s">
        <v>47</v>
      </c>
      <c r="P957">
        <v>3</v>
      </c>
      <c r="Q957" t="s">
        <v>48</v>
      </c>
      <c r="R957">
        <v>4449</v>
      </c>
      <c r="S957">
        <v>23866</v>
      </c>
      <c r="T957">
        <v>3</v>
      </c>
      <c r="U957" t="s">
        <v>35</v>
      </c>
      <c r="V957">
        <v>15</v>
      </c>
      <c r="W957">
        <v>3</v>
      </c>
      <c r="X957">
        <v>1</v>
      </c>
      <c r="Y957">
        <v>2</v>
      </c>
      <c r="Z957">
        <v>15</v>
      </c>
      <c r="AA957">
        <v>2</v>
      </c>
      <c r="AB957">
        <v>3</v>
      </c>
      <c r="AC957">
        <v>13</v>
      </c>
      <c r="AD957">
        <v>11</v>
      </c>
      <c r="AE957">
        <v>10</v>
      </c>
      <c r="AF957">
        <v>7</v>
      </c>
      <c r="AG957">
        <v>0</v>
      </c>
      <c r="AH957" t="s">
        <v>69</v>
      </c>
      <c r="AI957" t="s">
        <v>73</v>
      </c>
      <c r="AJ957" t="str" cm="1">
        <f t="array" ref="AJ957">_xlfn.IFS(
  Cleaned_Data[[#This Row],[MonthlyIncome]] &lt;= Q1_Val, "Low (Q1)",
  Cleaned_Data[[#This Row],[MonthlyIncome]] &lt;= Q2_Val, "Lower-Mid (Q2)",
  Cleaned_Data[[#This Row],[MonthlyIncome]] &lt;= Q3_Val, "Upper-Mid (Q3)",
  TRUE, "High (Q4)"
)</f>
        <v>Lower-Mid (Q2)</v>
      </c>
      <c r="AK957" t="str">
        <f>_xlfn.XLOOKUP(Cleaned_Data[[#This Row],[JobSatisfaction]], SatisfactionLookup[Code], SatisfactionLookup[Label], "Unknown")</f>
        <v>High</v>
      </c>
      <c r="AL957" t="str">
        <f>_xlfn.XLOOKUP(Cleaned_Data[[#This Row],[WorkLifeBalance]], SatisfactionLookup[Code], SatisfactionLookup[Label], "Unknown")</f>
        <v>High</v>
      </c>
      <c r="AM95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957" t="str" cm="1">
        <f t="array" ref="AN957">_xlfn.IFS(Cleaned_Data[[#This Row],[Risk Score]]&gt;=5, "3 - High Risk", Cleaned_Data[[#This Row],[Risk Score]]&gt;=3, "2 - Medium Risk", TRUE, "1 - Low Risk")</f>
        <v>3 - High Risk</v>
      </c>
    </row>
    <row r="958" spans="1:40">
      <c r="A958">
        <v>56</v>
      </c>
      <c r="B958" t="s">
        <v>43</v>
      </c>
      <c r="C958" t="s">
        <v>44</v>
      </c>
      <c r="D958">
        <v>906</v>
      </c>
      <c r="E958" t="s">
        <v>37</v>
      </c>
      <c r="F958">
        <v>6</v>
      </c>
      <c r="G958">
        <v>3</v>
      </c>
      <c r="H958" t="s">
        <v>38</v>
      </c>
      <c r="I958">
        <v>532</v>
      </c>
      <c r="J958">
        <v>3</v>
      </c>
      <c r="K958" t="s">
        <v>39</v>
      </c>
      <c r="L958">
        <v>86</v>
      </c>
      <c r="M958">
        <v>4</v>
      </c>
      <c r="N958">
        <v>4</v>
      </c>
      <c r="O958" t="s">
        <v>40</v>
      </c>
      <c r="P958">
        <v>1</v>
      </c>
      <c r="Q958" t="s">
        <v>48</v>
      </c>
      <c r="R958">
        <v>13212</v>
      </c>
      <c r="S958">
        <v>18256</v>
      </c>
      <c r="T958">
        <v>9</v>
      </c>
      <c r="U958" t="s">
        <v>43</v>
      </c>
      <c r="V958">
        <v>11</v>
      </c>
      <c r="W958">
        <v>3</v>
      </c>
      <c r="X958">
        <v>4</v>
      </c>
      <c r="Y958">
        <v>3</v>
      </c>
      <c r="Z958">
        <v>36</v>
      </c>
      <c r="AA958">
        <v>0</v>
      </c>
      <c r="AB958">
        <v>2</v>
      </c>
      <c r="AC958">
        <v>7</v>
      </c>
      <c r="AD958">
        <v>7</v>
      </c>
      <c r="AE958">
        <v>7</v>
      </c>
      <c r="AF958">
        <v>7</v>
      </c>
      <c r="AG958">
        <v>0</v>
      </c>
      <c r="AH958" t="s">
        <v>65</v>
      </c>
      <c r="AI958" t="s">
        <v>72</v>
      </c>
      <c r="AJ958" t="str" cm="1">
        <f t="array" ref="AJ958">_xlfn.IFS(
  Cleaned_Data[[#This Row],[MonthlyIncome]] &lt;= Q1_Val, "Low (Q1)",
  Cleaned_Data[[#This Row],[MonthlyIncome]] &lt;= Q2_Val, "Lower-Mid (Q2)",
  Cleaned_Data[[#This Row],[MonthlyIncome]] &lt;= Q3_Val, "Upper-Mid (Q3)",
  TRUE, "High (Q4)"
)</f>
        <v>High (Q4)</v>
      </c>
      <c r="AK958" t="str">
        <f>_xlfn.XLOOKUP(Cleaned_Data[[#This Row],[JobSatisfaction]], SatisfactionLookup[Code], SatisfactionLookup[Label], "Unknown")</f>
        <v>Low</v>
      </c>
      <c r="AL958" t="str">
        <f>_xlfn.XLOOKUP(Cleaned_Data[[#This Row],[WorkLifeBalance]], SatisfactionLookup[Code], SatisfactionLookup[Label], "Unknown")</f>
        <v>Medium</v>
      </c>
      <c r="AM95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58" t="str" cm="1">
        <f t="array" ref="AN958">_xlfn.IFS(Cleaned_Data[[#This Row],[Risk Score]]&gt;=5, "3 - High Risk", Cleaned_Data[[#This Row],[Risk Score]]&gt;=3, "2 - Medium Risk", TRUE, "1 - Low Risk")</f>
        <v>2 - Medium Risk</v>
      </c>
    </row>
    <row r="959" spans="1:40">
      <c r="A959">
        <v>30</v>
      </c>
      <c r="B959" t="s">
        <v>43</v>
      </c>
      <c r="C959" t="s">
        <v>55</v>
      </c>
      <c r="D959">
        <v>1398</v>
      </c>
      <c r="E959" t="s">
        <v>37</v>
      </c>
      <c r="F959">
        <v>22</v>
      </c>
      <c r="G959">
        <v>4</v>
      </c>
      <c r="H959" t="s">
        <v>49</v>
      </c>
      <c r="I959">
        <v>567</v>
      </c>
      <c r="J959">
        <v>3</v>
      </c>
      <c r="K959" t="s">
        <v>39</v>
      </c>
      <c r="L959">
        <v>69</v>
      </c>
      <c r="M959">
        <v>3</v>
      </c>
      <c r="N959">
        <v>3</v>
      </c>
      <c r="O959" t="s">
        <v>40</v>
      </c>
      <c r="P959">
        <v>1</v>
      </c>
      <c r="Q959" t="s">
        <v>48</v>
      </c>
      <c r="R959">
        <v>8412</v>
      </c>
      <c r="S959">
        <v>2890</v>
      </c>
      <c r="T959">
        <v>0</v>
      </c>
      <c r="U959" t="s">
        <v>43</v>
      </c>
      <c r="V959">
        <v>11</v>
      </c>
      <c r="W959">
        <v>3</v>
      </c>
      <c r="X959">
        <v>3</v>
      </c>
      <c r="Y959">
        <v>0</v>
      </c>
      <c r="Z959">
        <v>10</v>
      </c>
      <c r="AA959">
        <v>3</v>
      </c>
      <c r="AB959">
        <v>3</v>
      </c>
      <c r="AC959">
        <v>9</v>
      </c>
      <c r="AD959">
        <v>8</v>
      </c>
      <c r="AE959">
        <v>7</v>
      </c>
      <c r="AF959">
        <v>8</v>
      </c>
      <c r="AG959">
        <v>0</v>
      </c>
      <c r="AH959" t="s">
        <v>67</v>
      </c>
      <c r="AI959" t="s">
        <v>72</v>
      </c>
      <c r="AJ959" t="str" cm="1">
        <f t="array" ref="AJ959">_xlfn.IFS(
  Cleaned_Data[[#This Row],[MonthlyIncome]] &lt;= Q1_Val, "Low (Q1)",
  Cleaned_Data[[#This Row],[MonthlyIncome]] &lt;= Q2_Val, "Lower-Mid (Q2)",
  Cleaned_Data[[#This Row],[MonthlyIncome]] &lt;= Q3_Val, "Upper-Mid (Q3)",
  TRUE, "High (Q4)"
)</f>
        <v>High (Q4)</v>
      </c>
      <c r="AK959" t="str">
        <f>_xlfn.XLOOKUP(Cleaned_Data[[#This Row],[JobSatisfaction]], SatisfactionLookup[Code], SatisfactionLookup[Label], "Unknown")</f>
        <v>Low</v>
      </c>
      <c r="AL959" t="str">
        <f>_xlfn.XLOOKUP(Cleaned_Data[[#This Row],[WorkLifeBalance]], SatisfactionLookup[Code], SatisfactionLookup[Label], "Unknown")</f>
        <v>High</v>
      </c>
      <c r="AM95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959" t="str" cm="1">
        <f t="array" ref="AN959">_xlfn.IFS(Cleaned_Data[[#This Row],[Risk Score]]&gt;=5, "3 - High Risk", Cleaned_Data[[#This Row],[Risk Score]]&gt;=3, "2 - Medium Risk", TRUE, "1 - Low Risk")</f>
        <v>2 - Medium Risk</v>
      </c>
    </row>
    <row r="960" spans="1:40">
      <c r="A960">
        <v>30</v>
      </c>
      <c r="B960" t="s">
        <v>43</v>
      </c>
      <c r="C960" t="s">
        <v>55</v>
      </c>
      <c r="D960">
        <v>1116</v>
      </c>
      <c r="E960" t="s">
        <v>45</v>
      </c>
      <c r="F960">
        <v>2</v>
      </c>
      <c r="G960">
        <v>3</v>
      </c>
      <c r="H960" t="s">
        <v>51</v>
      </c>
      <c r="I960">
        <v>571</v>
      </c>
      <c r="J960">
        <v>3</v>
      </c>
      <c r="K960" t="s">
        <v>39</v>
      </c>
      <c r="L960">
        <v>49</v>
      </c>
      <c r="M960">
        <v>3</v>
      </c>
      <c r="N960">
        <v>1</v>
      </c>
      <c r="O960" t="s">
        <v>50</v>
      </c>
      <c r="P960">
        <v>4</v>
      </c>
      <c r="Q960" t="s">
        <v>41</v>
      </c>
      <c r="R960">
        <v>2564</v>
      </c>
      <c r="S960">
        <v>7181</v>
      </c>
      <c r="T960">
        <v>0</v>
      </c>
      <c r="U960" t="s">
        <v>43</v>
      </c>
      <c r="V960">
        <v>14</v>
      </c>
      <c r="W960">
        <v>3</v>
      </c>
      <c r="X960">
        <v>3</v>
      </c>
      <c r="Y960">
        <v>0</v>
      </c>
      <c r="Z960">
        <v>12</v>
      </c>
      <c r="AA960">
        <v>2</v>
      </c>
      <c r="AB960">
        <v>2</v>
      </c>
      <c r="AC960">
        <v>11</v>
      </c>
      <c r="AD960">
        <v>7</v>
      </c>
      <c r="AE960">
        <v>6</v>
      </c>
      <c r="AF960">
        <v>7</v>
      </c>
      <c r="AG960">
        <v>0</v>
      </c>
      <c r="AH960" t="s">
        <v>67</v>
      </c>
      <c r="AI960" t="s">
        <v>73</v>
      </c>
      <c r="AJ960" t="str" cm="1">
        <f t="array" ref="AJ960">_xlfn.IFS(
  Cleaned_Data[[#This Row],[MonthlyIncome]] &lt;= Q1_Val, "Low (Q1)",
  Cleaned_Data[[#This Row],[MonthlyIncome]] &lt;= Q2_Val, "Lower-Mid (Q2)",
  Cleaned_Data[[#This Row],[MonthlyIncome]] &lt;= Q3_Val, "Upper-Mid (Q3)",
  TRUE, "High (Q4)"
)</f>
        <v>Low (Q1)</v>
      </c>
      <c r="AK960" t="str">
        <f>_xlfn.XLOOKUP(Cleaned_Data[[#This Row],[JobSatisfaction]], SatisfactionLookup[Code], SatisfactionLookup[Label], "Unknown")</f>
        <v>Very High</v>
      </c>
      <c r="AL960" t="str">
        <f>_xlfn.XLOOKUP(Cleaned_Data[[#This Row],[WorkLifeBalance]], SatisfactionLookup[Code], SatisfactionLookup[Label], "Unknown")</f>
        <v>Medium</v>
      </c>
      <c r="AM96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60" t="str" cm="1">
        <f t="array" ref="AN960">_xlfn.IFS(Cleaned_Data[[#This Row],[Risk Score]]&gt;=5, "3 - High Risk", Cleaned_Data[[#This Row],[Risk Score]]&gt;=3, "2 - Medium Risk", TRUE, "1 - Low Risk")</f>
        <v>2 - Medium Risk</v>
      </c>
    </row>
    <row r="961" spans="1:40">
      <c r="A961">
        <v>60</v>
      </c>
      <c r="B961" t="s">
        <v>43</v>
      </c>
      <c r="C961" t="s">
        <v>44</v>
      </c>
      <c r="D961">
        <v>1499</v>
      </c>
      <c r="E961" t="s">
        <v>37</v>
      </c>
      <c r="F961">
        <v>28</v>
      </c>
      <c r="G961">
        <v>3</v>
      </c>
      <c r="H961" t="s">
        <v>59</v>
      </c>
      <c r="I961">
        <v>573</v>
      </c>
      <c r="J961">
        <v>3</v>
      </c>
      <c r="K961" t="s">
        <v>39</v>
      </c>
      <c r="L961">
        <v>80</v>
      </c>
      <c r="M961">
        <v>2</v>
      </c>
      <c r="N961">
        <v>3</v>
      </c>
      <c r="O961" t="s">
        <v>40</v>
      </c>
      <c r="P961">
        <v>1</v>
      </c>
      <c r="Q961" t="s">
        <v>48</v>
      </c>
      <c r="R961">
        <v>10266</v>
      </c>
      <c r="S961">
        <v>2845</v>
      </c>
      <c r="T961">
        <v>4</v>
      </c>
      <c r="U961" t="s">
        <v>43</v>
      </c>
      <c r="V961">
        <v>19</v>
      </c>
      <c r="W961">
        <v>3</v>
      </c>
      <c r="X961">
        <v>4</v>
      </c>
      <c r="Y961">
        <v>0</v>
      </c>
      <c r="Z961">
        <v>22</v>
      </c>
      <c r="AA961">
        <v>5</v>
      </c>
      <c r="AB961">
        <v>4</v>
      </c>
      <c r="AC961">
        <v>18</v>
      </c>
      <c r="AD961">
        <v>13</v>
      </c>
      <c r="AE961">
        <v>13</v>
      </c>
      <c r="AF961">
        <v>11</v>
      </c>
      <c r="AG961">
        <v>0</v>
      </c>
      <c r="AH961" t="s">
        <v>65</v>
      </c>
      <c r="AI961" t="s">
        <v>73</v>
      </c>
      <c r="AJ961" t="str" cm="1">
        <f t="array" ref="AJ961">_xlfn.IFS(
  Cleaned_Data[[#This Row],[MonthlyIncome]] &lt;= Q1_Val, "Low (Q1)",
  Cleaned_Data[[#This Row],[MonthlyIncome]] &lt;= Q2_Val, "Lower-Mid (Q2)",
  Cleaned_Data[[#This Row],[MonthlyIncome]] &lt;= Q3_Val, "Upper-Mid (Q3)",
  TRUE, "High (Q4)"
)</f>
        <v>High (Q4)</v>
      </c>
      <c r="AK961" t="str">
        <f>_xlfn.XLOOKUP(Cleaned_Data[[#This Row],[JobSatisfaction]], SatisfactionLookup[Code], SatisfactionLookup[Label], "Unknown")</f>
        <v>Low</v>
      </c>
      <c r="AL961" t="str">
        <f>_xlfn.XLOOKUP(Cleaned_Data[[#This Row],[WorkLifeBalance]], SatisfactionLookup[Code], SatisfactionLookup[Label], "Unknown")</f>
        <v>Very High</v>
      </c>
      <c r="AM96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961" t="str" cm="1">
        <f t="array" ref="AN961">_xlfn.IFS(Cleaned_Data[[#This Row],[Risk Score]]&gt;=5, "3 - High Risk", Cleaned_Data[[#This Row],[Risk Score]]&gt;=3, "2 - Medium Risk", TRUE, "1 - Low Risk")</f>
        <v>2 - Medium Risk</v>
      </c>
    </row>
    <row r="962" spans="1:40">
      <c r="A962">
        <v>43</v>
      </c>
      <c r="B962" t="s">
        <v>43</v>
      </c>
      <c r="C962" t="s">
        <v>44</v>
      </c>
      <c r="D962">
        <v>1001</v>
      </c>
      <c r="E962" t="s">
        <v>45</v>
      </c>
      <c r="F962">
        <v>9</v>
      </c>
      <c r="G962">
        <v>5</v>
      </c>
      <c r="H962" t="s">
        <v>51</v>
      </c>
      <c r="I962">
        <v>663</v>
      </c>
      <c r="J962">
        <v>4</v>
      </c>
      <c r="K962" t="s">
        <v>46</v>
      </c>
      <c r="L962">
        <v>72</v>
      </c>
      <c r="M962">
        <v>3</v>
      </c>
      <c r="N962">
        <v>2</v>
      </c>
      <c r="O962" t="s">
        <v>50</v>
      </c>
      <c r="P962">
        <v>3</v>
      </c>
      <c r="Q962" t="s">
        <v>52</v>
      </c>
      <c r="R962">
        <v>5679</v>
      </c>
      <c r="S962">
        <v>19627</v>
      </c>
      <c r="T962">
        <v>3</v>
      </c>
      <c r="U962" t="s">
        <v>35</v>
      </c>
      <c r="V962">
        <v>13</v>
      </c>
      <c r="W962">
        <v>3</v>
      </c>
      <c r="X962">
        <v>2</v>
      </c>
      <c r="Y962">
        <v>1</v>
      </c>
      <c r="Z962">
        <v>10</v>
      </c>
      <c r="AA962">
        <v>3</v>
      </c>
      <c r="AB962">
        <v>3</v>
      </c>
      <c r="AC962">
        <v>8</v>
      </c>
      <c r="AD962">
        <v>7</v>
      </c>
      <c r="AE962">
        <v>4</v>
      </c>
      <c r="AF962">
        <v>7</v>
      </c>
      <c r="AG962">
        <v>0</v>
      </c>
      <c r="AH962" t="s">
        <v>69</v>
      </c>
      <c r="AI962" t="s">
        <v>72</v>
      </c>
      <c r="AJ962" t="str" cm="1">
        <f t="array" ref="AJ962">_xlfn.IFS(
  Cleaned_Data[[#This Row],[MonthlyIncome]] &lt;= Q1_Val, "Low (Q1)",
  Cleaned_Data[[#This Row],[MonthlyIncome]] &lt;= Q2_Val, "Lower-Mid (Q2)",
  Cleaned_Data[[#This Row],[MonthlyIncome]] &lt;= Q3_Val, "Upper-Mid (Q3)",
  TRUE, "High (Q4)"
)</f>
        <v>Upper-Mid (Q3)</v>
      </c>
      <c r="AK962" t="str">
        <f>_xlfn.XLOOKUP(Cleaned_Data[[#This Row],[JobSatisfaction]], SatisfactionLookup[Code], SatisfactionLookup[Label], "Unknown")</f>
        <v>High</v>
      </c>
      <c r="AL962" t="str">
        <f>_xlfn.XLOOKUP(Cleaned_Data[[#This Row],[WorkLifeBalance]], SatisfactionLookup[Code], SatisfactionLookup[Label], "Unknown")</f>
        <v>High</v>
      </c>
      <c r="AM96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962" t="str" cm="1">
        <f t="array" ref="AN962">_xlfn.IFS(Cleaned_Data[[#This Row],[Risk Score]]&gt;=5, "3 - High Risk", Cleaned_Data[[#This Row],[Risk Score]]&gt;=3, "2 - Medium Risk", TRUE, "1 - Low Risk")</f>
        <v>2 - Medium Risk</v>
      </c>
    </row>
    <row r="963" spans="1:40">
      <c r="A963">
        <v>33</v>
      </c>
      <c r="B963" t="s">
        <v>43</v>
      </c>
      <c r="C963" t="s">
        <v>44</v>
      </c>
      <c r="D963">
        <v>1296</v>
      </c>
      <c r="E963" t="s">
        <v>45</v>
      </c>
      <c r="F963">
        <v>6</v>
      </c>
      <c r="G963">
        <v>3</v>
      </c>
      <c r="H963" t="s">
        <v>38</v>
      </c>
      <c r="I963">
        <v>692</v>
      </c>
      <c r="J963">
        <v>3</v>
      </c>
      <c r="K963" t="s">
        <v>46</v>
      </c>
      <c r="L963">
        <v>30</v>
      </c>
      <c r="M963">
        <v>3</v>
      </c>
      <c r="N963">
        <v>2</v>
      </c>
      <c r="O963" t="s">
        <v>54</v>
      </c>
      <c r="P963">
        <v>4</v>
      </c>
      <c r="Q963" t="s">
        <v>52</v>
      </c>
      <c r="R963">
        <v>7725</v>
      </c>
      <c r="S963">
        <v>5335</v>
      </c>
      <c r="T963">
        <v>3</v>
      </c>
      <c r="U963" t="s">
        <v>43</v>
      </c>
      <c r="V963">
        <v>23</v>
      </c>
      <c r="W963">
        <v>4</v>
      </c>
      <c r="X963">
        <v>3</v>
      </c>
      <c r="Y963">
        <v>1</v>
      </c>
      <c r="Z963">
        <v>15</v>
      </c>
      <c r="AA963">
        <v>2</v>
      </c>
      <c r="AB963">
        <v>1</v>
      </c>
      <c r="AC963">
        <v>13</v>
      </c>
      <c r="AD963">
        <v>11</v>
      </c>
      <c r="AE963">
        <v>4</v>
      </c>
      <c r="AF963">
        <v>7</v>
      </c>
      <c r="AG963">
        <v>0</v>
      </c>
      <c r="AH963" t="s">
        <v>67</v>
      </c>
      <c r="AI963" t="s">
        <v>73</v>
      </c>
      <c r="AJ963" t="str" cm="1">
        <f t="array" ref="AJ963">_xlfn.IFS(
  Cleaned_Data[[#This Row],[MonthlyIncome]] &lt;= Q1_Val, "Low (Q1)",
  Cleaned_Data[[#This Row],[MonthlyIncome]] &lt;= Q2_Val, "Lower-Mid (Q2)",
  Cleaned_Data[[#This Row],[MonthlyIncome]] &lt;= Q3_Val, "Upper-Mid (Q3)",
  TRUE, "High (Q4)"
)</f>
        <v>Upper-Mid (Q3)</v>
      </c>
      <c r="AK963" t="str">
        <f>_xlfn.XLOOKUP(Cleaned_Data[[#This Row],[JobSatisfaction]], SatisfactionLookup[Code], SatisfactionLookup[Label], "Unknown")</f>
        <v>Very High</v>
      </c>
      <c r="AL963" t="str">
        <f>_xlfn.XLOOKUP(Cleaned_Data[[#This Row],[WorkLifeBalance]], SatisfactionLookup[Code], SatisfactionLookup[Label], "Unknown")</f>
        <v>Low</v>
      </c>
      <c r="AM96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963" t="str" cm="1">
        <f t="array" ref="AN963">_xlfn.IFS(Cleaned_Data[[#This Row],[Risk Score]]&gt;=5, "3 - High Risk", Cleaned_Data[[#This Row],[Risk Score]]&gt;=3, "2 - Medium Risk", TRUE, "1 - Low Risk")</f>
        <v>1 - Low Risk</v>
      </c>
    </row>
    <row r="964" spans="1:40">
      <c r="A964">
        <v>38</v>
      </c>
      <c r="B964" t="s">
        <v>43</v>
      </c>
      <c r="C964" t="s">
        <v>44</v>
      </c>
      <c r="D964">
        <v>240</v>
      </c>
      <c r="E964" t="s">
        <v>45</v>
      </c>
      <c r="F964">
        <v>2</v>
      </c>
      <c r="G964">
        <v>4</v>
      </c>
      <c r="H964" t="s">
        <v>38</v>
      </c>
      <c r="I964">
        <v>803</v>
      </c>
      <c r="J964">
        <v>1</v>
      </c>
      <c r="K964" t="s">
        <v>39</v>
      </c>
      <c r="L964">
        <v>75</v>
      </c>
      <c r="M964">
        <v>4</v>
      </c>
      <c r="N964">
        <v>2</v>
      </c>
      <c r="O964" t="s">
        <v>53</v>
      </c>
      <c r="P964">
        <v>1</v>
      </c>
      <c r="Q964" t="s">
        <v>41</v>
      </c>
      <c r="R964">
        <v>5980</v>
      </c>
      <c r="S964">
        <v>26085</v>
      </c>
      <c r="T964">
        <v>6</v>
      </c>
      <c r="U964" t="s">
        <v>35</v>
      </c>
      <c r="V964">
        <v>12</v>
      </c>
      <c r="W964">
        <v>3</v>
      </c>
      <c r="X964">
        <v>4</v>
      </c>
      <c r="Y964">
        <v>0</v>
      </c>
      <c r="Z964">
        <v>17</v>
      </c>
      <c r="AA964">
        <v>2</v>
      </c>
      <c r="AB964">
        <v>3</v>
      </c>
      <c r="AC964">
        <v>15</v>
      </c>
      <c r="AD964">
        <v>7</v>
      </c>
      <c r="AE964">
        <v>4</v>
      </c>
      <c r="AF964">
        <v>12</v>
      </c>
      <c r="AG964">
        <v>0</v>
      </c>
      <c r="AH964" t="s">
        <v>69</v>
      </c>
      <c r="AI964" t="s">
        <v>73</v>
      </c>
      <c r="AJ964" t="str" cm="1">
        <f t="array" ref="AJ964">_xlfn.IFS(
  Cleaned_Data[[#This Row],[MonthlyIncome]] &lt;= Q1_Val, "Low (Q1)",
  Cleaned_Data[[#This Row],[MonthlyIncome]] &lt;= Q2_Val, "Lower-Mid (Q2)",
  Cleaned_Data[[#This Row],[MonthlyIncome]] &lt;= Q3_Val, "Upper-Mid (Q3)",
  TRUE, "High (Q4)"
)</f>
        <v>Upper-Mid (Q3)</v>
      </c>
      <c r="AK964" t="str">
        <f>_xlfn.XLOOKUP(Cleaned_Data[[#This Row],[JobSatisfaction]], SatisfactionLookup[Code], SatisfactionLookup[Label], "Unknown")</f>
        <v>Low</v>
      </c>
      <c r="AL964" t="str">
        <f>_xlfn.XLOOKUP(Cleaned_Data[[#This Row],[WorkLifeBalance]], SatisfactionLookup[Code], SatisfactionLookup[Label], "Unknown")</f>
        <v>High</v>
      </c>
      <c r="AM96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964" t="str" cm="1">
        <f t="array" ref="AN964">_xlfn.IFS(Cleaned_Data[[#This Row],[Risk Score]]&gt;=5, "3 - High Risk", Cleaned_Data[[#This Row],[Risk Score]]&gt;=3, "2 - Medium Risk", TRUE, "1 - Low Risk")</f>
        <v>3 - High Risk</v>
      </c>
    </row>
    <row r="965" spans="1:40">
      <c r="A965">
        <v>42</v>
      </c>
      <c r="B965" t="s">
        <v>43</v>
      </c>
      <c r="C965" t="s">
        <v>44</v>
      </c>
      <c r="D965">
        <v>1271</v>
      </c>
      <c r="E965" t="s">
        <v>45</v>
      </c>
      <c r="F965">
        <v>2</v>
      </c>
      <c r="G965">
        <v>1</v>
      </c>
      <c r="H965" t="s">
        <v>51</v>
      </c>
      <c r="I965">
        <v>875</v>
      </c>
      <c r="J965">
        <v>2</v>
      </c>
      <c r="K965" t="s">
        <v>46</v>
      </c>
      <c r="L965">
        <v>35</v>
      </c>
      <c r="M965">
        <v>3</v>
      </c>
      <c r="N965">
        <v>1</v>
      </c>
      <c r="O965" t="s">
        <v>47</v>
      </c>
      <c r="P965">
        <v>4</v>
      </c>
      <c r="Q965" t="s">
        <v>41</v>
      </c>
      <c r="R965">
        <v>2515</v>
      </c>
      <c r="S965">
        <v>9068</v>
      </c>
      <c r="T965">
        <v>5</v>
      </c>
      <c r="U965" t="s">
        <v>35</v>
      </c>
      <c r="V965">
        <v>14</v>
      </c>
      <c r="W965">
        <v>3</v>
      </c>
      <c r="X965">
        <v>4</v>
      </c>
      <c r="Y965">
        <v>0</v>
      </c>
      <c r="Z965">
        <v>8</v>
      </c>
      <c r="AA965">
        <v>2</v>
      </c>
      <c r="AB965">
        <v>3</v>
      </c>
      <c r="AC965">
        <v>2</v>
      </c>
      <c r="AD965">
        <v>1</v>
      </c>
      <c r="AE965">
        <v>2</v>
      </c>
      <c r="AF965">
        <v>2</v>
      </c>
      <c r="AG965">
        <v>0</v>
      </c>
      <c r="AH965" t="s">
        <v>69</v>
      </c>
      <c r="AI965" t="s">
        <v>71</v>
      </c>
      <c r="AJ965" t="str" cm="1">
        <f t="array" ref="AJ965">_xlfn.IFS(
  Cleaned_Data[[#This Row],[MonthlyIncome]] &lt;= Q1_Val, "Low (Q1)",
  Cleaned_Data[[#This Row],[MonthlyIncome]] &lt;= Q2_Val, "Lower-Mid (Q2)",
  Cleaned_Data[[#This Row],[MonthlyIncome]] &lt;= Q3_Val, "Upper-Mid (Q3)",
  TRUE, "High (Q4)"
)</f>
        <v>Low (Q1)</v>
      </c>
      <c r="AK965" t="str">
        <f>_xlfn.XLOOKUP(Cleaned_Data[[#This Row],[JobSatisfaction]], SatisfactionLookup[Code], SatisfactionLookup[Label], "Unknown")</f>
        <v>Very High</v>
      </c>
      <c r="AL965" t="str">
        <f>_xlfn.XLOOKUP(Cleaned_Data[[#This Row],[WorkLifeBalance]], SatisfactionLookup[Code], SatisfactionLookup[Label], "Unknown")</f>
        <v>High</v>
      </c>
      <c r="AM96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965" t="str" cm="1">
        <f t="array" ref="AN965">_xlfn.IFS(Cleaned_Data[[#This Row],[Risk Score]]&gt;=5, "3 - High Risk", Cleaned_Data[[#This Row],[Risk Score]]&gt;=3, "2 - Medium Risk", TRUE, "1 - Low Risk")</f>
        <v>3 - High Risk</v>
      </c>
    </row>
    <row r="966" spans="1:40">
      <c r="A966">
        <v>55</v>
      </c>
      <c r="B966" t="s">
        <v>43</v>
      </c>
      <c r="C966" t="s">
        <v>44</v>
      </c>
      <c r="D966">
        <v>135</v>
      </c>
      <c r="E966" t="s">
        <v>45</v>
      </c>
      <c r="F966">
        <v>18</v>
      </c>
      <c r="G966">
        <v>4</v>
      </c>
      <c r="H966" t="s">
        <v>51</v>
      </c>
      <c r="I966">
        <v>1034</v>
      </c>
      <c r="J966">
        <v>3</v>
      </c>
      <c r="K966" t="s">
        <v>46</v>
      </c>
      <c r="L966">
        <v>62</v>
      </c>
      <c r="M966">
        <v>3</v>
      </c>
      <c r="N966">
        <v>2</v>
      </c>
      <c r="O966" t="s">
        <v>54</v>
      </c>
      <c r="P966">
        <v>2</v>
      </c>
      <c r="Q966" t="s">
        <v>48</v>
      </c>
      <c r="R966">
        <v>6385</v>
      </c>
      <c r="S966">
        <v>12992</v>
      </c>
      <c r="T966">
        <v>3</v>
      </c>
      <c r="U966" t="s">
        <v>35</v>
      </c>
      <c r="V966">
        <v>14</v>
      </c>
      <c r="W966">
        <v>3</v>
      </c>
      <c r="X966">
        <v>4</v>
      </c>
      <c r="Y966">
        <v>2</v>
      </c>
      <c r="Z966">
        <v>17</v>
      </c>
      <c r="AA966">
        <v>3</v>
      </c>
      <c r="AB966">
        <v>3</v>
      </c>
      <c r="AC966">
        <v>8</v>
      </c>
      <c r="AD966">
        <v>7</v>
      </c>
      <c r="AE966">
        <v>6</v>
      </c>
      <c r="AF966">
        <v>7</v>
      </c>
      <c r="AG966">
        <v>0</v>
      </c>
      <c r="AH966" t="s">
        <v>65</v>
      </c>
      <c r="AI966" t="s">
        <v>72</v>
      </c>
      <c r="AJ966" t="str" cm="1">
        <f t="array" ref="AJ966">_xlfn.IFS(
  Cleaned_Data[[#This Row],[MonthlyIncome]] &lt;= Q1_Val, "Low (Q1)",
  Cleaned_Data[[#This Row],[MonthlyIncome]] &lt;= Q2_Val, "Lower-Mid (Q2)",
  Cleaned_Data[[#This Row],[MonthlyIncome]] &lt;= Q3_Val, "Upper-Mid (Q3)",
  TRUE, "High (Q4)"
)</f>
        <v>Upper-Mid (Q3)</v>
      </c>
      <c r="AK966" t="str">
        <f>_xlfn.XLOOKUP(Cleaned_Data[[#This Row],[JobSatisfaction]], SatisfactionLookup[Code], SatisfactionLookup[Label], "Unknown")</f>
        <v>Medium</v>
      </c>
      <c r="AL966" t="str">
        <f>_xlfn.XLOOKUP(Cleaned_Data[[#This Row],[WorkLifeBalance]], SatisfactionLookup[Code], SatisfactionLookup[Label], "Unknown")</f>
        <v>High</v>
      </c>
      <c r="AM96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966" t="str" cm="1">
        <f t="array" ref="AN966">_xlfn.IFS(Cleaned_Data[[#This Row],[Risk Score]]&gt;=5, "3 - High Risk", Cleaned_Data[[#This Row],[Risk Score]]&gt;=3, "2 - Medium Risk", TRUE, "1 - Low Risk")</f>
        <v>3 - High Risk</v>
      </c>
    </row>
    <row r="967" spans="1:40">
      <c r="A967">
        <v>32</v>
      </c>
      <c r="B967" t="s">
        <v>43</v>
      </c>
      <c r="C967" t="s">
        <v>55</v>
      </c>
      <c r="D967">
        <v>1109</v>
      </c>
      <c r="E967" t="s">
        <v>45</v>
      </c>
      <c r="F967">
        <v>29</v>
      </c>
      <c r="G967">
        <v>4</v>
      </c>
      <c r="H967" t="s">
        <v>51</v>
      </c>
      <c r="I967">
        <v>1046</v>
      </c>
      <c r="J967">
        <v>4</v>
      </c>
      <c r="K967" t="s">
        <v>39</v>
      </c>
      <c r="L967">
        <v>69</v>
      </c>
      <c r="M967">
        <v>3</v>
      </c>
      <c r="N967">
        <v>1</v>
      </c>
      <c r="O967" t="s">
        <v>50</v>
      </c>
      <c r="P967">
        <v>3</v>
      </c>
      <c r="Q967" t="s">
        <v>41</v>
      </c>
      <c r="R967">
        <v>4025</v>
      </c>
      <c r="S967">
        <v>11135</v>
      </c>
      <c r="T967">
        <v>9</v>
      </c>
      <c r="U967" t="s">
        <v>43</v>
      </c>
      <c r="V967">
        <v>12</v>
      </c>
      <c r="W967">
        <v>3</v>
      </c>
      <c r="X967">
        <v>2</v>
      </c>
      <c r="Y967">
        <v>0</v>
      </c>
      <c r="Z967">
        <v>10</v>
      </c>
      <c r="AA967">
        <v>2</v>
      </c>
      <c r="AB967">
        <v>3</v>
      </c>
      <c r="AC967">
        <v>8</v>
      </c>
      <c r="AD967">
        <v>7</v>
      </c>
      <c r="AE967">
        <v>7</v>
      </c>
      <c r="AF967">
        <v>7</v>
      </c>
      <c r="AG967">
        <v>0</v>
      </c>
      <c r="AH967" t="s">
        <v>67</v>
      </c>
      <c r="AI967" t="s">
        <v>72</v>
      </c>
      <c r="AJ967" t="str" cm="1">
        <f t="array" ref="AJ967">_xlfn.IFS(
  Cleaned_Data[[#This Row],[MonthlyIncome]] &lt;= Q1_Val, "Low (Q1)",
  Cleaned_Data[[#This Row],[MonthlyIncome]] &lt;= Q2_Val, "Lower-Mid (Q2)",
  Cleaned_Data[[#This Row],[MonthlyIncome]] &lt;= Q3_Val, "Upper-Mid (Q3)",
  TRUE, "High (Q4)"
)</f>
        <v>Lower-Mid (Q2)</v>
      </c>
      <c r="AK967" t="str">
        <f>_xlfn.XLOOKUP(Cleaned_Data[[#This Row],[JobSatisfaction]], SatisfactionLookup[Code], SatisfactionLookup[Label], "Unknown")</f>
        <v>High</v>
      </c>
      <c r="AL967" t="str">
        <f>_xlfn.XLOOKUP(Cleaned_Data[[#This Row],[WorkLifeBalance]], SatisfactionLookup[Code], SatisfactionLookup[Label], "Unknown")</f>
        <v>High</v>
      </c>
      <c r="AM96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967" t="str" cm="1">
        <f t="array" ref="AN967">_xlfn.IFS(Cleaned_Data[[#This Row],[Risk Score]]&gt;=5, "3 - High Risk", Cleaned_Data[[#This Row],[Risk Score]]&gt;=3, "2 - Medium Risk", TRUE, "1 - Low Risk")</f>
        <v>1 - Low Risk</v>
      </c>
    </row>
    <row r="968" spans="1:40">
      <c r="A968">
        <v>53</v>
      </c>
      <c r="B968" t="s">
        <v>43</v>
      </c>
      <c r="C968" t="s">
        <v>44</v>
      </c>
      <c r="D968">
        <v>124</v>
      </c>
      <c r="E968" t="s">
        <v>37</v>
      </c>
      <c r="F968">
        <v>2</v>
      </c>
      <c r="G968">
        <v>3</v>
      </c>
      <c r="H968" t="s">
        <v>59</v>
      </c>
      <c r="I968">
        <v>1050</v>
      </c>
      <c r="J968">
        <v>3</v>
      </c>
      <c r="K968" t="s">
        <v>39</v>
      </c>
      <c r="L968">
        <v>38</v>
      </c>
      <c r="M968">
        <v>2</v>
      </c>
      <c r="N968">
        <v>3</v>
      </c>
      <c r="O968" t="s">
        <v>40</v>
      </c>
      <c r="P968">
        <v>2</v>
      </c>
      <c r="Q968" t="s">
        <v>48</v>
      </c>
      <c r="R968">
        <v>7525</v>
      </c>
      <c r="S968">
        <v>23537</v>
      </c>
      <c r="T968">
        <v>2</v>
      </c>
      <c r="U968" t="s">
        <v>43</v>
      </c>
      <c r="V968">
        <v>12</v>
      </c>
      <c r="W968">
        <v>3</v>
      </c>
      <c r="X968">
        <v>1</v>
      </c>
      <c r="Y968">
        <v>1</v>
      </c>
      <c r="Z968">
        <v>30</v>
      </c>
      <c r="AA968">
        <v>2</v>
      </c>
      <c r="AB968">
        <v>3</v>
      </c>
      <c r="AC968">
        <v>15</v>
      </c>
      <c r="AD968">
        <v>7</v>
      </c>
      <c r="AE968">
        <v>6</v>
      </c>
      <c r="AF968">
        <v>12</v>
      </c>
      <c r="AG968">
        <v>0</v>
      </c>
      <c r="AH968" t="s">
        <v>70</v>
      </c>
      <c r="AI968" t="s">
        <v>73</v>
      </c>
      <c r="AJ968" t="str" cm="1">
        <f t="array" ref="AJ968">_xlfn.IFS(
  Cleaned_Data[[#This Row],[MonthlyIncome]] &lt;= Q1_Val, "Low (Q1)",
  Cleaned_Data[[#This Row],[MonthlyIncome]] &lt;= Q2_Val, "Lower-Mid (Q2)",
  Cleaned_Data[[#This Row],[MonthlyIncome]] &lt;= Q3_Val, "Upper-Mid (Q3)",
  TRUE, "High (Q4)"
)</f>
        <v>Upper-Mid (Q3)</v>
      </c>
      <c r="AK968" t="str">
        <f>_xlfn.XLOOKUP(Cleaned_Data[[#This Row],[JobSatisfaction]], SatisfactionLookup[Code], SatisfactionLookup[Label], "Unknown")</f>
        <v>Medium</v>
      </c>
      <c r="AL968" t="str">
        <f>_xlfn.XLOOKUP(Cleaned_Data[[#This Row],[WorkLifeBalance]], SatisfactionLookup[Code], SatisfactionLookup[Label], "Unknown")</f>
        <v>High</v>
      </c>
      <c r="AM96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68" t="str" cm="1">
        <f t="array" ref="AN968">_xlfn.IFS(Cleaned_Data[[#This Row],[Risk Score]]&gt;=5, "3 - High Risk", Cleaned_Data[[#This Row],[Risk Score]]&gt;=3, "2 - Medium Risk", TRUE, "1 - Low Risk")</f>
        <v>2 - Medium Risk</v>
      </c>
    </row>
    <row r="969" spans="1:40">
      <c r="A969">
        <v>55</v>
      </c>
      <c r="B969" t="s">
        <v>43</v>
      </c>
      <c r="C969" t="s">
        <v>55</v>
      </c>
      <c r="D969">
        <v>444</v>
      </c>
      <c r="E969" t="s">
        <v>45</v>
      </c>
      <c r="F969">
        <v>2</v>
      </c>
      <c r="G969">
        <v>1</v>
      </c>
      <c r="H969" t="s">
        <v>51</v>
      </c>
      <c r="I969">
        <v>1074</v>
      </c>
      <c r="J969">
        <v>3</v>
      </c>
      <c r="K969" t="s">
        <v>46</v>
      </c>
      <c r="L969">
        <v>40</v>
      </c>
      <c r="M969">
        <v>2</v>
      </c>
      <c r="N969">
        <v>4</v>
      </c>
      <c r="O969" t="s">
        <v>56</v>
      </c>
      <c r="P969">
        <v>1</v>
      </c>
      <c r="Q969" t="s">
        <v>41</v>
      </c>
      <c r="R969">
        <v>16756</v>
      </c>
      <c r="S969">
        <v>17323</v>
      </c>
      <c r="T969">
        <v>7</v>
      </c>
      <c r="U969" t="s">
        <v>43</v>
      </c>
      <c r="V969">
        <v>15</v>
      </c>
      <c r="W969">
        <v>3</v>
      </c>
      <c r="X969">
        <v>2</v>
      </c>
      <c r="Y969">
        <v>0</v>
      </c>
      <c r="Z969">
        <v>31</v>
      </c>
      <c r="AA969">
        <v>3</v>
      </c>
      <c r="AB969">
        <v>4</v>
      </c>
      <c r="AC969">
        <v>9</v>
      </c>
      <c r="AD969">
        <v>7</v>
      </c>
      <c r="AE969">
        <v>6</v>
      </c>
      <c r="AF969">
        <v>2</v>
      </c>
      <c r="AG969">
        <v>0</v>
      </c>
      <c r="AH969" t="s">
        <v>65</v>
      </c>
      <c r="AI969" t="s">
        <v>72</v>
      </c>
      <c r="AJ969" t="str" cm="1">
        <f t="array" ref="AJ969">_xlfn.IFS(
  Cleaned_Data[[#This Row],[MonthlyIncome]] &lt;= Q1_Val, "Low (Q1)",
  Cleaned_Data[[#This Row],[MonthlyIncome]] &lt;= Q2_Val, "Lower-Mid (Q2)",
  Cleaned_Data[[#This Row],[MonthlyIncome]] &lt;= Q3_Val, "Upper-Mid (Q3)",
  TRUE, "High (Q4)"
)</f>
        <v>High (Q4)</v>
      </c>
      <c r="AK969" t="str">
        <f>_xlfn.XLOOKUP(Cleaned_Data[[#This Row],[JobSatisfaction]], SatisfactionLookup[Code], SatisfactionLookup[Label], "Unknown")</f>
        <v>Low</v>
      </c>
      <c r="AL969" t="str">
        <f>_xlfn.XLOOKUP(Cleaned_Data[[#This Row],[WorkLifeBalance]], SatisfactionLookup[Code], SatisfactionLookup[Label], "Unknown")</f>
        <v>Very High</v>
      </c>
      <c r="AM96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69" t="str" cm="1">
        <f t="array" ref="AN969">_xlfn.IFS(Cleaned_Data[[#This Row],[Risk Score]]&gt;=5, "3 - High Risk", Cleaned_Data[[#This Row],[Risk Score]]&gt;=3, "2 - Medium Risk", TRUE, "1 - Low Risk")</f>
        <v>2 - Medium Risk</v>
      </c>
    </row>
    <row r="970" spans="1:40">
      <c r="A970">
        <v>48</v>
      </c>
      <c r="B970" t="s">
        <v>43</v>
      </c>
      <c r="C970" t="s">
        <v>55</v>
      </c>
      <c r="D970">
        <v>1262</v>
      </c>
      <c r="E970" t="s">
        <v>45</v>
      </c>
      <c r="F970">
        <v>1</v>
      </c>
      <c r="G970">
        <v>4</v>
      </c>
      <c r="H970" t="s">
        <v>51</v>
      </c>
      <c r="I970">
        <v>1116</v>
      </c>
      <c r="J970">
        <v>1</v>
      </c>
      <c r="K970" t="s">
        <v>46</v>
      </c>
      <c r="L970">
        <v>35</v>
      </c>
      <c r="M970">
        <v>4</v>
      </c>
      <c r="N970">
        <v>4</v>
      </c>
      <c r="O970" t="s">
        <v>56</v>
      </c>
      <c r="P970">
        <v>4</v>
      </c>
      <c r="Q970" t="s">
        <v>41</v>
      </c>
      <c r="R970">
        <v>16885</v>
      </c>
      <c r="S970">
        <v>16154</v>
      </c>
      <c r="T970">
        <v>2</v>
      </c>
      <c r="U970" t="s">
        <v>43</v>
      </c>
      <c r="V970">
        <v>22</v>
      </c>
      <c r="W970">
        <v>4</v>
      </c>
      <c r="X970">
        <v>3</v>
      </c>
      <c r="Y970">
        <v>0</v>
      </c>
      <c r="Z970">
        <v>27</v>
      </c>
      <c r="AA970">
        <v>3</v>
      </c>
      <c r="AB970">
        <v>2</v>
      </c>
      <c r="AC970">
        <v>5</v>
      </c>
      <c r="AD970">
        <v>4</v>
      </c>
      <c r="AE970">
        <v>2</v>
      </c>
      <c r="AF970">
        <v>1</v>
      </c>
      <c r="AG970">
        <v>0</v>
      </c>
      <c r="AH970" t="s">
        <v>70</v>
      </c>
      <c r="AI970" t="s">
        <v>71</v>
      </c>
      <c r="AJ970" t="str" cm="1">
        <f t="array" ref="AJ970">_xlfn.IFS(
  Cleaned_Data[[#This Row],[MonthlyIncome]] &lt;= Q1_Val, "Low (Q1)",
  Cleaned_Data[[#This Row],[MonthlyIncome]] &lt;= Q2_Val, "Lower-Mid (Q2)",
  Cleaned_Data[[#This Row],[MonthlyIncome]] &lt;= Q3_Val, "Upper-Mid (Q3)",
  TRUE, "High (Q4)"
)</f>
        <v>High (Q4)</v>
      </c>
      <c r="AK970" t="str">
        <f>_xlfn.XLOOKUP(Cleaned_Data[[#This Row],[JobSatisfaction]], SatisfactionLookup[Code], SatisfactionLookup[Label], "Unknown")</f>
        <v>Very High</v>
      </c>
      <c r="AL970" t="str">
        <f>_xlfn.XLOOKUP(Cleaned_Data[[#This Row],[WorkLifeBalance]], SatisfactionLookup[Code], SatisfactionLookup[Label], "Unknown")</f>
        <v>Medium</v>
      </c>
      <c r="AM97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970" t="str" cm="1">
        <f t="array" ref="AN970">_xlfn.IFS(Cleaned_Data[[#This Row],[Risk Score]]&gt;=5, "3 - High Risk", Cleaned_Data[[#This Row],[Risk Score]]&gt;=3, "2 - Medium Risk", TRUE, "1 - Low Risk")</f>
        <v>1 - Low Risk</v>
      </c>
    </row>
    <row r="971" spans="1:40">
      <c r="A971">
        <v>39</v>
      </c>
      <c r="B971" t="s">
        <v>35</v>
      </c>
      <c r="C971" t="s">
        <v>44</v>
      </c>
      <c r="D971">
        <v>203</v>
      </c>
      <c r="E971" t="s">
        <v>45</v>
      </c>
      <c r="F971">
        <v>2</v>
      </c>
      <c r="G971">
        <v>3</v>
      </c>
      <c r="H971" t="s">
        <v>38</v>
      </c>
      <c r="I971">
        <v>1127</v>
      </c>
      <c r="J971">
        <v>1</v>
      </c>
      <c r="K971" t="s">
        <v>46</v>
      </c>
      <c r="L971">
        <v>84</v>
      </c>
      <c r="M971">
        <v>3</v>
      </c>
      <c r="N971">
        <v>4</v>
      </c>
      <c r="O971" t="s">
        <v>54</v>
      </c>
      <c r="P971">
        <v>4</v>
      </c>
      <c r="Q971" t="s">
        <v>52</v>
      </c>
      <c r="R971">
        <v>12169</v>
      </c>
      <c r="S971">
        <v>13547</v>
      </c>
      <c r="T971">
        <v>7</v>
      </c>
      <c r="U971" t="s">
        <v>43</v>
      </c>
      <c r="V971">
        <v>11</v>
      </c>
      <c r="W971">
        <v>3</v>
      </c>
      <c r="X971">
        <v>4</v>
      </c>
      <c r="Y971">
        <v>3</v>
      </c>
      <c r="Z971">
        <v>21</v>
      </c>
      <c r="AA971">
        <v>4</v>
      </c>
      <c r="AB971">
        <v>3</v>
      </c>
      <c r="AC971">
        <v>18</v>
      </c>
      <c r="AD971">
        <v>7</v>
      </c>
      <c r="AE971">
        <v>11</v>
      </c>
      <c r="AF971">
        <v>5</v>
      </c>
      <c r="AG971">
        <v>1</v>
      </c>
      <c r="AH971" t="s">
        <v>69</v>
      </c>
      <c r="AI971" t="s">
        <v>73</v>
      </c>
      <c r="AJ971" t="str" cm="1">
        <f t="array" ref="AJ971">_xlfn.IFS(
  Cleaned_Data[[#This Row],[MonthlyIncome]] &lt;= Q1_Val, "Low (Q1)",
  Cleaned_Data[[#This Row],[MonthlyIncome]] &lt;= Q2_Val, "Lower-Mid (Q2)",
  Cleaned_Data[[#This Row],[MonthlyIncome]] &lt;= Q3_Val, "Upper-Mid (Q3)",
  TRUE, "High (Q4)"
)</f>
        <v>High (Q4)</v>
      </c>
      <c r="AK971" t="str">
        <f>_xlfn.XLOOKUP(Cleaned_Data[[#This Row],[JobSatisfaction]], SatisfactionLookup[Code], SatisfactionLookup[Label], "Unknown")</f>
        <v>Very High</v>
      </c>
      <c r="AL971" t="str">
        <f>_xlfn.XLOOKUP(Cleaned_Data[[#This Row],[WorkLifeBalance]], SatisfactionLookup[Code], SatisfactionLookup[Label], "Unknown")</f>
        <v>High</v>
      </c>
      <c r="AM97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971" t="str" cm="1">
        <f t="array" ref="AN971">_xlfn.IFS(Cleaned_Data[[#This Row],[Risk Score]]&gt;=5, "3 - High Risk", Cleaned_Data[[#This Row],[Risk Score]]&gt;=3, "2 - Medium Risk", TRUE, "1 - Low Risk")</f>
        <v>1 - Low Risk</v>
      </c>
    </row>
    <row r="972" spans="1:40">
      <c r="A972">
        <v>40</v>
      </c>
      <c r="B972" t="s">
        <v>43</v>
      </c>
      <c r="C972" t="s">
        <v>44</v>
      </c>
      <c r="D972">
        <v>593</v>
      </c>
      <c r="E972" t="s">
        <v>45</v>
      </c>
      <c r="F972">
        <v>9</v>
      </c>
      <c r="G972">
        <v>4</v>
      </c>
      <c r="H972" t="s">
        <v>51</v>
      </c>
      <c r="I972">
        <v>1166</v>
      </c>
      <c r="J972">
        <v>2</v>
      </c>
      <c r="K972" t="s">
        <v>39</v>
      </c>
      <c r="L972">
        <v>88</v>
      </c>
      <c r="M972">
        <v>3</v>
      </c>
      <c r="N972">
        <v>3</v>
      </c>
      <c r="O972" t="s">
        <v>58</v>
      </c>
      <c r="P972">
        <v>3</v>
      </c>
      <c r="Q972" t="s">
        <v>41</v>
      </c>
      <c r="R972">
        <v>13499</v>
      </c>
      <c r="S972">
        <v>13782</v>
      </c>
      <c r="T972">
        <v>9</v>
      </c>
      <c r="U972" t="s">
        <v>43</v>
      </c>
      <c r="V972">
        <v>17</v>
      </c>
      <c r="W972">
        <v>3</v>
      </c>
      <c r="X972">
        <v>3</v>
      </c>
      <c r="Y972">
        <v>0</v>
      </c>
      <c r="Z972">
        <v>20</v>
      </c>
      <c r="AA972">
        <v>3</v>
      </c>
      <c r="AB972">
        <v>2</v>
      </c>
      <c r="AC972">
        <v>18</v>
      </c>
      <c r="AD972">
        <v>7</v>
      </c>
      <c r="AE972">
        <v>2</v>
      </c>
      <c r="AF972">
        <v>13</v>
      </c>
      <c r="AG972">
        <v>0</v>
      </c>
      <c r="AH972" t="s">
        <v>69</v>
      </c>
      <c r="AI972" t="s">
        <v>73</v>
      </c>
      <c r="AJ972" t="str" cm="1">
        <f t="array" ref="AJ972">_xlfn.IFS(
  Cleaned_Data[[#This Row],[MonthlyIncome]] &lt;= Q1_Val, "Low (Q1)",
  Cleaned_Data[[#This Row],[MonthlyIncome]] &lt;= Q2_Val, "Lower-Mid (Q2)",
  Cleaned_Data[[#This Row],[MonthlyIncome]] &lt;= Q3_Val, "Upper-Mid (Q3)",
  TRUE, "High (Q4)"
)</f>
        <v>High (Q4)</v>
      </c>
      <c r="AK972" t="str">
        <f>_xlfn.XLOOKUP(Cleaned_Data[[#This Row],[JobSatisfaction]], SatisfactionLookup[Code], SatisfactionLookup[Label], "Unknown")</f>
        <v>High</v>
      </c>
      <c r="AL972" t="str">
        <f>_xlfn.XLOOKUP(Cleaned_Data[[#This Row],[WorkLifeBalance]], SatisfactionLookup[Code], SatisfactionLookup[Label], "Unknown")</f>
        <v>Medium</v>
      </c>
      <c r="AM97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972" t="str" cm="1">
        <f t="array" ref="AN972">_xlfn.IFS(Cleaned_Data[[#This Row],[Risk Score]]&gt;=5, "3 - High Risk", Cleaned_Data[[#This Row],[Risk Score]]&gt;=3, "2 - Medium Risk", TRUE, "1 - Low Risk")</f>
        <v>1 - Low Risk</v>
      </c>
    </row>
    <row r="973" spans="1:40">
      <c r="A973">
        <v>42</v>
      </c>
      <c r="B973" t="s">
        <v>35</v>
      </c>
      <c r="C973" t="s">
        <v>44</v>
      </c>
      <c r="D973">
        <v>481</v>
      </c>
      <c r="E973" t="s">
        <v>37</v>
      </c>
      <c r="F973">
        <v>12</v>
      </c>
      <c r="G973">
        <v>3</v>
      </c>
      <c r="H973" t="s">
        <v>38</v>
      </c>
      <c r="I973">
        <v>1167</v>
      </c>
      <c r="J973">
        <v>3</v>
      </c>
      <c r="K973" t="s">
        <v>46</v>
      </c>
      <c r="L973">
        <v>44</v>
      </c>
      <c r="M973">
        <v>3</v>
      </c>
      <c r="N973">
        <v>4</v>
      </c>
      <c r="O973" t="s">
        <v>40</v>
      </c>
      <c r="P973">
        <v>1</v>
      </c>
      <c r="Q973" t="s">
        <v>41</v>
      </c>
      <c r="R973">
        <v>13758</v>
      </c>
      <c r="S973">
        <v>2447</v>
      </c>
      <c r="T973">
        <v>0</v>
      </c>
      <c r="U973" t="s">
        <v>35</v>
      </c>
      <c r="V973">
        <v>12</v>
      </c>
      <c r="W973">
        <v>3</v>
      </c>
      <c r="X973">
        <v>2</v>
      </c>
      <c r="Y973">
        <v>0</v>
      </c>
      <c r="Z973">
        <v>22</v>
      </c>
      <c r="AA973">
        <v>2</v>
      </c>
      <c r="AB973">
        <v>2</v>
      </c>
      <c r="AC973">
        <v>21</v>
      </c>
      <c r="AD973">
        <v>9</v>
      </c>
      <c r="AE973">
        <v>13</v>
      </c>
      <c r="AF973">
        <v>14</v>
      </c>
      <c r="AG973">
        <v>1</v>
      </c>
      <c r="AH973" t="s">
        <v>69</v>
      </c>
      <c r="AI973" t="s">
        <v>73</v>
      </c>
      <c r="AJ973" t="str" cm="1">
        <f t="array" ref="AJ973">_xlfn.IFS(
  Cleaned_Data[[#This Row],[MonthlyIncome]] &lt;= Q1_Val, "Low (Q1)",
  Cleaned_Data[[#This Row],[MonthlyIncome]] &lt;= Q2_Val, "Lower-Mid (Q2)",
  Cleaned_Data[[#This Row],[MonthlyIncome]] &lt;= Q3_Val, "Upper-Mid (Q3)",
  TRUE, "High (Q4)"
)</f>
        <v>High (Q4)</v>
      </c>
      <c r="AK973" t="str">
        <f>_xlfn.XLOOKUP(Cleaned_Data[[#This Row],[JobSatisfaction]], SatisfactionLookup[Code], SatisfactionLookup[Label], "Unknown")</f>
        <v>Low</v>
      </c>
      <c r="AL973" t="str">
        <f>_xlfn.XLOOKUP(Cleaned_Data[[#This Row],[WorkLifeBalance]], SatisfactionLookup[Code], SatisfactionLookup[Label], "Unknown")</f>
        <v>Medium</v>
      </c>
      <c r="AM97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973" t="str" cm="1">
        <f t="array" ref="AN973">_xlfn.IFS(Cleaned_Data[[#This Row],[Risk Score]]&gt;=5, "3 - High Risk", Cleaned_Data[[#This Row],[Risk Score]]&gt;=3, "2 - Medium Risk", TRUE, "1 - Low Risk")</f>
        <v>3 - High Risk</v>
      </c>
    </row>
    <row r="974" spans="1:40">
      <c r="A974">
        <v>34</v>
      </c>
      <c r="B974" t="s">
        <v>43</v>
      </c>
      <c r="C974" t="s">
        <v>44</v>
      </c>
      <c r="D974">
        <v>669</v>
      </c>
      <c r="E974" t="s">
        <v>45</v>
      </c>
      <c r="F974">
        <v>1</v>
      </c>
      <c r="G974">
        <v>3</v>
      </c>
      <c r="H974" t="s">
        <v>51</v>
      </c>
      <c r="I974">
        <v>1184</v>
      </c>
      <c r="J974">
        <v>4</v>
      </c>
      <c r="K974" t="s">
        <v>46</v>
      </c>
      <c r="L974">
        <v>97</v>
      </c>
      <c r="M974">
        <v>2</v>
      </c>
      <c r="N974">
        <v>2</v>
      </c>
      <c r="O974" t="s">
        <v>54</v>
      </c>
      <c r="P974">
        <v>1</v>
      </c>
      <c r="Q974" t="s">
        <v>41</v>
      </c>
      <c r="R974">
        <v>5343</v>
      </c>
      <c r="S974">
        <v>25755</v>
      </c>
      <c r="T974">
        <v>0</v>
      </c>
      <c r="U974" t="s">
        <v>43</v>
      </c>
      <c r="V974">
        <v>20</v>
      </c>
      <c r="W974">
        <v>4</v>
      </c>
      <c r="X974">
        <v>3</v>
      </c>
      <c r="Y974">
        <v>0</v>
      </c>
      <c r="Z974">
        <v>14</v>
      </c>
      <c r="AA974">
        <v>3</v>
      </c>
      <c r="AB974">
        <v>3</v>
      </c>
      <c r="AC974">
        <v>13</v>
      </c>
      <c r="AD974">
        <v>9</v>
      </c>
      <c r="AE974">
        <v>4</v>
      </c>
      <c r="AF974">
        <v>9</v>
      </c>
      <c r="AG974">
        <v>0</v>
      </c>
      <c r="AH974" t="s">
        <v>67</v>
      </c>
      <c r="AI974" t="s">
        <v>73</v>
      </c>
      <c r="AJ974" t="str" cm="1">
        <f t="array" ref="AJ974">_xlfn.IFS(
  Cleaned_Data[[#This Row],[MonthlyIncome]] &lt;= Q1_Val, "Low (Q1)",
  Cleaned_Data[[#This Row],[MonthlyIncome]] &lt;= Q2_Val, "Lower-Mid (Q2)",
  Cleaned_Data[[#This Row],[MonthlyIncome]] &lt;= Q3_Val, "Upper-Mid (Q3)",
  TRUE, "High (Q4)"
)</f>
        <v>Upper-Mid (Q3)</v>
      </c>
      <c r="AK974" t="str">
        <f>_xlfn.XLOOKUP(Cleaned_Data[[#This Row],[JobSatisfaction]], SatisfactionLookup[Code], SatisfactionLookup[Label], "Unknown")</f>
        <v>Low</v>
      </c>
      <c r="AL974" t="str">
        <f>_xlfn.XLOOKUP(Cleaned_Data[[#This Row],[WorkLifeBalance]], SatisfactionLookup[Code], SatisfactionLookup[Label], "Unknown")</f>
        <v>High</v>
      </c>
      <c r="AM97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74" t="str" cm="1">
        <f t="array" ref="AN974">_xlfn.IFS(Cleaned_Data[[#This Row],[Risk Score]]&gt;=5, "3 - High Risk", Cleaned_Data[[#This Row],[Risk Score]]&gt;=3, "2 - Medium Risk", TRUE, "1 - Low Risk")</f>
        <v>2 - Medium Risk</v>
      </c>
    </row>
    <row r="975" spans="1:40">
      <c r="A975">
        <v>51</v>
      </c>
      <c r="B975" t="s">
        <v>43</v>
      </c>
      <c r="C975" t="s">
        <v>44</v>
      </c>
      <c r="D975">
        <v>237</v>
      </c>
      <c r="E975" t="s">
        <v>37</v>
      </c>
      <c r="F975">
        <v>9</v>
      </c>
      <c r="G975">
        <v>3</v>
      </c>
      <c r="H975" t="s">
        <v>38</v>
      </c>
      <c r="I975">
        <v>1282</v>
      </c>
      <c r="J975">
        <v>4</v>
      </c>
      <c r="K975" t="s">
        <v>46</v>
      </c>
      <c r="L975">
        <v>83</v>
      </c>
      <c r="M975">
        <v>3</v>
      </c>
      <c r="N975">
        <v>5</v>
      </c>
      <c r="O975" t="s">
        <v>56</v>
      </c>
      <c r="P975">
        <v>2</v>
      </c>
      <c r="Q975" t="s">
        <v>52</v>
      </c>
      <c r="R975">
        <v>19847</v>
      </c>
      <c r="S975">
        <v>19196</v>
      </c>
      <c r="T975">
        <v>4</v>
      </c>
      <c r="U975" t="s">
        <v>35</v>
      </c>
      <c r="V975">
        <v>24</v>
      </c>
      <c r="W975">
        <v>4</v>
      </c>
      <c r="X975">
        <v>1</v>
      </c>
      <c r="Y975">
        <v>1</v>
      </c>
      <c r="Z975">
        <v>31</v>
      </c>
      <c r="AA975">
        <v>5</v>
      </c>
      <c r="AB975">
        <v>2</v>
      </c>
      <c r="AC975">
        <v>29</v>
      </c>
      <c r="AD975">
        <v>10</v>
      </c>
      <c r="AE975">
        <v>11</v>
      </c>
      <c r="AF975">
        <v>10</v>
      </c>
      <c r="AG975">
        <v>0</v>
      </c>
      <c r="AH975" t="s">
        <v>70</v>
      </c>
      <c r="AI975" t="s">
        <v>73</v>
      </c>
      <c r="AJ975" t="str" cm="1">
        <f t="array" ref="AJ975">_xlfn.IFS(
  Cleaned_Data[[#This Row],[MonthlyIncome]] &lt;= Q1_Val, "Low (Q1)",
  Cleaned_Data[[#This Row],[MonthlyIncome]] &lt;= Q2_Val, "Lower-Mid (Q2)",
  Cleaned_Data[[#This Row],[MonthlyIncome]] &lt;= Q3_Val, "Upper-Mid (Q3)",
  TRUE, "High (Q4)"
)</f>
        <v>High (Q4)</v>
      </c>
      <c r="AK975" t="str">
        <f>_xlfn.XLOOKUP(Cleaned_Data[[#This Row],[JobSatisfaction]], SatisfactionLookup[Code], SatisfactionLookup[Label], "Unknown")</f>
        <v>Medium</v>
      </c>
      <c r="AL975" t="str">
        <f>_xlfn.XLOOKUP(Cleaned_Data[[#This Row],[WorkLifeBalance]], SatisfactionLookup[Code], SatisfactionLookup[Label], "Unknown")</f>
        <v>Medium</v>
      </c>
      <c r="AM97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975" t="str" cm="1">
        <f t="array" ref="AN975">_xlfn.IFS(Cleaned_Data[[#This Row],[Risk Score]]&gt;=5, "3 - High Risk", Cleaned_Data[[#This Row],[Risk Score]]&gt;=3, "2 - Medium Risk", TRUE, "1 - Low Risk")</f>
        <v>3 - High Risk</v>
      </c>
    </row>
    <row r="976" spans="1:40">
      <c r="A976">
        <v>34</v>
      </c>
      <c r="B976" t="s">
        <v>43</v>
      </c>
      <c r="C976" t="s">
        <v>44</v>
      </c>
      <c r="D976">
        <v>135</v>
      </c>
      <c r="E976" t="s">
        <v>45</v>
      </c>
      <c r="F976">
        <v>19</v>
      </c>
      <c r="G976">
        <v>3</v>
      </c>
      <c r="H976" t="s">
        <v>51</v>
      </c>
      <c r="I976">
        <v>1285</v>
      </c>
      <c r="J976">
        <v>3</v>
      </c>
      <c r="K976" t="s">
        <v>39</v>
      </c>
      <c r="L976">
        <v>46</v>
      </c>
      <c r="M976">
        <v>3</v>
      </c>
      <c r="N976">
        <v>2</v>
      </c>
      <c r="O976" t="s">
        <v>50</v>
      </c>
      <c r="P976">
        <v>2</v>
      </c>
      <c r="Q976" t="s">
        <v>52</v>
      </c>
      <c r="R976">
        <v>4444</v>
      </c>
      <c r="S976">
        <v>22534</v>
      </c>
      <c r="T976">
        <v>4</v>
      </c>
      <c r="U976" t="s">
        <v>43</v>
      </c>
      <c r="V976">
        <v>13</v>
      </c>
      <c r="W976">
        <v>3</v>
      </c>
      <c r="X976">
        <v>3</v>
      </c>
      <c r="Y976">
        <v>2</v>
      </c>
      <c r="Z976">
        <v>15</v>
      </c>
      <c r="AA976">
        <v>2</v>
      </c>
      <c r="AB976">
        <v>4</v>
      </c>
      <c r="AC976">
        <v>11</v>
      </c>
      <c r="AD976">
        <v>8</v>
      </c>
      <c r="AE976">
        <v>5</v>
      </c>
      <c r="AF976">
        <v>10</v>
      </c>
      <c r="AG976">
        <v>0</v>
      </c>
      <c r="AH976" t="s">
        <v>67</v>
      </c>
      <c r="AI976" t="s">
        <v>73</v>
      </c>
      <c r="AJ976" t="str" cm="1">
        <f t="array" ref="AJ976">_xlfn.IFS(
  Cleaned_Data[[#This Row],[MonthlyIncome]] &lt;= Q1_Val, "Low (Q1)",
  Cleaned_Data[[#This Row],[MonthlyIncome]] &lt;= Q2_Val, "Lower-Mid (Q2)",
  Cleaned_Data[[#This Row],[MonthlyIncome]] &lt;= Q3_Val, "Upper-Mid (Q3)",
  TRUE, "High (Q4)"
)</f>
        <v>Lower-Mid (Q2)</v>
      </c>
      <c r="AK976" t="str">
        <f>_xlfn.XLOOKUP(Cleaned_Data[[#This Row],[JobSatisfaction]], SatisfactionLookup[Code], SatisfactionLookup[Label], "Unknown")</f>
        <v>Medium</v>
      </c>
      <c r="AL976" t="str">
        <f>_xlfn.XLOOKUP(Cleaned_Data[[#This Row],[WorkLifeBalance]], SatisfactionLookup[Code], SatisfactionLookup[Label], "Unknown")</f>
        <v>Very High</v>
      </c>
      <c r="AM97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976" t="str" cm="1">
        <f t="array" ref="AN976">_xlfn.IFS(Cleaned_Data[[#This Row],[Risk Score]]&gt;=5, "3 - High Risk", Cleaned_Data[[#This Row],[Risk Score]]&gt;=3, "2 - Medium Risk", TRUE, "1 - Low Risk")</f>
        <v>2 - Medium Risk</v>
      </c>
    </row>
    <row r="977" spans="1:40">
      <c r="A977">
        <v>51</v>
      </c>
      <c r="B977" t="s">
        <v>43</v>
      </c>
      <c r="C977" t="s">
        <v>44</v>
      </c>
      <c r="D977">
        <v>968</v>
      </c>
      <c r="E977" t="s">
        <v>45</v>
      </c>
      <c r="F977">
        <v>6</v>
      </c>
      <c r="G977">
        <v>2</v>
      </c>
      <c r="H977" t="s">
        <v>51</v>
      </c>
      <c r="I977">
        <v>1297</v>
      </c>
      <c r="J977">
        <v>2</v>
      </c>
      <c r="K977" t="s">
        <v>39</v>
      </c>
      <c r="L977">
        <v>40</v>
      </c>
      <c r="M977">
        <v>2</v>
      </c>
      <c r="N977">
        <v>1</v>
      </c>
      <c r="O977" t="s">
        <v>50</v>
      </c>
      <c r="P977">
        <v>3</v>
      </c>
      <c r="Q977" t="s">
        <v>41</v>
      </c>
      <c r="R977">
        <v>2838</v>
      </c>
      <c r="S977">
        <v>4257</v>
      </c>
      <c r="T977">
        <v>0</v>
      </c>
      <c r="U977" t="s">
        <v>43</v>
      </c>
      <c r="V977">
        <v>14</v>
      </c>
      <c r="W977">
        <v>3</v>
      </c>
      <c r="X977">
        <v>2</v>
      </c>
      <c r="Y977">
        <v>0</v>
      </c>
      <c r="Z977">
        <v>8</v>
      </c>
      <c r="AA977">
        <v>6</v>
      </c>
      <c r="AB977">
        <v>2</v>
      </c>
      <c r="AC977">
        <v>7</v>
      </c>
      <c r="AD977">
        <v>0</v>
      </c>
      <c r="AE977">
        <v>7</v>
      </c>
      <c r="AF977">
        <v>7</v>
      </c>
      <c r="AG977">
        <v>0</v>
      </c>
      <c r="AH977" t="s">
        <v>70</v>
      </c>
      <c r="AI977" t="s">
        <v>72</v>
      </c>
      <c r="AJ977" t="str" cm="1">
        <f t="array" ref="AJ977">_xlfn.IFS(
  Cleaned_Data[[#This Row],[MonthlyIncome]] &lt;= Q1_Val, "Low (Q1)",
  Cleaned_Data[[#This Row],[MonthlyIncome]] &lt;= Q2_Val, "Lower-Mid (Q2)",
  Cleaned_Data[[#This Row],[MonthlyIncome]] &lt;= Q3_Val, "Upper-Mid (Q3)",
  TRUE, "High (Q4)"
)</f>
        <v>Low (Q1)</v>
      </c>
      <c r="AK977" t="str">
        <f>_xlfn.XLOOKUP(Cleaned_Data[[#This Row],[JobSatisfaction]], SatisfactionLookup[Code], SatisfactionLookup[Label], "Unknown")</f>
        <v>High</v>
      </c>
      <c r="AL977" t="str">
        <f>_xlfn.XLOOKUP(Cleaned_Data[[#This Row],[WorkLifeBalance]], SatisfactionLookup[Code], SatisfactionLookup[Label], "Unknown")</f>
        <v>Medium</v>
      </c>
      <c r="AM97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77" t="str" cm="1">
        <f t="array" ref="AN977">_xlfn.IFS(Cleaned_Data[[#This Row],[Risk Score]]&gt;=5, "3 - High Risk", Cleaned_Data[[#This Row],[Risk Score]]&gt;=3, "2 - Medium Risk", TRUE, "1 - Low Risk")</f>
        <v>2 - Medium Risk</v>
      </c>
    </row>
    <row r="978" spans="1:40">
      <c r="A978">
        <v>28</v>
      </c>
      <c r="B978" t="s">
        <v>43</v>
      </c>
      <c r="C978" t="s">
        <v>55</v>
      </c>
      <c r="D978">
        <v>1476</v>
      </c>
      <c r="E978" t="s">
        <v>45</v>
      </c>
      <c r="F978">
        <v>1</v>
      </c>
      <c r="G978">
        <v>3</v>
      </c>
      <c r="H978" t="s">
        <v>38</v>
      </c>
      <c r="I978">
        <v>1315</v>
      </c>
      <c r="J978">
        <v>3</v>
      </c>
      <c r="K978" t="s">
        <v>39</v>
      </c>
      <c r="L978">
        <v>55</v>
      </c>
      <c r="M978">
        <v>1</v>
      </c>
      <c r="N978">
        <v>2</v>
      </c>
      <c r="O978" t="s">
        <v>50</v>
      </c>
      <c r="P978">
        <v>4</v>
      </c>
      <c r="Q978" t="s">
        <v>48</v>
      </c>
      <c r="R978">
        <v>6674</v>
      </c>
      <c r="S978">
        <v>16392</v>
      </c>
      <c r="T978">
        <v>0</v>
      </c>
      <c r="U978" t="s">
        <v>43</v>
      </c>
      <c r="V978">
        <v>11</v>
      </c>
      <c r="W978">
        <v>3</v>
      </c>
      <c r="X978">
        <v>1</v>
      </c>
      <c r="Y978">
        <v>3</v>
      </c>
      <c r="Z978">
        <v>10</v>
      </c>
      <c r="AA978">
        <v>6</v>
      </c>
      <c r="AB978">
        <v>3</v>
      </c>
      <c r="AC978">
        <v>9</v>
      </c>
      <c r="AD978">
        <v>8</v>
      </c>
      <c r="AE978">
        <v>7</v>
      </c>
      <c r="AF978">
        <v>5</v>
      </c>
      <c r="AG978">
        <v>0</v>
      </c>
      <c r="AH978" t="s">
        <v>67</v>
      </c>
      <c r="AI978" t="s">
        <v>72</v>
      </c>
      <c r="AJ978" t="str" cm="1">
        <f t="array" ref="AJ978">_xlfn.IFS(
  Cleaned_Data[[#This Row],[MonthlyIncome]] &lt;= Q1_Val, "Low (Q1)",
  Cleaned_Data[[#This Row],[MonthlyIncome]] &lt;= Q2_Val, "Lower-Mid (Q2)",
  Cleaned_Data[[#This Row],[MonthlyIncome]] &lt;= Q3_Val, "Upper-Mid (Q3)",
  TRUE, "High (Q4)"
)</f>
        <v>Upper-Mid (Q3)</v>
      </c>
      <c r="AK978" t="str">
        <f>_xlfn.XLOOKUP(Cleaned_Data[[#This Row],[JobSatisfaction]], SatisfactionLookup[Code], SatisfactionLookup[Label], "Unknown")</f>
        <v>Very High</v>
      </c>
      <c r="AL978" t="str">
        <f>_xlfn.XLOOKUP(Cleaned_Data[[#This Row],[WorkLifeBalance]], SatisfactionLookup[Code], SatisfactionLookup[Label], "Unknown")</f>
        <v>High</v>
      </c>
      <c r="AM97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978" t="str" cm="1">
        <f t="array" ref="AN978">_xlfn.IFS(Cleaned_Data[[#This Row],[Risk Score]]&gt;=5, "3 - High Risk", Cleaned_Data[[#This Row],[Risk Score]]&gt;=3, "2 - Medium Risk", TRUE, "1 - Low Risk")</f>
        <v>1 - Low Risk</v>
      </c>
    </row>
    <row r="979" spans="1:40">
      <c r="A979">
        <v>42</v>
      </c>
      <c r="B979" t="s">
        <v>43</v>
      </c>
      <c r="C979" t="s">
        <v>55</v>
      </c>
      <c r="D979">
        <v>495</v>
      </c>
      <c r="E979" t="s">
        <v>45</v>
      </c>
      <c r="F979">
        <v>2</v>
      </c>
      <c r="G979">
        <v>1</v>
      </c>
      <c r="H979" t="s">
        <v>38</v>
      </c>
      <c r="I979">
        <v>1334</v>
      </c>
      <c r="J979">
        <v>3</v>
      </c>
      <c r="K979" t="s">
        <v>46</v>
      </c>
      <c r="L979">
        <v>37</v>
      </c>
      <c r="M979">
        <v>3</v>
      </c>
      <c r="N979">
        <v>4</v>
      </c>
      <c r="O979" t="s">
        <v>56</v>
      </c>
      <c r="P979">
        <v>3</v>
      </c>
      <c r="Q979" t="s">
        <v>48</v>
      </c>
      <c r="R979">
        <v>17861</v>
      </c>
      <c r="S979">
        <v>26582</v>
      </c>
      <c r="T979">
        <v>0</v>
      </c>
      <c r="U979" t="s">
        <v>35</v>
      </c>
      <c r="V979">
        <v>13</v>
      </c>
      <c r="W979">
        <v>3</v>
      </c>
      <c r="X979">
        <v>4</v>
      </c>
      <c r="Y979">
        <v>0</v>
      </c>
      <c r="Z979">
        <v>21</v>
      </c>
      <c r="AA979">
        <v>3</v>
      </c>
      <c r="AB979">
        <v>2</v>
      </c>
      <c r="AC979">
        <v>20</v>
      </c>
      <c r="AD979">
        <v>8</v>
      </c>
      <c r="AE979">
        <v>2</v>
      </c>
      <c r="AF979">
        <v>10</v>
      </c>
      <c r="AG979">
        <v>0</v>
      </c>
      <c r="AH979" t="s">
        <v>69</v>
      </c>
      <c r="AI979" t="s">
        <v>73</v>
      </c>
      <c r="AJ979" t="str" cm="1">
        <f t="array" ref="AJ979">_xlfn.IFS(
  Cleaned_Data[[#This Row],[MonthlyIncome]] &lt;= Q1_Val, "Low (Q1)",
  Cleaned_Data[[#This Row],[MonthlyIncome]] &lt;= Q2_Val, "Lower-Mid (Q2)",
  Cleaned_Data[[#This Row],[MonthlyIncome]] &lt;= Q3_Val, "Upper-Mid (Q3)",
  TRUE, "High (Q4)"
)</f>
        <v>High (Q4)</v>
      </c>
      <c r="AK979" t="str">
        <f>_xlfn.XLOOKUP(Cleaned_Data[[#This Row],[JobSatisfaction]], SatisfactionLookup[Code], SatisfactionLookup[Label], "Unknown")</f>
        <v>High</v>
      </c>
      <c r="AL979" t="str">
        <f>_xlfn.XLOOKUP(Cleaned_Data[[#This Row],[WorkLifeBalance]], SatisfactionLookup[Code], SatisfactionLookup[Label], "Unknown")</f>
        <v>Medium</v>
      </c>
      <c r="AM97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79" t="str" cm="1">
        <f t="array" ref="AN979">_xlfn.IFS(Cleaned_Data[[#This Row],[Risk Score]]&gt;=5, "3 - High Risk", Cleaned_Data[[#This Row],[Risk Score]]&gt;=3, "2 - Medium Risk", TRUE, "1 - Low Risk")</f>
        <v>2 - Medium Risk</v>
      </c>
    </row>
    <row r="980" spans="1:40">
      <c r="A980">
        <v>36</v>
      </c>
      <c r="B980" t="s">
        <v>43</v>
      </c>
      <c r="C980" t="s">
        <v>44</v>
      </c>
      <c r="D980">
        <v>607</v>
      </c>
      <c r="E980" t="s">
        <v>37</v>
      </c>
      <c r="F980">
        <v>7</v>
      </c>
      <c r="G980">
        <v>3</v>
      </c>
      <c r="H980" t="s">
        <v>59</v>
      </c>
      <c r="I980">
        <v>1362</v>
      </c>
      <c r="J980">
        <v>1</v>
      </c>
      <c r="K980" t="s">
        <v>39</v>
      </c>
      <c r="L980">
        <v>83</v>
      </c>
      <c r="M980">
        <v>4</v>
      </c>
      <c r="N980">
        <v>2</v>
      </c>
      <c r="O980" t="s">
        <v>40</v>
      </c>
      <c r="P980">
        <v>1</v>
      </c>
      <c r="Q980" t="s">
        <v>48</v>
      </c>
      <c r="R980">
        <v>4639</v>
      </c>
      <c r="S980">
        <v>2261</v>
      </c>
      <c r="T980">
        <v>2</v>
      </c>
      <c r="U980" t="s">
        <v>43</v>
      </c>
      <c r="V980">
        <v>16</v>
      </c>
      <c r="W980">
        <v>3</v>
      </c>
      <c r="X980">
        <v>4</v>
      </c>
      <c r="Y980">
        <v>1</v>
      </c>
      <c r="Z980">
        <v>17</v>
      </c>
      <c r="AA980">
        <v>2</v>
      </c>
      <c r="AB980">
        <v>2</v>
      </c>
      <c r="AC980">
        <v>15</v>
      </c>
      <c r="AD980">
        <v>7</v>
      </c>
      <c r="AE980">
        <v>6</v>
      </c>
      <c r="AF980">
        <v>13</v>
      </c>
      <c r="AG980">
        <v>0</v>
      </c>
      <c r="AH980" t="s">
        <v>69</v>
      </c>
      <c r="AI980" t="s">
        <v>73</v>
      </c>
      <c r="AJ980" t="str" cm="1">
        <f t="array" ref="AJ980">_xlfn.IFS(
  Cleaned_Data[[#This Row],[MonthlyIncome]] &lt;= Q1_Val, "Low (Q1)",
  Cleaned_Data[[#This Row],[MonthlyIncome]] &lt;= Q2_Val, "Lower-Mid (Q2)",
  Cleaned_Data[[#This Row],[MonthlyIncome]] &lt;= Q3_Val, "Upper-Mid (Q3)",
  TRUE, "High (Q4)"
)</f>
        <v>Lower-Mid (Q2)</v>
      </c>
      <c r="AK980" t="str">
        <f>_xlfn.XLOOKUP(Cleaned_Data[[#This Row],[JobSatisfaction]], SatisfactionLookup[Code], SatisfactionLookup[Label], "Unknown")</f>
        <v>Low</v>
      </c>
      <c r="AL980" t="str">
        <f>_xlfn.XLOOKUP(Cleaned_Data[[#This Row],[WorkLifeBalance]], SatisfactionLookup[Code], SatisfactionLookup[Label], "Unknown")</f>
        <v>Medium</v>
      </c>
      <c r="AM98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80" t="str" cm="1">
        <f t="array" ref="AN980">_xlfn.IFS(Cleaned_Data[[#This Row],[Risk Score]]&gt;=5, "3 - High Risk", Cleaned_Data[[#This Row],[Risk Score]]&gt;=3, "2 - Medium Risk", TRUE, "1 - Low Risk")</f>
        <v>2 - Medium Risk</v>
      </c>
    </row>
    <row r="981" spans="1:40">
      <c r="A981">
        <v>29</v>
      </c>
      <c r="B981" t="s">
        <v>35</v>
      </c>
      <c r="C981" t="s">
        <v>44</v>
      </c>
      <c r="D981">
        <v>337</v>
      </c>
      <c r="E981" t="s">
        <v>45</v>
      </c>
      <c r="F981">
        <v>14</v>
      </c>
      <c r="G981">
        <v>1</v>
      </c>
      <c r="H981" t="s">
        <v>49</v>
      </c>
      <c r="I981">
        <v>1421</v>
      </c>
      <c r="J981">
        <v>3</v>
      </c>
      <c r="K981" t="s">
        <v>39</v>
      </c>
      <c r="L981">
        <v>84</v>
      </c>
      <c r="M981">
        <v>3</v>
      </c>
      <c r="N981">
        <v>3</v>
      </c>
      <c r="O981" t="s">
        <v>54</v>
      </c>
      <c r="P981">
        <v>4</v>
      </c>
      <c r="Q981" t="s">
        <v>41</v>
      </c>
      <c r="R981">
        <v>7553</v>
      </c>
      <c r="S981">
        <v>22930</v>
      </c>
      <c r="T981">
        <v>0</v>
      </c>
      <c r="U981" t="s">
        <v>35</v>
      </c>
      <c r="V981">
        <v>12</v>
      </c>
      <c r="W981">
        <v>3</v>
      </c>
      <c r="X981">
        <v>1</v>
      </c>
      <c r="Y981">
        <v>0</v>
      </c>
      <c r="Z981">
        <v>9</v>
      </c>
      <c r="AA981">
        <v>1</v>
      </c>
      <c r="AB981">
        <v>3</v>
      </c>
      <c r="AC981">
        <v>8</v>
      </c>
      <c r="AD981">
        <v>7</v>
      </c>
      <c r="AE981">
        <v>7</v>
      </c>
      <c r="AF981">
        <v>7</v>
      </c>
      <c r="AG981">
        <v>1</v>
      </c>
      <c r="AH981" t="s">
        <v>67</v>
      </c>
      <c r="AI981" t="s">
        <v>72</v>
      </c>
      <c r="AJ981" t="str" cm="1">
        <f t="array" ref="AJ981">_xlfn.IFS(
  Cleaned_Data[[#This Row],[MonthlyIncome]] &lt;= Q1_Val, "Low (Q1)",
  Cleaned_Data[[#This Row],[MonthlyIncome]] &lt;= Q2_Val, "Lower-Mid (Q2)",
  Cleaned_Data[[#This Row],[MonthlyIncome]] &lt;= Q3_Val, "Upper-Mid (Q3)",
  TRUE, "High (Q4)"
)</f>
        <v>Upper-Mid (Q3)</v>
      </c>
      <c r="AK981" t="str">
        <f>_xlfn.XLOOKUP(Cleaned_Data[[#This Row],[JobSatisfaction]], SatisfactionLookup[Code], SatisfactionLookup[Label], "Unknown")</f>
        <v>Very High</v>
      </c>
      <c r="AL981" t="str">
        <f>_xlfn.XLOOKUP(Cleaned_Data[[#This Row],[WorkLifeBalance]], SatisfactionLookup[Code], SatisfactionLookup[Label], "Unknown")</f>
        <v>High</v>
      </c>
      <c r="AM98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981" t="str" cm="1">
        <f t="array" ref="AN981">_xlfn.IFS(Cleaned_Data[[#This Row],[Risk Score]]&gt;=5, "3 - High Risk", Cleaned_Data[[#This Row],[Risk Score]]&gt;=3, "2 - Medium Risk", TRUE, "1 - Low Risk")</f>
        <v>2 - Medium Risk</v>
      </c>
    </row>
    <row r="982" spans="1:40">
      <c r="A982">
        <v>40</v>
      </c>
      <c r="B982" t="s">
        <v>43</v>
      </c>
      <c r="C982" t="s">
        <v>55</v>
      </c>
      <c r="D982">
        <v>218</v>
      </c>
      <c r="E982" t="s">
        <v>45</v>
      </c>
      <c r="F982">
        <v>8</v>
      </c>
      <c r="G982">
        <v>1</v>
      </c>
      <c r="H982" t="s">
        <v>51</v>
      </c>
      <c r="I982">
        <v>1468</v>
      </c>
      <c r="J982">
        <v>4</v>
      </c>
      <c r="K982" t="s">
        <v>46</v>
      </c>
      <c r="L982">
        <v>55</v>
      </c>
      <c r="M982">
        <v>2</v>
      </c>
      <c r="N982">
        <v>3</v>
      </c>
      <c r="O982" t="s">
        <v>58</v>
      </c>
      <c r="P982">
        <v>2</v>
      </c>
      <c r="Q982" t="s">
        <v>52</v>
      </c>
      <c r="R982">
        <v>13757</v>
      </c>
      <c r="S982">
        <v>25178</v>
      </c>
      <c r="T982">
        <v>2</v>
      </c>
      <c r="U982" t="s">
        <v>43</v>
      </c>
      <c r="V982">
        <v>11</v>
      </c>
      <c r="W982">
        <v>3</v>
      </c>
      <c r="X982">
        <v>3</v>
      </c>
      <c r="Y982">
        <v>1</v>
      </c>
      <c r="Z982">
        <v>16</v>
      </c>
      <c r="AA982">
        <v>5</v>
      </c>
      <c r="AB982">
        <v>3</v>
      </c>
      <c r="AC982">
        <v>9</v>
      </c>
      <c r="AD982">
        <v>8</v>
      </c>
      <c r="AE982">
        <v>4</v>
      </c>
      <c r="AF982">
        <v>8</v>
      </c>
      <c r="AG982">
        <v>0</v>
      </c>
      <c r="AH982" t="s">
        <v>69</v>
      </c>
      <c r="AI982" t="s">
        <v>72</v>
      </c>
      <c r="AJ982" t="str" cm="1">
        <f t="array" ref="AJ982">_xlfn.IFS(
  Cleaned_Data[[#This Row],[MonthlyIncome]] &lt;= Q1_Val, "Low (Q1)",
  Cleaned_Data[[#This Row],[MonthlyIncome]] &lt;= Q2_Val, "Lower-Mid (Q2)",
  Cleaned_Data[[#This Row],[MonthlyIncome]] &lt;= Q3_Val, "Upper-Mid (Q3)",
  TRUE, "High (Q4)"
)</f>
        <v>High (Q4)</v>
      </c>
      <c r="AK982" t="str">
        <f>_xlfn.XLOOKUP(Cleaned_Data[[#This Row],[JobSatisfaction]], SatisfactionLookup[Code], SatisfactionLookup[Label], "Unknown")</f>
        <v>Medium</v>
      </c>
      <c r="AL982" t="str">
        <f>_xlfn.XLOOKUP(Cleaned_Data[[#This Row],[WorkLifeBalance]], SatisfactionLookup[Code], SatisfactionLookup[Label], "Unknown")</f>
        <v>High</v>
      </c>
      <c r="AM98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82" t="str" cm="1">
        <f t="array" ref="AN982">_xlfn.IFS(Cleaned_Data[[#This Row],[Risk Score]]&gt;=5, "3 - High Risk", Cleaned_Data[[#This Row],[Risk Score]]&gt;=3, "2 - Medium Risk", TRUE, "1 - Low Risk")</f>
        <v>2 - Medium Risk</v>
      </c>
    </row>
    <row r="983" spans="1:40">
      <c r="A983">
        <v>34</v>
      </c>
      <c r="B983" t="s">
        <v>43</v>
      </c>
      <c r="C983" t="s">
        <v>44</v>
      </c>
      <c r="D983">
        <v>829</v>
      </c>
      <c r="E983" t="s">
        <v>45</v>
      </c>
      <c r="F983">
        <v>15</v>
      </c>
      <c r="G983">
        <v>3</v>
      </c>
      <c r="H983" t="s">
        <v>51</v>
      </c>
      <c r="I983">
        <v>1485</v>
      </c>
      <c r="J983">
        <v>2</v>
      </c>
      <c r="K983" t="s">
        <v>46</v>
      </c>
      <c r="L983">
        <v>71</v>
      </c>
      <c r="M983">
        <v>3</v>
      </c>
      <c r="N983">
        <v>4</v>
      </c>
      <c r="O983" t="s">
        <v>58</v>
      </c>
      <c r="P983">
        <v>1</v>
      </c>
      <c r="Q983" t="s">
        <v>52</v>
      </c>
      <c r="R983">
        <v>17007</v>
      </c>
      <c r="S983">
        <v>11929</v>
      </c>
      <c r="T983">
        <v>7</v>
      </c>
      <c r="U983" t="s">
        <v>43</v>
      </c>
      <c r="V983">
        <v>14</v>
      </c>
      <c r="W983">
        <v>3</v>
      </c>
      <c r="X983">
        <v>4</v>
      </c>
      <c r="Y983">
        <v>2</v>
      </c>
      <c r="Z983">
        <v>16</v>
      </c>
      <c r="AA983">
        <v>3</v>
      </c>
      <c r="AB983">
        <v>2</v>
      </c>
      <c r="AC983">
        <v>14</v>
      </c>
      <c r="AD983">
        <v>8</v>
      </c>
      <c r="AE983">
        <v>6</v>
      </c>
      <c r="AF983">
        <v>9</v>
      </c>
      <c r="AG983">
        <v>0</v>
      </c>
      <c r="AH983" t="s">
        <v>67</v>
      </c>
      <c r="AI983" t="s">
        <v>73</v>
      </c>
      <c r="AJ983" t="str" cm="1">
        <f t="array" ref="AJ983">_xlfn.IFS(
  Cleaned_Data[[#This Row],[MonthlyIncome]] &lt;= Q1_Val, "Low (Q1)",
  Cleaned_Data[[#This Row],[MonthlyIncome]] &lt;= Q2_Val, "Lower-Mid (Q2)",
  Cleaned_Data[[#This Row],[MonthlyIncome]] &lt;= Q3_Val, "Upper-Mid (Q3)",
  TRUE, "High (Q4)"
)</f>
        <v>High (Q4)</v>
      </c>
      <c r="AK983" t="str">
        <f>_xlfn.XLOOKUP(Cleaned_Data[[#This Row],[JobSatisfaction]], SatisfactionLookup[Code], SatisfactionLookup[Label], "Unknown")</f>
        <v>Low</v>
      </c>
      <c r="AL983" t="str">
        <f>_xlfn.XLOOKUP(Cleaned_Data[[#This Row],[WorkLifeBalance]], SatisfactionLookup[Code], SatisfactionLookup[Label], "Unknown")</f>
        <v>Medium</v>
      </c>
      <c r="AM98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983" t="str" cm="1">
        <f t="array" ref="AN983">_xlfn.IFS(Cleaned_Data[[#This Row],[Risk Score]]&gt;=5, "3 - High Risk", Cleaned_Data[[#This Row],[Risk Score]]&gt;=3, "2 - Medium Risk", TRUE, "1 - Low Risk")</f>
        <v>2 - Medium Risk</v>
      </c>
    </row>
    <row r="984" spans="1:40">
      <c r="A984">
        <v>42</v>
      </c>
      <c r="B984" t="s">
        <v>43</v>
      </c>
      <c r="C984" t="s">
        <v>44</v>
      </c>
      <c r="D984">
        <v>288</v>
      </c>
      <c r="E984" t="s">
        <v>45</v>
      </c>
      <c r="F984">
        <v>2</v>
      </c>
      <c r="G984">
        <v>3</v>
      </c>
      <c r="H984" t="s">
        <v>38</v>
      </c>
      <c r="I984">
        <v>1547</v>
      </c>
      <c r="J984">
        <v>4</v>
      </c>
      <c r="K984" t="s">
        <v>46</v>
      </c>
      <c r="L984">
        <v>40</v>
      </c>
      <c r="M984">
        <v>3</v>
      </c>
      <c r="N984">
        <v>3</v>
      </c>
      <c r="O984" t="s">
        <v>54</v>
      </c>
      <c r="P984">
        <v>4</v>
      </c>
      <c r="Q984" t="s">
        <v>48</v>
      </c>
      <c r="R984">
        <v>10124</v>
      </c>
      <c r="S984">
        <v>18611</v>
      </c>
      <c r="T984">
        <v>2</v>
      </c>
      <c r="U984" t="s">
        <v>35</v>
      </c>
      <c r="V984">
        <v>14</v>
      </c>
      <c r="W984">
        <v>3</v>
      </c>
      <c r="X984">
        <v>3</v>
      </c>
      <c r="Y984">
        <v>1</v>
      </c>
      <c r="Z984">
        <v>24</v>
      </c>
      <c r="AA984">
        <v>3</v>
      </c>
      <c r="AB984">
        <v>1</v>
      </c>
      <c r="AC984">
        <v>20</v>
      </c>
      <c r="AD984">
        <v>8</v>
      </c>
      <c r="AE984">
        <v>13</v>
      </c>
      <c r="AF984">
        <v>9</v>
      </c>
      <c r="AG984">
        <v>0</v>
      </c>
      <c r="AH984" t="s">
        <v>69</v>
      </c>
      <c r="AI984" t="s">
        <v>73</v>
      </c>
      <c r="AJ984" t="str" cm="1">
        <f t="array" ref="AJ984">_xlfn.IFS(
  Cleaned_Data[[#This Row],[MonthlyIncome]] &lt;= Q1_Val, "Low (Q1)",
  Cleaned_Data[[#This Row],[MonthlyIncome]] &lt;= Q2_Val, "Lower-Mid (Q2)",
  Cleaned_Data[[#This Row],[MonthlyIncome]] &lt;= Q3_Val, "Upper-Mid (Q3)",
  TRUE, "High (Q4)"
)</f>
        <v>High (Q4)</v>
      </c>
      <c r="AK984" t="str">
        <f>_xlfn.XLOOKUP(Cleaned_Data[[#This Row],[JobSatisfaction]], SatisfactionLookup[Code], SatisfactionLookup[Label], "Unknown")</f>
        <v>Very High</v>
      </c>
      <c r="AL984" t="str">
        <f>_xlfn.XLOOKUP(Cleaned_Data[[#This Row],[WorkLifeBalance]], SatisfactionLookup[Code], SatisfactionLookup[Label], "Unknown")</f>
        <v>Low</v>
      </c>
      <c r="AM98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984" t="str" cm="1">
        <f t="array" ref="AN984">_xlfn.IFS(Cleaned_Data[[#This Row],[Risk Score]]&gt;=5, "3 - High Risk", Cleaned_Data[[#This Row],[Risk Score]]&gt;=3, "2 - Medium Risk", TRUE, "1 - Low Risk")</f>
        <v>3 - High Risk</v>
      </c>
    </row>
    <row r="985" spans="1:40">
      <c r="A985">
        <v>50</v>
      </c>
      <c r="B985" t="s">
        <v>43</v>
      </c>
      <c r="C985" t="s">
        <v>44</v>
      </c>
      <c r="D985">
        <v>1234</v>
      </c>
      <c r="E985" t="s">
        <v>45</v>
      </c>
      <c r="F985">
        <v>20</v>
      </c>
      <c r="G985">
        <v>5</v>
      </c>
      <c r="H985" t="s">
        <v>51</v>
      </c>
      <c r="I985">
        <v>1606</v>
      </c>
      <c r="J985">
        <v>2</v>
      </c>
      <c r="K985" t="s">
        <v>46</v>
      </c>
      <c r="L985">
        <v>41</v>
      </c>
      <c r="M985">
        <v>3</v>
      </c>
      <c r="N985">
        <v>4</v>
      </c>
      <c r="O985" t="s">
        <v>54</v>
      </c>
      <c r="P985">
        <v>3</v>
      </c>
      <c r="Q985" t="s">
        <v>48</v>
      </c>
      <c r="R985">
        <v>11245</v>
      </c>
      <c r="S985">
        <v>20689</v>
      </c>
      <c r="T985">
        <v>2</v>
      </c>
      <c r="U985" t="s">
        <v>35</v>
      </c>
      <c r="V985">
        <v>15</v>
      </c>
      <c r="W985">
        <v>3</v>
      </c>
      <c r="X985">
        <v>3</v>
      </c>
      <c r="Y985">
        <v>1</v>
      </c>
      <c r="Z985">
        <v>32</v>
      </c>
      <c r="AA985">
        <v>3</v>
      </c>
      <c r="AB985">
        <v>3</v>
      </c>
      <c r="AC985">
        <v>30</v>
      </c>
      <c r="AD985">
        <v>8</v>
      </c>
      <c r="AE985">
        <v>12</v>
      </c>
      <c r="AF985">
        <v>13</v>
      </c>
      <c r="AG985">
        <v>0</v>
      </c>
      <c r="AH985" t="s">
        <v>70</v>
      </c>
      <c r="AI985" t="s">
        <v>73</v>
      </c>
      <c r="AJ985" t="str" cm="1">
        <f t="array" ref="AJ985">_xlfn.IFS(
  Cleaned_Data[[#This Row],[MonthlyIncome]] &lt;= Q1_Val, "Low (Q1)",
  Cleaned_Data[[#This Row],[MonthlyIncome]] &lt;= Q2_Val, "Lower-Mid (Q2)",
  Cleaned_Data[[#This Row],[MonthlyIncome]] &lt;= Q3_Val, "Upper-Mid (Q3)",
  TRUE, "High (Q4)"
)</f>
        <v>High (Q4)</v>
      </c>
      <c r="AK985" t="str">
        <f>_xlfn.XLOOKUP(Cleaned_Data[[#This Row],[JobSatisfaction]], SatisfactionLookup[Code], SatisfactionLookup[Label], "Unknown")</f>
        <v>High</v>
      </c>
      <c r="AL985" t="str">
        <f>_xlfn.XLOOKUP(Cleaned_Data[[#This Row],[WorkLifeBalance]], SatisfactionLookup[Code], SatisfactionLookup[Label], "Unknown")</f>
        <v>High</v>
      </c>
      <c r="AM98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985" t="str" cm="1">
        <f t="array" ref="AN985">_xlfn.IFS(Cleaned_Data[[#This Row],[Risk Score]]&gt;=5, "3 - High Risk", Cleaned_Data[[#This Row],[Risk Score]]&gt;=3, "2 - Medium Risk", TRUE, "1 - Low Risk")</f>
        <v>3 - High Risk</v>
      </c>
    </row>
    <row r="986" spans="1:40">
      <c r="A986">
        <v>35</v>
      </c>
      <c r="B986" t="s">
        <v>35</v>
      </c>
      <c r="C986" t="s">
        <v>44</v>
      </c>
      <c r="D986">
        <v>880</v>
      </c>
      <c r="E986" t="s">
        <v>37</v>
      </c>
      <c r="F986">
        <v>12</v>
      </c>
      <c r="G986">
        <v>4</v>
      </c>
      <c r="H986" t="s">
        <v>49</v>
      </c>
      <c r="I986">
        <v>1667</v>
      </c>
      <c r="J986">
        <v>4</v>
      </c>
      <c r="K986" t="s">
        <v>46</v>
      </c>
      <c r="L986">
        <v>36</v>
      </c>
      <c r="M986">
        <v>3</v>
      </c>
      <c r="N986">
        <v>2</v>
      </c>
      <c r="O986" t="s">
        <v>40</v>
      </c>
      <c r="P986">
        <v>4</v>
      </c>
      <c r="Q986" t="s">
        <v>41</v>
      </c>
      <c r="R986">
        <v>4581</v>
      </c>
      <c r="S986">
        <v>10414</v>
      </c>
      <c r="T986">
        <v>3</v>
      </c>
      <c r="U986" t="s">
        <v>35</v>
      </c>
      <c r="V986">
        <v>24</v>
      </c>
      <c r="W986">
        <v>4</v>
      </c>
      <c r="X986">
        <v>1</v>
      </c>
      <c r="Y986">
        <v>0</v>
      </c>
      <c r="Z986">
        <v>13</v>
      </c>
      <c r="AA986">
        <v>2</v>
      </c>
      <c r="AB986">
        <v>4</v>
      </c>
      <c r="AC986">
        <v>11</v>
      </c>
      <c r="AD986">
        <v>9</v>
      </c>
      <c r="AE986">
        <v>6</v>
      </c>
      <c r="AF986">
        <v>7</v>
      </c>
      <c r="AG986">
        <v>1</v>
      </c>
      <c r="AH986" t="s">
        <v>69</v>
      </c>
      <c r="AI986" t="s">
        <v>73</v>
      </c>
      <c r="AJ986" t="str" cm="1">
        <f t="array" ref="AJ986">_xlfn.IFS(
  Cleaned_Data[[#This Row],[MonthlyIncome]] &lt;= Q1_Val, "Low (Q1)",
  Cleaned_Data[[#This Row],[MonthlyIncome]] &lt;= Q2_Val, "Lower-Mid (Q2)",
  Cleaned_Data[[#This Row],[MonthlyIncome]] &lt;= Q3_Val, "Upper-Mid (Q3)",
  TRUE, "High (Q4)"
)</f>
        <v>Lower-Mid (Q2)</v>
      </c>
      <c r="AK986" t="str">
        <f>_xlfn.XLOOKUP(Cleaned_Data[[#This Row],[JobSatisfaction]], SatisfactionLookup[Code], SatisfactionLookup[Label], "Unknown")</f>
        <v>Very High</v>
      </c>
      <c r="AL986" t="str">
        <f>_xlfn.XLOOKUP(Cleaned_Data[[#This Row],[WorkLifeBalance]], SatisfactionLookup[Code], SatisfactionLookup[Label], "Unknown")</f>
        <v>Very High</v>
      </c>
      <c r="AM98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986" t="str" cm="1">
        <f t="array" ref="AN986">_xlfn.IFS(Cleaned_Data[[#This Row],[Risk Score]]&gt;=5, "3 - High Risk", Cleaned_Data[[#This Row],[Risk Score]]&gt;=3, "2 - Medium Risk", TRUE, "1 - Low Risk")</f>
        <v>2 - Medium Risk</v>
      </c>
    </row>
    <row r="987" spans="1:40">
      <c r="A987">
        <v>38</v>
      </c>
      <c r="B987" t="s">
        <v>43</v>
      </c>
      <c r="C987" t="s">
        <v>44</v>
      </c>
      <c r="D987">
        <v>1189</v>
      </c>
      <c r="E987" t="s">
        <v>45</v>
      </c>
      <c r="F987">
        <v>1</v>
      </c>
      <c r="G987">
        <v>3</v>
      </c>
      <c r="H987" t="s">
        <v>38</v>
      </c>
      <c r="I987">
        <v>1668</v>
      </c>
      <c r="J987">
        <v>4</v>
      </c>
      <c r="K987" t="s">
        <v>46</v>
      </c>
      <c r="L987">
        <v>90</v>
      </c>
      <c r="M987">
        <v>3</v>
      </c>
      <c r="N987">
        <v>2</v>
      </c>
      <c r="O987" t="s">
        <v>47</v>
      </c>
      <c r="P987">
        <v>4</v>
      </c>
      <c r="Q987" t="s">
        <v>48</v>
      </c>
      <c r="R987">
        <v>4735</v>
      </c>
      <c r="S987">
        <v>9867</v>
      </c>
      <c r="T987">
        <v>7</v>
      </c>
      <c r="U987" t="s">
        <v>43</v>
      </c>
      <c r="V987">
        <v>15</v>
      </c>
      <c r="W987">
        <v>3</v>
      </c>
      <c r="X987">
        <v>4</v>
      </c>
      <c r="Y987">
        <v>2</v>
      </c>
      <c r="Z987">
        <v>19</v>
      </c>
      <c r="AA987">
        <v>4</v>
      </c>
      <c r="AB987">
        <v>4</v>
      </c>
      <c r="AC987">
        <v>13</v>
      </c>
      <c r="AD987">
        <v>11</v>
      </c>
      <c r="AE987">
        <v>2</v>
      </c>
      <c r="AF987">
        <v>9</v>
      </c>
      <c r="AG987">
        <v>0</v>
      </c>
      <c r="AH987" t="s">
        <v>69</v>
      </c>
      <c r="AI987" t="s">
        <v>73</v>
      </c>
      <c r="AJ987" t="str" cm="1">
        <f t="array" ref="AJ987">_xlfn.IFS(
  Cleaned_Data[[#This Row],[MonthlyIncome]] &lt;= Q1_Val, "Low (Q1)",
  Cleaned_Data[[#This Row],[MonthlyIncome]] &lt;= Q2_Val, "Lower-Mid (Q2)",
  Cleaned_Data[[#This Row],[MonthlyIncome]] &lt;= Q3_Val, "Upper-Mid (Q3)",
  TRUE, "High (Q4)"
)</f>
        <v>Lower-Mid (Q2)</v>
      </c>
      <c r="AK987" t="str">
        <f>_xlfn.XLOOKUP(Cleaned_Data[[#This Row],[JobSatisfaction]], SatisfactionLookup[Code], SatisfactionLookup[Label], "Unknown")</f>
        <v>Very High</v>
      </c>
      <c r="AL987" t="str">
        <f>_xlfn.XLOOKUP(Cleaned_Data[[#This Row],[WorkLifeBalance]], SatisfactionLookup[Code], SatisfactionLookup[Label], "Unknown")</f>
        <v>Very High</v>
      </c>
      <c r="AM98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987" t="str" cm="1">
        <f t="array" ref="AN987">_xlfn.IFS(Cleaned_Data[[#This Row],[Risk Score]]&gt;=5, "3 - High Risk", Cleaned_Data[[#This Row],[Risk Score]]&gt;=3, "2 - Medium Risk", TRUE, "1 - Low Risk")</f>
        <v>1 - Low Risk</v>
      </c>
    </row>
    <row r="988" spans="1:40">
      <c r="A988">
        <v>48</v>
      </c>
      <c r="B988" t="s">
        <v>35</v>
      </c>
      <c r="C988" t="s">
        <v>44</v>
      </c>
      <c r="D988">
        <v>708</v>
      </c>
      <c r="E988" t="s">
        <v>37</v>
      </c>
      <c r="F988">
        <v>7</v>
      </c>
      <c r="G988">
        <v>2</v>
      </c>
      <c r="H988" t="s">
        <v>51</v>
      </c>
      <c r="I988">
        <v>1691</v>
      </c>
      <c r="J988">
        <v>4</v>
      </c>
      <c r="K988" t="s">
        <v>39</v>
      </c>
      <c r="L988">
        <v>95</v>
      </c>
      <c r="M988">
        <v>3</v>
      </c>
      <c r="N988">
        <v>1</v>
      </c>
      <c r="O988" t="s">
        <v>57</v>
      </c>
      <c r="P988">
        <v>3</v>
      </c>
      <c r="Q988" t="s">
        <v>48</v>
      </c>
      <c r="R988">
        <v>2655</v>
      </c>
      <c r="S988">
        <v>11740</v>
      </c>
      <c r="T988">
        <v>2</v>
      </c>
      <c r="U988" t="s">
        <v>35</v>
      </c>
      <c r="V988">
        <v>11</v>
      </c>
      <c r="W988">
        <v>3</v>
      </c>
      <c r="X988">
        <v>3</v>
      </c>
      <c r="Y988">
        <v>2</v>
      </c>
      <c r="Z988">
        <v>19</v>
      </c>
      <c r="AA988">
        <v>3</v>
      </c>
      <c r="AB988">
        <v>3</v>
      </c>
      <c r="AC988">
        <v>9</v>
      </c>
      <c r="AD988">
        <v>7</v>
      </c>
      <c r="AE988">
        <v>7</v>
      </c>
      <c r="AF988">
        <v>7</v>
      </c>
      <c r="AG988">
        <v>1</v>
      </c>
      <c r="AH988" t="s">
        <v>70</v>
      </c>
      <c r="AI988" t="s">
        <v>72</v>
      </c>
      <c r="AJ988" t="str" cm="1">
        <f t="array" ref="AJ988">_xlfn.IFS(
  Cleaned_Data[[#This Row],[MonthlyIncome]] &lt;= Q1_Val, "Low (Q1)",
  Cleaned_Data[[#This Row],[MonthlyIncome]] &lt;= Q2_Val, "Lower-Mid (Q2)",
  Cleaned_Data[[#This Row],[MonthlyIncome]] &lt;= Q3_Val, "Upper-Mid (Q3)",
  TRUE, "High (Q4)"
)</f>
        <v>Low (Q1)</v>
      </c>
      <c r="AK988" t="str">
        <f>_xlfn.XLOOKUP(Cleaned_Data[[#This Row],[JobSatisfaction]], SatisfactionLookup[Code], SatisfactionLookup[Label], "Unknown")</f>
        <v>High</v>
      </c>
      <c r="AL988" t="str">
        <f>_xlfn.XLOOKUP(Cleaned_Data[[#This Row],[WorkLifeBalance]], SatisfactionLookup[Code], SatisfactionLookup[Label], "Unknown")</f>
        <v>High</v>
      </c>
      <c r="AM98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988" t="str" cm="1">
        <f t="array" ref="AN988">_xlfn.IFS(Cleaned_Data[[#This Row],[Risk Score]]&gt;=5, "3 - High Risk", Cleaned_Data[[#This Row],[Risk Score]]&gt;=3, "2 - Medium Risk", TRUE, "1 - Low Risk")</f>
        <v>3 - High Risk</v>
      </c>
    </row>
    <row r="989" spans="1:40">
      <c r="A989">
        <v>45</v>
      </c>
      <c r="B989" t="s">
        <v>43</v>
      </c>
      <c r="C989" t="s">
        <v>55</v>
      </c>
      <c r="D989">
        <v>1238</v>
      </c>
      <c r="E989" t="s">
        <v>45</v>
      </c>
      <c r="F989">
        <v>1</v>
      </c>
      <c r="G989">
        <v>1</v>
      </c>
      <c r="H989" t="s">
        <v>38</v>
      </c>
      <c r="I989">
        <v>1712</v>
      </c>
      <c r="J989">
        <v>3</v>
      </c>
      <c r="K989" t="s">
        <v>46</v>
      </c>
      <c r="L989">
        <v>74</v>
      </c>
      <c r="M989">
        <v>2</v>
      </c>
      <c r="N989">
        <v>3</v>
      </c>
      <c r="O989" t="s">
        <v>54</v>
      </c>
      <c r="P989">
        <v>3</v>
      </c>
      <c r="Q989" t="s">
        <v>48</v>
      </c>
      <c r="R989">
        <v>10748</v>
      </c>
      <c r="S989">
        <v>3395</v>
      </c>
      <c r="T989">
        <v>3</v>
      </c>
      <c r="U989" t="s">
        <v>43</v>
      </c>
      <c r="V989">
        <v>23</v>
      </c>
      <c r="W989">
        <v>4</v>
      </c>
      <c r="X989">
        <v>4</v>
      </c>
      <c r="Y989">
        <v>1</v>
      </c>
      <c r="Z989">
        <v>25</v>
      </c>
      <c r="AA989">
        <v>3</v>
      </c>
      <c r="AB989">
        <v>2</v>
      </c>
      <c r="AC989">
        <v>23</v>
      </c>
      <c r="AD989">
        <v>15</v>
      </c>
      <c r="AE989">
        <v>14</v>
      </c>
      <c r="AF989">
        <v>4</v>
      </c>
      <c r="AG989">
        <v>0</v>
      </c>
      <c r="AH989" t="s">
        <v>70</v>
      </c>
      <c r="AI989" t="s">
        <v>73</v>
      </c>
      <c r="AJ989" t="str" cm="1">
        <f t="array" ref="AJ989">_xlfn.IFS(
  Cleaned_Data[[#This Row],[MonthlyIncome]] &lt;= Q1_Val, "Low (Q1)",
  Cleaned_Data[[#This Row],[MonthlyIncome]] &lt;= Q2_Val, "Lower-Mid (Q2)",
  Cleaned_Data[[#This Row],[MonthlyIncome]] &lt;= Q3_Val, "Upper-Mid (Q3)",
  TRUE, "High (Q4)"
)</f>
        <v>High (Q4)</v>
      </c>
      <c r="AK989" t="str">
        <f>_xlfn.XLOOKUP(Cleaned_Data[[#This Row],[JobSatisfaction]], SatisfactionLookup[Code], SatisfactionLookup[Label], "Unknown")</f>
        <v>High</v>
      </c>
      <c r="AL989" t="str">
        <f>_xlfn.XLOOKUP(Cleaned_Data[[#This Row],[WorkLifeBalance]], SatisfactionLookup[Code], SatisfactionLookup[Label], "Unknown")</f>
        <v>Medium</v>
      </c>
      <c r="AM98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989" t="str" cm="1">
        <f t="array" ref="AN989">_xlfn.IFS(Cleaned_Data[[#This Row],[Risk Score]]&gt;=5, "3 - High Risk", Cleaned_Data[[#This Row],[Risk Score]]&gt;=3, "2 - Medium Risk", TRUE, "1 - Low Risk")</f>
        <v>1 - Low Risk</v>
      </c>
    </row>
    <row r="990" spans="1:40">
      <c r="A990">
        <v>47</v>
      </c>
      <c r="B990" t="s">
        <v>35</v>
      </c>
      <c r="C990" t="s">
        <v>44</v>
      </c>
      <c r="D990">
        <v>1093</v>
      </c>
      <c r="E990" t="s">
        <v>37</v>
      </c>
      <c r="F990">
        <v>9</v>
      </c>
      <c r="G990">
        <v>3</v>
      </c>
      <c r="H990" t="s">
        <v>38</v>
      </c>
      <c r="I990">
        <v>1716</v>
      </c>
      <c r="J990">
        <v>3</v>
      </c>
      <c r="K990" t="s">
        <v>46</v>
      </c>
      <c r="L990">
        <v>82</v>
      </c>
      <c r="M990">
        <v>1</v>
      </c>
      <c r="N990">
        <v>4</v>
      </c>
      <c r="O990" t="s">
        <v>40</v>
      </c>
      <c r="P990">
        <v>3</v>
      </c>
      <c r="Q990" t="s">
        <v>48</v>
      </c>
      <c r="R990">
        <v>12936</v>
      </c>
      <c r="S990">
        <v>24164</v>
      </c>
      <c r="T990">
        <v>7</v>
      </c>
      <c r="U990" t="s">
        <v>43</v>
      </c>
      <c r="V990">
        <v>11</v>
      </c>
      <c r="W990">
        <v>3</v>
      </c>
      <c r="X990">
        <v>3</v>
      </c>
      <c r="Y990">
        <v>0</v>
      </c>
      <c r="Z990">
        <v>25</v>
      </c>
      <c r="AA990">
        <v>3</v>
      </c>
      <c r="AB990">
        <v>1</v>
      </c>
      <c r="AC990">
        <v>23</v>
      </c>
      <c r="AD990">
        <v>5</v>
      </c>
      <c r="AE990">
        <v>14</v>
      </c>
      <c r="AF990">
        <v>10</v>
      </c>
      <c r="AG990">
        <v>1</v>
      </c>
      <c r="AH990" t="s">
        <v>70</v>
      </c>
      <c r="AI990" t="s">
        <v>73</v>
      </c>
      <c r="AJ990" t="str" cm="1">
        <f t="array" ref="AJ990">_xlfn.IFS(
  Cleaned_Data[[#This Row],[MonthlyIncome]] &lt;= Q1_Val, "Low (Q1)",
  Cleaned_Data[[#This Row],[MonthlyIncome]] &lt;= Q2_Val, "Lower-Mid (Q2)",
  Cleaned_Data[[#This Row],[MonthlyIncome]] &lt;= Q3_Val, "Upper-Mid (Q3)",
  TRUE, "High (Q4)"
)</f>
        <v>High (Q4)</v>
      </c>
      <c r="AK990" t="str">
        <f>_xlfn.XLOOKUP(Cleaned_Data[[#This Row],[JobSatisfaction]], SatisfactionLookup[Code], SatisfactionLookup[Label], "Unknown")</f>
        <v>High</v>
      </c>
      <c r="AL990" t="str">
        <f>_xlfn.XLOOKUP(Cleaned_Data[[#This Row],[WorkLifeBalance]], SatisfactionLookup[Code], SatisfactionLookup[Label], "Unknown")</f>
        <v>Low</v>
      </c>
      <c r="AM99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990" t="str" cm="1">
        <f t="array" ref="AN990">_xlfn.IFS(Cleaned_Data[[#This Row],[Risk Score]]&gt;=5, "3 - High Risk", Cleaned_Data[[#This Row],[Risk Score]]&gt;=3, "2 - Medium Risk", TRUE, "1 - Low Risk")</f>
        <v>1 - Low Risk</v>
      </c>
    </row>
    <row r="991" spans="1:40">
      <c r="A991">
        <v>38</v>
      </c>
      <c r="B991" t="s">
        <v>43</v>
      </c>
      <c r="C991" t="s">
        <v>55</v>
      </c>
      <c r="D991">
        <v>1336</v>
      </c>
      <c r="E991" t="s">
        <v>61</v>
      </c>
      <c r="F991">
        <v>2</v>
      </c>
      <c r="G991">
        <v>3</v>
      </c>
      <c r="H991" t="s">
        <v>61</v>
      </c>
      <c r="I991">
        <v>1805</v>
      </c>
      <c r="J991">
        <v>1</v>
      </c>
      <c r="K991" t="s">
        <v>46</v>
      </c>
      <c r="L991">
        <v>100</v>
      </c>
      <c r="M991">
        <v>3</v>
      </c>
      <c r="N991">
        <v>1</v>
      </c>
      <c r="O991" t="s">
        <v>61</v>
      </c>
      <c r="P991">
        <v>2</v>
      </c>
      <c r="Q991" t="s">
        <v>52</v>
      </c>
      <c r="R991">
        <v>2592</v>
      </c>
      <c r="S991">
        <v>7129</v>
      </c>
      <c r="T991">
        <v>5</v>
      </c>
      <c r="U991" t="s">
        <v>43</v>
      </c>
      <c r="V991">
        <v>13</v>
      </c>
      <c r="W991">
        <v>3</v>
      </c>
      <c r="X991">
        <v>4</v>
      </c>
      <c r="Y991">
        <v>3</v>
      </c>
      <c r="Z991">
        <v>13</v>
      </c>
      <c r="AA991">
        <v>3</v>
      </c>
      <c r="AB991">
        <v>3</v>
      </c>
      <c r="AC991">
        <v>11</v>
      </c>
      <c r="AD991">
        <v>10</v>
      </c>
      <c r="AE991">
        <v>3</v>
      </c>
      <c r="AF991">
        <v>8</v>
      </c>
      <c r="AG991">
        <v>0</v>
      </c>
      <c r="AH991" t="s">
        <v>69</v>
      </c>
      <c r="AI991" t="s">
        <v>73</v>
      </c>
      <c r="AJ991" t="str" cm="1">
        <f t="array" ref="AJ991">_xlfn.IFS(
  Cleaned_Data[[#This Row],[MonthlyIncome]] &lt;= Q1_Val, "Low (Q1)",
  Cleaned_Data[[#This Row],[MonthlyIncome]] &lt;= Q2_Val, "Lower-Mid (Q2)",
  Cleaned_Data[[#This Row],[MonthlyIncome]] &lt;= Q3_Val, "Upper-Mid (Q3)",
  TRUE, "High (Q4)"
)</f>
        <v>Low (Q1)</v>
      </c>
      <c r="AK991" t="str">
        <f>_xlfn.XLOOKUP(Cleaned_Data[[#This Row],[JobSatisfaction]], SatisfactionLookup[Code], SatisfactionLookup[Label], "Unknown")</f>
        <v>Medium</v>
      </c>
      <c r="AL991" t="str">
        <f>_xlfn.XLOOKUP(Cleaned_Data[[#This Row],[WorkLifeBalance]], SatisfactionLookup[Code], SatisfactionLookup[Label], "Unknown")</f>
        <v>High</v>
      </c>
      <c r="AM99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991" t="str" cm="1">
        <f t="array" ref="AN991">_xlfn.IFS(Cleaned_Data[[#This Row],[Risk Score]]&gt;=5, "3 - High Risk", Cleaned_Data[[#This Row],[Risk Score]]&gt;=3, "2 - Medium Risk", TRUE, "1 - Low Risk")</f>
        <v>2 - Medium Risk</v>
      </c>
    </row>
    <row r="992" spans="1:40">
      <c r="A992">
        <v>39</v>
      </c>
      <c r="B992" t="s">
        <v>43</v>
      </c>
      <c r="C992" t="s">
        <v>44</v>
      </c>
      <c r="D992">
        <v>766</v>
      </c>
      <c r="E992" t="s">
        <v>37</v>
      </c>
      <c r="F992">
        <v>20</v>
      </c>
      <c r="G992">
        <v>3</v>
      </c>
      <c r="H992" t="s">
        <v>38</v>
      </c>
      <c r="I992">
        <v>1812</v>
      </c>
      <c r="J992">
        <v>3</v>
      </c>
      <c r="K992" t="s">
        <v>46</v>
      </c>
      <c r="L992">
        <v>83</v>
      </c>
      <c r="M992">
        <v>3</v>
      </c>
      <c r="N992">
        <v>2</v>
      </c>
      <c r="O992" t="s">
        <v>40</v>
      </c>
      <c r="P992">
        <v>4</v>
      </c>
      <c r="Q992" t="s">
        <v>52</v>
      </c>
      <c r="R992">
        <v>4127</v>
      </c>
      <c r="S992">
        <v>19188</v>
      </c>
      <c r="T992">
        <v>2</v>
      </c>
      <c r="U992" t="s">
        <v>43</v>
      </c>
      <c r="V992">
        <v>18</v>
      </c>
      <c r="W992">
        <v>3</v>
      </c>
      <c r="X992">
        <v>4</v>
      </c>
      <c r="Y992">
        <v>1</v>
      </c>
      <c r="Z992">
        <v>7</v>
      </c>
      <c r="AA992">
        <v>6</v>
      </c>
      <c r="AB992">
        <v>3</v>
      </c>
      <c r="AC992">
        <v>2</v>
      </c>
      <c r="AD992">
        <v>1</v>
      </c>
      <c r="AE992">
        <v>2</v>
      </c>
      <c r="AF992">
        <v>2</v>
      </c>
      <c r="AG992">
        <v>0</v>
      </c>
      <c r="AH992" t="s">
        <v>69</v>
      </c>
      <c r="AI992" t="s">
        <v>71</v>
      </c>
      <c r="AJ992" t="str" cm="1">
        <f t="array" ref="AJ992">_xlfn.IFS(
  Cleaned_Data[[#This Row],[MonthlyIncome]] &lt;= Q1_Val, "Low (Q1)",
  Cleaned_Data[[#This Row],[MonthlyIncome]] &lt;= Q2_Val, "Lower-Mid (Q2)",
  Cleaned_Data[[#This Row],[MonthlyIncome]] &lt;= Q3_Val, "Upper-Mid (Q3)",
  TRUE, "High (Q4)"
)</f>
        <v>Lower-Mid (Q2)</v>
      </c>
      <c r="AK992" t="str">
        <f>_xlfn.XLOOKUP(Cleaned_Data[[#This Row],[JobSatisfaction]], SatisfactionLookup[Code], SatisfactionLookup[Label], "Unknown")</f>
        <v>Very High</v>
      </c>
      <c r="AL992" t="str">
        <f>_xlfn.XLOOKUP(Cleaned_Data[[#This Row],[WorkLifeBalance]], SatisfactionLookup[Code], SatisfactionLookup[Label], "Unknown")</f>
        <v>High</v>
      </c>
      <c r="AM99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992" t="str" cm="1">
        <f t="array" ref="AN992">_xlfn.IFS(Cleaned_Data[[#This Row],[Risk Score]]&gt;=5, "3 - High Risk", Cleaned_Data[[#This Row],[Risk Score]]&gt;=3, "2 - Medium Risk", TRUE, "1 - Low Risk")</f>
        <v>1 - Low Risk</v>
      </c>
    </row>
    <row r="993" spans="1:40">
      <c r="A993">
        <v>58</v>
      </c>
      <c r="B993" t="s">
        <v>43</v>
      </c>
      <c r="C993" t="s">
        <v>55</v>
      </c>
      <c r="D993">
        <v>350</v>
      </c>
      <c r="E993" t="s">
        <v>37</v>
      </c>
      <c r="F993">
        <v>2</v>
      </c>
      <c r="G993">
        <v>3</v>
      </c>
      <c r="H993" t="s">
        <v>51</v>
      </c>
      <c r="I993">
        <v>1824</v>
      </c>
      <c r="J993">
        <v>2</v>
      </c>
      <c r="K993" t="s">
        <v>46</v>
      </c>
      <c r="L993">
        <v>52</v>
      </c>
      <c r="M993">
        <v>3</v>
      </c>
      <c r="N993">
        <v>4</v>
      </c>
      <c r="O993" t="s">
        <v>56</v>
      </c>
      <c r="P993">
        <v>2</v>
      </c>
      <c r="Q993" t="s">
        <v>52</v>
      </c>
      <c r="R993">
        <v>16291</v>
      </c>
      <c r="S993">
        <v>22577</v>
      </c>
      <c r="T993">
        <v>4</v>
      </c>
      <c r="U993" t="s">
        <v>43</v>
      </c>
      <c r="V993">
        <v>22</v>
      </c>
      <c r="W993">
        <v>4</v>
      </c>
      <c r="X993">
        <v>4</v>
      </c>
      <c r="Y993">
        <v>1</v>
      </c>
      <c r="Z993">
        <v>37</v>
      </c>
      <c r="AA993">
        <v>0</v>
      </c>
      <c r="AB993">
        <v>2</v>
      </c>
      <c r="AC993">
        <v>16</v>
      </c>
      <c r="AD993">
        <v>9</v>
      </c>
      <c r="AE993">
        <v>14</v>
      </c>
      <c r="AF993">
        <v>14</v>
      </c>
      <c r="AG993">
        <v>0</v>
      </c>
      <c r="AH993" t="s">
        <v>65</v>
      </c>
      <c r="AI993" t="s">
        <v>73</v>
      </c>
      <c r="AJ993" t="str" cm="1">
        <f t="array" ref="AJ993">_xlfn.IFS(
  Cleaned_Data[[#This Row],[MonthlyIncome]] &lt;= Q1_Val, "Low (Q1)",
  Cleaned_Data[[#This Row],[MonthlyIncome]] &lt;= Q2_Val, "Lower-Mid (Q2)",
  Cleaned_Data[[#This Row],[MonthlyIncome]] &lt;= Q3_Val, "Upper-Mid (Q3)",
  TRUE, "High (Q4)"
)</f>
        <v>High (Q4)</v>
      </c>
      <c r="AK993" t="str">
        <f>_xlfn.XLOOKUP(Cleaned_Data[[#This Row],[JobSatisfaction]], SatisfactionLookup[Code], SatisfactionLookup[Label], "Unknown")</f>
        <v>Medium</v>
      </c>
      <c r="AL993" t="str">
        <f>_xlfn.XLOOKUP(Cleaned_Data[[#This Row],[WorkLifeBalance]], SatisfactionLookup[Code], SatisfactionLookup[Label], "Unknown")</f>
        <v>Medium</v>
      </c>
      <c r="AM99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93" t="str" cm="1">
        <f t="array" ref="AN993">_xlfn.IFS(Cleaned_Data[[#This Row],[Risk Score]]&gt;=5, "3 - High Risk", Cleaned_Data[[#This Row],[Risk Score]]&gt;=3, "2 - Medium Risk", TRUE, "1 - Low Risk")</f>
        <v>2 - Medium Risk</v>
      </c>
    </row>
    <row r="994" spans="1:40">
      <c r="A994">
        <v>45</v>
      </c>
      <c r="B994" t="s">
        <v>43</v>
      </c>
      <c r="C994" t="s">
        <v>55</v>
      </c>
      <c r="D994">
        <v>589</v>
      </c>
      <c r="E994" t="s">
        <v>37</v>
      </c>
      <c r="F994">
        <v>2</v>
      </c>
      <c r="G994">
        <v>4</v>
      </c>
      <c r="H994" t="s">
        <v>38</v>
      </c>
      <c r="I994">
        <v>1845</v>
      </c>
      <c r="J994">
        <v>3</v>
      </c>
      <c r="K994" t="s">
        <v>39</v>
      </c>
      <c r="L994">
        <v>67</v>
      </c>
      <c r="M994">
        <v>3</v>
      </c>
      <c r="N994">
        <v>2</v>
      </c>
      <c r="O994" t="s">
        <v>40</v>
      </c>
      <c r="P994">
        <v>3</v>
      </c>
      <c r="Q994" t="s">
        <v>48</v>
      </c>
      <c r="R994">
        <v>5154</v>
      </c>
      <c r="S994">
        <v>19665</v>
      </c>
      <c r="T994">
        <v>4</v>
      </c>
      <c r="U994" t="s">
        <v>43</v>
      </c>
      <c r="V994">
        <v>22</v>
      </c>
      <c r="W994">
        <v>4</v>
      </c>
      <c r="X994">
        <v>2</v>
      </c>
      <c r="Y994">
        <v>2</v>
      </c>
      <c r="Z994">
        <v>10</v>
      </c>
      <c r="AA994">
        <v>3</v>
      </c>
      <c r="AB994">
        <v>4</v>
      </c>
      <c r="AC994">
        <v>8</v>
      </c>
      <c r="AD994">
        <v>7</v>
      </c>
      <c r="AE994">
        <v>5</v>
      </c>
      <c r="AF994">
        <v>7</v>
      </c>
      <c r="AG994">
        <v>0</v>
      </c>
      <c r="AH994" t="s">
        <v>70</v>
      </c>
      <c r="AI994" t="s">
        <v>72</v>
      </c>
      <c r="AJ994" t="str" cm="1">
        <f t="array" ref="AJ994">_xlfn.IFS(
  Cleaned_Data[[#This Row],[MonthlyIncome]] &lt;= Q1_Val, "Low (Q1)",
  Cleaned_Data[[#This Row],[MonthlyIncome]] &lt;= Q2_Val, "Lower-Mid (Q2)",
  Cleaned_Data[[#This Row],[MonthlyIncome]] &lt;= Q3_Val, "Upper-Mid (Q3)",
  TRUE, "High (Q4)"
)</f>
        <v>Upper-Mid (Q3)</v>
      </c>
      <c r="AK994" t="str">
        <f>_xlfn.XLOOKUP(Cleaned_Data[[#This Row],[JobSatisfaction]], SatisfactionLookup[Code], SatisfactionLookup[Label], "Unknown")</f>
        <v>High</v>
      </c>
      <c r="AL994" t="str">
        <f>_xlfn.XLOOKUP(Cleaned_Data[[#This Row],[WorkLifeBalance]], SatisfactionLookup[Code], SatisfactionLookup[Label], "Unknown")</f>
        <v>Very High</v>
      </c>
      <c r="AM99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994" t="str" cm="1">
        <f t="array" ref="AN994">_xlfn.IFS(Cleaned_Data[[#This Row],[Risk Score]]&gt;=5, "3 - High Risk", Cleaned_Data[[#This Row],[Risk Score]]&gt;=3, "2 - Medium Risk", TRUE, "1 - Low Risk")</f>
        <v>1 - Low Risk</v>
      </c>
    </row>
    <row r="995" spans="1:40">
      <c r="A995">
        <v>42</v>
      </c>
      <c r="B995" t="s">
        <v>43</v>
      </c>
      <c r="C995" t="s">
        <v>55</v>
      </c>
      <c r="D995">
        <v>355</v>
      </c>
      <c r="E995" t="s">
        <v>45</v>
      </c>
      <c r="F995">
        <v>10</v>
      </c>
      <c r="G995">
        <v>4</v>
      </c>
      <c r="H995" t="s">
        <v>60</v>
      </c>
      <c r="I995">
        <v>1854</v>
      </c>
      <c r="J995">
        <v>3</v>
      </c>
      <c r="K995" t="s">
        <v>46</v>
      </c>
      <c r="L995">
        <v>38</v>
      </c>
      <c r="M995">
        <v>3</v>
      </c>
      <c r="N995">
        <v>1</v>
      </c>
      <c r="O995" t="s">
        <v>47</v>
      </c>
      <c r="P995">
        <v>3</v>
      </c>
      <c r="Q995" t="s">
        <v>48</v>
      </c>
      <c r="R995">
        <v>2936</v>
      </c>
      <c r="S995">
        <v>6161</v>
      </c>
      <c r="T995">
        <v>3</v>
      </c>
      <c r="U995" t="s">
        <v>43</v>
      </c>
      <c r="V995">
        <v>22</v>
      </c>
      <c r="W995">
        <v>4</v>
      </c>
      <c r="X995">
        <v>2</v>
      </c>
      <c r="Y995">
        <v>2</v>
      </c>
      <c r="Z995">
        <v>10</v>
      </c>
      <c r="AA995">
        <v>1</v>
      </c>
      <c r="AB995">
        <v>2</v>
      </c>
      <c r="AC995">
        <v>6</v>
      </c>
      <c r="AD995">
        <v>3</v>
      </c>
      <c r="AE995">
        <v>3</v>
      </c>
      <c r="AF995">
        <v>3</v>
      </c>
      <c r="AG995">
        <v>0</v>
      </c>
      <c r="AH995" t="s">
        <v>69</v>
      </c>
      <c r="AI995" t="s">
        <v>72</v>
      </c>
      <c r="AJ995" t="str" cm="1">
        <f t="array" ref="AJ995">_xlfn.IFS(
  Cleaned_Data[[#This Row],[MonthlyIncome]] &lt;= Q1_Val, "Low (Q1)",
  Cleaned_Data[[#This Row],[MonthlyIncome]] &lt;= Q2_Val, "Lower-Mid (Q2)",
  Cleaned_Data[[#This Row],[MonthlyIncome]] &lt;= Q3_Val, "Upper-Mid (Q3)",
  TRUE, "High (Q4)"
)</f>
        <v>Lower-Mid (Q2)</v>
      </c>
      <c r="AK995" t="str">
        <f>_xlfn.XLOOKUP(Cleaned_Data[[#This Row],[JobSatisfaction]], SatisfactionLookup[Code], SatisfactionLookup[Label], "Unknown")</f>
        <v>High</v>
      </c>
      <c r="AL995" t="str">
        <f>_xlfn.XLOOKUP(Cleaned_Data[[#This Row],[WorkLifeBalance]], SatisfactionLookup[Code], SatisfactionLookup[Label], "Unknown")</f>
        <v>Medium</v>
      </c>
      <c r="AM99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995" t="str" cm="1">
        <f t="array" ref="AN995">_xlfn.IFS(Cleaned_Data[[#This Row],[Risk Score]]&gt;=5, "3 - High Risk", Cleaned_Data[[#This Row],[Risk Score]]&gt;=3, "2 - Medium Risk", TRUE, "1 - Low Risk")</f>
        <v>1 - Low Risk</v>
      </c>
    </row>
    <row r="996" spans="1:40">
      <c r="A996">
        <v>27</v>
      </c>
      <c r="B996" t="s">
        <v>43</v>
      </c>
      <c r="C996" t="s">
        <v>44</v>
      </c>
      <c r="D996">
        <v>1131</v>
      </c>
      <c r="E996" t="s">
        <v>45</v>
      </c>
      <c r="F996">
        <v>15</v>
      </c>
      <c r="G996">
        <v>3</v>
      </c>
      <c r="H996" t="s">
        <v>38</v>
      </c>
      <c r="I996">
        <v>1870</v>
      </c>
      <c r="J996">
        <v>4</v>
      </c>
      <c r="K996" t="s">
        <v>39</v>
      </c>
      <c r="L996">
        <v>77</v>
      </c>
      <c r="M996">
        <v>2</v>
      </c>
      <c r="N996">
        <v>1</v>
      </c>
      <c r="O996" t="s">
        <v>47</v>
      </c>
      <c r="P996">
        <v>1</v>
      </c>
      <c r="Q996" t="s">
        <v>48</v>
      </c>
      <c r="R996">
        <v>4774</v>
      </c>
      <c r="S996">
        <v>23844</v>
      </c>
      <c r="T996">
        <v>0</v>
      </c>
      <c r="U996" t="s">
        <v>43</v>
      </c>
      <c r="V996">
        <v>19</v>
      </c>
      <c r="W996">
        <v>3</v>
      </c>
      <c r="X996">
        <v>4</v>
      </c>
      <c r="Y996">
        <v>1</v>
      </c>
      <c r="Z996">
        <v>8</v>
      </c>
      <c r="AA996">
        <v>2</v>
      </c>
      <c r="AB996">
        <v>2</v>
      </c>
      <c r="AC996">
        <v>7</v>
      </c>
      <c r="AD996">
        <v>6</v>
      </c>
      <c r="AE996">
        <v>7</v>
      </c>
      <c r="AF996">
        <v>3</v>
      </c>
      <c r="AG996">
        <v>0</v>
      </c>
      <c r="AH996" t="s">
        <v>67</v>
      </c>
      <c r="AI996" t="s">
        <v>72</v>
      </c>
      <c r="AJ996" t="str" cm="1">
        <f t="array" ref="AJ996">_xlfn.IFS(
  Cleaned_Data[[#This Row],[MonthlyIncome]] &lt;= Q1_Val, "Low (Q1)",
  Cleaned_Data[[#This Row],[MonthlyIncome]] &lt;= Q2_Val, "Lower-Mid (Q2)",
  Cleaned_Data[[#This Row],[MonthlyIncome]] &lt;= Q3_Val, "Upper-Mid (Q3)",
  TRUE, "High (Q4)"
)</f>
        <v>Lower-Mid (Q2)</v>
      </c>
      <c r="AK996" t="str">
        <f>_xlfn.XLOOKUP(Cleaned_Data[[#This Row],[JobSatisfaction]], SatisfactionLookup[Code], SatisfactionLookup[Label], "Unknown")</f>
        <v>Low</v>
      </c>
      <c r="AL996" t="str">
        <f>_xlfn.XLOOKUP(Cleaned_Data[[#This Row],[WorkLifeBalance]], SatisfactionLookup[Code], SatisfactionLookup[Label], "Unknown")</f>
        <v>Medium</v>
      </c>
      <c r="AM99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996" t="str" cm="1">
        <f t="array" ref="AN996">_xlfn.IFS(Cleaned_Data[[#This Row],[Risk Score]]&gt;=5, "3 - High Risk", Cleaned_Data[[#This Row],[Risk Score]]&gt;=3, "2 - Medium Risk", TRUE, "1 - Low Risk")</f>
        <v>2 - Medium Risk</v>
      </c>
    </row>
    <row r="997" spans="1:40">
      <c r="A997">
        <v>48</v>
      </c>
      <c r="B997" t="s">
        <v>43</v>
      </c>
      <c r="C997" t="s">
        <v>44</v>
      </c>
      <c r="D997">
        <v>117</v>
      </c>
      <c r="E997" t="s">
        <v>45</v>
      </c>
      <c r="F997">
        <v>22</v>
      </c>
      <c r="G997">
        <v>3</v>
      </c>
      <c r="H997" t="s">
        <v>51</v>
      </c>
      <c r="I997">
        <v>1900</v>
      </c>
      <c r="J997">
        <v>4</v>
      </c>
      <c r="K997" t="s">
        <v>39</v>
      </c>
      <c r="L997">
        <v>58</v>
      </c>
      <c r="M997">
        <v>3</v>
      </c>
      <c r="N997">
        <v>4</v>
      </c>
      <c r="O997" t="s">
        <v>56</v>
      </c>
      <c r="P997">
        <v>4</v>
      </c>
      <c r="Q997" t="s">
        <v>52</v>
      </c>
      <c r="R997">
        <v>17174</v>
      </c>
      <c r="S997">
        <v>2437</v>
      </c>
      <c r="T997">
        <v>3</v>
      </c>
      <c r="U997" t="s">
        <v>43</v>
      </c>
      <c r="V997">
        <v>11</v>
      </c>
      <c r="W997">
        <v>3</v>
      </c>
      <c r="X997">
        <v>2</v>
      </c>
      <c r="Y997">
        <v>1</v>
      </c>
      <c r="Z997">
        <v>24</v>
      </c>
      <c r="AA997">
        <v>3</v>
      </c>
      <c r="AB997">
        <v>3</v>
      </c>
      <c r="AC997">
        <v>22</v>
      </c>
      <c r="AD997">
        <v>17</v>
      </c>
      <c r="AE997">
        <v>4</v>
      </c>
      <c r="AF997">
        <v>7</v>
      </c>
      <c r="AG997">
        <v>0</v>
      </c>
      <c r="AH997" t="s">
        <v>70</v>
      </c>
      <c r="AI997" t="s">
        <v>73</v>
      </c>
      <c r="AJ997" t="str" cm="1">
        <f t="array" ref="AJ997">_xlfn.IFS(
  Cleaned_Data[[#This Row],[MonthlyIncome]] &lt;= Q1_Val, "Low (Q1)",
  Cleaned_Data[[#This Row],[MonthlyIncome]] &lt;= Q2_Val, "Lower-Mid (Q2)",
  Cleaned_Data[[#This Row],[MonthlyIncome]] &lt;= Q3_Val, "Upper-Mid (Q3)",
  TRUE, "High (Q4)"
)</f>
        <v>High (Q4)</v>
      </c>
      <c r="AK997" t="str">
        <f>_xlfn.XLOOKUP(Cleaned_Data[[#This Row],[JobSatisfaction]], SatisfactionLookup[Code], SatisfactionLookup[Label], "Unknown")</f>
        <v>Very High</v>
      </c>
      <c r="AL997" t="str">
        <f>_xlfn.XLOOKUP(Cleaned_Data[[#This Row],[WorkLifeBalance]], SatisfactionLookup[Code], SatisfactionLookup[Label], "Unknown")</f>
        <v>High</v>
      </c>
      <c r="AM99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997" t="str" cm="1">
        <f t="array" ref="AN997">_xlfn.IFS(Cleaned_Data[[#This Row],[Risk Score]]&gt;=5, "3 - High Risk", Cleaned_Data[[#This Row],[Risk Score]]&gt;=3, "2 - Medium Risk", TRUE, "1 - Low Risk")</f>
        <v>1 - Low Risk</v>
      </c>
    </row>
    <row r="998" spans="1:40">
      <c r="A998">
        <v>26</v>
      </c>
      <c r="B998" t="s">
        <v>43</v>
      </c>
      <c r="C998" t="s">
        <v>44</v>
      </c>
      <c r="D998">
        <v>1096</v>
      </c>
      <c r="E998" t="s">
        <v>45</v>
      </c>
      <c r="F998">
        <v>6</v>
      </c>
      <c r="G998">
        <v>3</v>
      </c>
      <c r="H998" t="s">
        <v>49</v>
      </c>
      <c r="I998">
        <v>1918</v>
      </c>
      <c r="J998">
        <v>3</v>
      </c>
      <c r="K998" t="s">
        <v>46</v>
      </c>
      <c r="L998">
        <v>61</v>
      </c>
      <c r="M998">
        <v>4</v>
      </c>
      <c r="N998">
        <v>1</v>
      </c>
      <c r="O998" t="s">
        <v>50</v>
      </c>
      <c r="P998">
        <v>4</v>
      </c>
      <c r="Q998" t="s">
        <v>48</v>
      </c>
      <c r="R998">
        <v>2544</v>
      </c>
      <c r="S998">
        <v>7102</v>
      </c>
      <c r="T998">
        <v>0</v>
      </c>
      <c r="U998" t="s">
        <v>43</v>
      </c>
      <c r="V998">
        <v>18</v>
      </c>
      <c r="W998">
        <v>3</v>
      </c>
      <c r="X998">
        <v>1</v>
      </c>
      <c r="Y998">
        <v>1</v>
      </c>
      <c r="Z998">
        <v>8</v>
      </c>
      <c r="AA998">
        <v>3</v>
      </c>
      <c r="AB998">
        <v>3</v>
      </c>
      <c r="AC998">
        <v>7</v>
      </c>
      <c r="AD998">
        <v>7</v>
      </c>
      <c r="AE998">
        <v>7</v>
      </c>
      <c r="AF998">
        <v>7</v>
      </c>
      <c r="AG998">
        <v>0</v>
      </c>
      <c r="AH998" t="s">
        <v>67</v>
      </c>
      <c r="AI998" t="s">
        <v>72</v>
      </c>
      <c r="AJ998" t="str" cm="1">
        <f t="array" ref="AJ998">_xlfn.IFS(
  Cleaned_Data[[#This Row],[MonthlyIncome]] &lt;= Q1_Val, "Low (Q1)",
  Cleaned_Data[[#This Row],[MonthlyIncome]] &lt;= Q2_Val, "Lower-Mid (Q2)",
  Cleaned_Data[[#This Row],[MonthlyIncome]] &lt;= Q3_Val, "Upper-Mid (Q3)",
  TRUE, "High (Q4)"
)</f>
        <v>Low (Q1)</v>
      </c>
      <c r="AK998" t="str">
        <f>_xlfn.XLOOKUP(Cleaned_Data[[#This Row],[JobSatisfaction]], SatisfactionLookup[Code], SatisfactionLookup[Label], "Unknown")</f>
        <v>Very High</v>
      </c>
      <c r="AL998" t="str">
        <f>_xlfn.XLOOKUP(Cleaned_Data[[#This Row],[WorkLifeBalance]], SatisfactionLookup[Code], SatisfactionLookup[Label], "Unknown")</f>
        <v>High</v>
      </c>
      <c r="AM99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998" t="str" cm="1">
        <f t="array" ref="AN998">_xlfn.IFS(Cleaned_Data[[#This Row],[Risk Score]]&gt;=5, "3 - High Risk", Cleaned_Data[[#This Row],[Risk Score]]&gt;=3, "2 - Medium Risk", TRUE, "1 - Low Risk")</f>
        <v>2 - Medium Risk</v>
      </c>
    </row>
    <row r="999" spans="1:40">
      <c r="A999">
        <v>49</v>
      </c>
      <c r="B999" t="s">
        <v>43</v>
      </c>
      <c r="C999" t="s">
        <v>44</v>
      </c>
      <c r="D999">
        <v>1064</v>
      </c>
      <c r="E999" t="s">
        <v>45</v>
      </c>
      <c r="F999">
        <v>2</v>
      </c>
      <c r="G999">
        <v>1</v>
      </c>
      <c r="H999" t="s">
        <v>38</v>
      </c>
      <c r="I999">
        <v>1941</v>
      </c>
      <c r="J999">
        <v>2</v>
      </c>
      <c r="K999" t="s">
        <v>46</v>
      </c>
      <c r="L999">
        <v>42</v>
      </c>
      <c r="M999">
        <v>3</v>
      </c>
      <c r="N999">
        <v>5</v>
      </c>
      <c r="O999" t="s">
        <v>58</v>
      </c>
      <c r="P999">
        <v>4</v>
      </c>
      <c r="Q999" t="s">
        <v>48</v>
      </c>
      <c r="R999">
        <v>19161</v>
      </c>
      <c r="S999">
        <v>13738</v>
      </c>
      <c r="T999">
        <v>3</v>
      </c>
      <c r="U999" t="s">
        <v>43</v>
      </c>
      <c r="V999">
        <v>15</v>
      </c>
      <c r="W999">
        <v>3</v>
      </c>
      <c r="X999">
        <v>4</v>
      </c>
      <c r="Y999">
        <v>0</v>
      </c>
      <c r="Z999">
        <v>28</v>
      </c>
      <c r="AA999">
        <v>3</v>
      </c>
      <c r="AB999">
        <v>3</v>
      </c>
      <c r="AC999">
        <v>5</v>
      </c>
      <c r="AD999">
        <v>4</v>
      </c>
      <c r="AE999">
        <v>4</v>
      </c>
      <c r="AF999">
        <v>3</v>
      </c>
      <c r="AG999">
        <v>0</v>
      </c>
      <c r="AH999" t="s">
        <v>70</v>
      </c>
      <c r="AI999" t="s">
        <v>71</v>
      </c>
      <c r="AJ999" t="str" cm="1">
        <f t="array" ref="AJ999">_xlfn.IFS(
  Cleaned_Data[[#This Row],[MonthlyIncome]] &lt;= Q1_Val, "Low (Q1)",
  Cleaned_Data[[#This Row],[MonthlyIncome]] &lt;= Q2_Val, "Lower-Mid (Q2)",
  Cleaned_Data[[#This Row],[MonthlyIncome]] &lt;= Q3_Val, "Upper-Mid (Q3)",
  TRUE, "High (Q4)"
)</f>
        <v>High (Q4)</v>
      </c>
      <c r="AK999" t="str">
        <f>_xlfn.XLOOKUP(Cleaned_Data[[#This Row],[JobSatisfaction]], SatisfactionLookup[Code], SatisfactionLookup[Label], "Unknown")</f>
        <v>Very High</v>
      </c>
      <c r="AL999" t="str">
        <f>_xlfn.XLOOKUP(Cleaned_Data[[#This Row],[WorkLifeBalance]], SatisfactionLookup[Code], SatisfactionLookup[Label], "Unknown")</f>
        <v>High</v>
      </c>
      <c r="AM99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999" t="str" cm="1">
        <f t="array" ref="AN999">_xlfn.IFS(Cleaned_Data[[#This Row],[Risk Score]]&gt;=5, "3 - High Risk", Cleaned_Data[[#This Row],[Risk Score]]&gt;=3, "2 - Medium Risk", TRUE, "1 - Low Risk")</f>
        <v>1 - Low Risk</v>
      </c>
    </row>
    <row r="1000" spans="1:40">
      <c r="A1000">
        <v>31</v>
      </c>
      <c r="B1000" t="s">
        <v>43</v>
      </c>
      <c r="C1000" t="s">
        <v>55</v>
      </c>
      <c r="D1000">
        <v>697</v>
      </c>
      <c r="E1000" t="s">
        <v>45</v>
      </c>
      <c r="F1000">
        <v>10</v>
      </c>
      <c r="G1000">
        <v>3</v>
      </c>
      <c r="H1000" t="s">
        <v>51</v>
      </c>
      <c r="I1000">
        <v>1979</v>
      </c>
      <c r="J1000">
        <v>3</v>
      </c>
      <c r="K1000" t="s">
        <v>39</v>
      </c>
      <c r="L1000">
        <v>40</v>
      </c>
      <c r="M1000">
        <v>3</v>
      </c>
      <c r="N1000">
        <v>3</v>
      </c>
      <c r="O1000" t="s">
        <v>58</v>
      </c>
      <c r="P1000">
        <v>3</v>
      </c>
      <c r="Q1000" t="s">
        <v>48</v>
      </c>
      <c r="R1000">
        <v>11031</v>
      </c>
      <c r="S1000">
        <v>26862</v>
      </c>
      <c r="T1000">
        <v>4</v>
      </c>
      <c r="U1000" t="s">
        <v>43</v>
      </c>
      <c r="V1000">
        <v>20</v>
      </c>
      <c r="W1000">
        <v>4</v>
      </c>
      <c r="X1000">
        <v>3</v>
      </c>
      <c r="Y1000">
        <v>1</v>
      </c>
      <c r="Z1000">
        <v>13</v>
      </c>
      <c r="AA1000">
        <v>2</v>
      </c>
      <c r="AB1000">
        <v>4</v>
      </c>
      <c r="AC1000">
        <v>11</v>
      </c>
      <c r="AD1000">
        <v>7</v>
      </c>
      <c r="AE1000">
        <v>4</v>
      </c>
      <c r="AF1000">
        <v>8</v>
      </c>
      <c r="AG1000">
        <v>0</v>
      </c>
      <c r="AH1000" t="s">
        <v>67</v>
      </c>
      <c r="AI1000" t="s">
        <v>73</v>
      </c>
      <c r="AJ1000" t="str" cm="1">
        <f t="array" ref="AJ1000">_xlfn.IFS(
  Cleaned_Data[[#This Row],[MonthlyIncome]] &lt;= Q1_Val, "Low (Q1)",
  Cleaned_Data[[#This Row],[MonthlyIncome]] &lt;= Q2_Val, "Lower-Mid (Q2)",
  Cleaned_Data[[#This Row],[MonthlyIncome]] &lt;= Q3_Val, "Upper-Mid (Q3)",
  TRUE, "High (Q4)"
)</f>
        <v>High (Q4)</v>
      </c>
      <c r="AK1000" t="str">
        <f>_xlfn.XLOOKUP(Cleaned_Data[[#This Row],[JobSatisfaction]], SatisfactionLookup[Code], SatisfactionLookup[Label], "Unknown")</f>
        <v>High</v>
      </c>
      <c r="AL1000" t="str">
        <f>_xlfn.XLOOKUP(Cleaned_Data[[#This Row],[WorkLifeBalance]], SatisfactionLookup[Code], SatisfactionLookup[Label], "Unknown")</f>
        <v>Very High</v>
      </c>
      <c r="AM100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000" t="str" cm="1">
        <f t="array" ref="AN1000">_xlfn.IFS(Cleaned_Data[[#This Row],[Risk Score]]&gt;=5, "3 - High Risk", Cleaned_Data[[#This Row],[Risk Score]]&gt;=3, "2 - Medium Risk", TRUE, "1 - Low Risk")</f>
        <v>1 - Low Risk</v>
      </c>
    </row>
    <row r="1001" spans="1:40">
      <c r="A1001">
        <v>38</v>
      </c>
      <c r="B1001" t="s">
        <v>43</v>
      </c>
      <c r="C1001" t="s">
        <v>44</v>
      </c>
      <c r="D1001">
        <v>508</v>
      </c>
      <c r="E1001" t="s">
        <v>45</v>
      </c>
      <c r="F1001">
        <v>6</v>
      </c>
      <c r="G1001">
        <v>4</v>
      </c>
      <c r="H1001" t="s">
        <v>38</v>
      </c>
      <c r="I1001">
        <v>1997</v>
      </c>
      <c r="J1001">
        <v>1</v>
      </c>
      <c r="K1001" t="s">
        <v>46</v>
      </c>
      <c r="L1001">
        <v>72</v>
      </c>
      <c r="M1001">
        <v>2</v>
      </c>
      <c r="N1001">
        <v>2</v>
      </c>
      <c r="O1001" t="s">
        <v>53</v>
      </c>
      <c r="P1001">
        <v>3</v>
      </c>
      <c r="Q1001" t="s">
        <v>48</v>
      </c>
      <c r="R1001">
        <v>5321</v>
      </c>
      <c r="S1001">
        <v>14284</v>
      </c>
      <c r="T1001">
        <v>2</v>
      </c>
      <c r="U1001" t="s">
        <v>43</v>
      </c>
      <c r="V1001">
        <v>11</v>
      </c>
      <c r="W1001">
        <v>3</v>
      </c>
      <c r="X1001">
        <v>4</v>
      </c>
      <c r="Y1001">
        <v>1</v>
      </c>
      <c r="Z1001">
        <v>10</v>
      </c>
      <c r="AA1001">
        <v>1</v>
      </c>
      <c r="AB1001">
        <v>3</v>
      </c>
      <c r="AC1001">
        <v>8</v>
      </c>
      <c r="AD1001">
        <v>3</v>
      </c>
      <c r="AE1001">
        <v>7</v>
      </c>
      <c r="AF1001">
        <v>7</v>
      </c>
      <c r="AG1001">
        <v>0</v>
      </c>
      <c r="AH1001" t="s">
        <v>69</v>
      </c>
      <c r="AI1001" t="s">
        <v>72</v>
      </c>
      <c r="AJ1001" t="str" cm="1">
        <f t="array" ref="AJ1001">_xlfn.IFS(
  Cleaned_Data[[#This Row],[MonthlyIncome]] &lt;= Q1_Val, "Low (Q1)",
  Cleaned_Data[[#This Row],[MonthlyIncome]] &lt;= Q2_Val, "Lower-Mid (Q2)",
  Cleaned_Data[[#This Row],[MonthlyIncome]] &lt;= Q3_Val, "Upper-Mid (Q3)",
  TRUE, "High (Q4)"
)</f>
        <v>Upper-Mid (Q3)</v>
      </c>
      <c r="AK1001" t="str">
        <f>_xlfn.XLOOKUP(Cleaned_Data[[#This Row],[JobSatisfaction]], SatisfactionLookup[Code], SatisfactionLookup[Label], "Unknown")</f>
        <v>High</v>
      </c>
      <c r="AL1001" t="str">
        <f>_xlfn.XLOOKUP(Cleaned_Data[[#This Row],[WorkLifeBalance]], SatisfactionLookup[Code], SatisfactionLookup[Label], "Unknown")</f>
        <v>High</v>
      </c>
      <c r="AM100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001" t="str" cm="1">
        <f t="array" ref="AN1001">_xlfn.IFS(Cleaned_Data[[#This Row],[Risk Score]]&gt;=5, "3 - High Risk", Cleaned_Data[[#This Row],[Risk Score]]&gt;=3, "2 - Medium Risk", TRUE, "1 - Low Risk")</f>
        <v>1 - Low Risk</v>
      </c>
    </row>
    <row r="1002" spans="1:40">
      <c r="A1002">
        <v>47</v>
      </c>
      <c r="B1002" t="s">
        <v>43</v>
      </c>
      <c r="C1002" t="s">
        <v>55</v>
      </c>
      <c r="D1002">
        <v>1162</v>
      </c>
      <c r="E1002" t="s">
        <v>45</v>
      </c>
      <c r="F1002">
        <v>1</v>
      </c>
      <c r="G1002">
        <v>1</v>
      </c>
      <c r="H1002" t="s">
        <v>51</v>
      </c>
      <c r="I1002">
        <v>2000</v>
      </c>
      <c r="J1002">
        <v>3</v>
      </c>
      <c r="K1002" t="s">
        <v>39</v>
      </c>
      <c r="L1002">
        <v>98</v>
      </c>
      <c r="M1002">
        <v>3</v>
      </c>
      <c r="N1002">
        <v>3</v>
      </c>
      <c r="O1002" t="s">
        <v>58</v>
      </c>
      <c r="P1002">
        <v>2</v>
      </c>
      <c r="Q1002" t="s">
        <v>48</v>
      </c>
      <c r="R1002">
        <v>11957</v>
      </c>
      <c r="S1002">
        <v>17231</v>
      </c>
      <c r="T1002">
        <v>0</v>
      </c>
      <c r="U1002" t="s">
        <v>43</v>
      </c>
      <c r="V1002">
        <v>18</v>
      </c>
      <c r="W1002">
        <v>3</v>
      </c>
      <c r="X1002">
        <v>1</v>
      </c>
      <c r="Y1002">
        <v>2</v>
      </c>
      <c r="Z1002">
        <v>14</v>
      </c>
      <c r="AA1002">
        <v>3</v>
      </c>
      <c r="AB1002">
        <v>1</v>
      </c>
      <c r="AC1002">
        <v>13</v>
      </c>
      <c r="AD1002">
        <v>8</v>
      </c>
      <c r="AE1002">
        <v>5</v>
      </c>
      <c r="AF1002">
        <v>12</v>
      </c>
      <c r="AG1002">
        <v>0</v>
      </c>
      <c r="AH1002" t="s">
        <v>70</v>
      </c>
      <c r="AI1002" t="s">
        <v>73</v>
      </c>
      <c r="AJ1002" t="str" cm="1">
        <f t="array" ref="AJ1002">_xlfn.IFS(
  Cleaned_Data[[#This Row],[MonthlyIncome]] &lt;= Q1_Val, "Low (Q1)",
  Cleaned_Data[[#This Row],[MonthlyIncome]] &lt;= Q2_Val, "Lower-Mid (Q2)",
  Cleaned_Data[[#This Row],[MonthlyIncome]] &lt;= Q3_Val, "Upper-Mid (Q3)",
  TRUE, "High (Q4)"
)</f>
        <v>High (Q4)</v>
      </c>
      <c r="AK1002" t="str">
        <f>_xlfn.XLOOKUP(Cleaned_Data[[#This Row],[JobSatisfaction]], SatisfactionLookup[Code], SatisfactionLookup[Label], "Unknown")</f>
        <v>Medium</v>
      </c>
      <c r="AL1002" t="str">
        <f>_xlfn.XLOOKUP(Cleaned_Data[[#This Row],[WorkLifeBalance]], SatisfactionLookup[Code], SatisfactionLookup[Label], "Unknown")</f>
        <v>Low</v>
      </c>
      <c r="AM100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002" t="str" cm="1">
        <f t="array" ref="AN1002">_xlfn.IFS(Cleaned_Data[[#This Row],[Risk Score]]&gt;=5, "3 - High Risk", Cleaned_Data[[#This Row],[Risk Score]]&gt;=3, "2 - Medium Risk", TRUE, "1 - Low Risk")</f>
        <v>2 - Medium Risk</v>
      </c>
    </row>
    <row r="1003" spans="1:40">
      <c r="A1003">
        <v>53</v>
      </c>
      <c r="B1003" t="s">
        <v>43</v>
      </c>
      <c r="C1003" t="s">
        <v>36</v>
      </c>
      <c r="D1003">
        <v>1219</v>
      </c>
      <c r="E1003" t="s">
        <v>37</v>
      </c>
      <c r="F1003">
        <v>2</v>
      </c>
      <c r="G1003">
        <v>4</v>
      </c>
      <c r="H1003" t="s">
        <v>38</v>
      </c>
      <c r="I1003">
        <v>23</v>
      </c>
      <c r="J1003">
        <v>1</v>
      </c>
      <c r="K1003" t="s">
        <v>39</v>
      </c>
      <c r="L1003">
        <v>78</v>
      </c>
      <c r="M1003">
        <v>2</v>
      </c>
      <c r="N1003">
        <v>4</v>
      </c>
      <c r="O1003" t="s">
        <v>56</v>
      </c>
      <c r="P1003">
        <v>4</v>
      </c>
      <c r="Q1003" t="s">
        <v>48</v>
      </c>
      <c r="R1003">
        <v>15427</v>
      </c>
      <c r="S1003">
        <v>22021</v>
      </c>
      <c r="T1003">
        <v>2</v>
      </c>
      <c r="U1003" t="s">
        <v>43</v>
      </c>
      <c r="V1003">
        <v>16</v>
      </c>
      <c r="W1003">
        <v>3</v>
      </c>
      <c r="X1003">
        <v>3</v>
      </c>
      <c r="Y1003">
        <v>0</v>
      </c>
      <c r="Z1003">
        <v>31</v>
      </c>
      <c r="AA1003">
        <v>3</v>
      </c>
      <c r="AB1003">
        <v>3</v>
      </c>
      <c r="AC1003">
        <v>25</v>
      </c>
      <c r="AD1003">
        <v>8</v>
      </c>
      <c r="AE1003">
        <v>3</v>
      </c>
      <c r="AF1003">
        <v>7</v>
      </c>
      <c r="AG1003">
        <v>0</v>
      </c>
      <c r="AH1003" t="s">
        <v>70</v>
      </c>
      <c r="AI1003" t="s">
        <v>73</v>
      </c>
      <c r="AJ1003" t="str" cm="1">
        <f t="array" ref="AJ1003">_xlfn.IFS(
  Cleaned_Data[[#This Row],[MonthlyIncome]] &lt;= Q1_Val, "Low (Q1)",
  Cleaned_Data[[#This Row],[MonthlyIncome]] &lt;= Q2_Val, "Lower-Mid (Q2)",
  Cleaned_Data[[#This Row],[MonthlyIncome]] &lt;= Q3_Val, "Upper-Mid (Q3)",
  TRUE, "High (Q4)"
)</f>
        <v>High (Q4)</v>
      </c>
      <c r="AK1003" t="str">
        <f>_xlfn.XLOOKUP(Cleaned_Data[[#This Row],[JobSatisfaction]], SatisfactionLookup[Code], SatisfactionLookup[Label], "Unknown")</f>
        <v>Very High</v>
      </c>
      <c r="AL1003" t="str">
        <f>_xlfn.XLOOKUP(Cleaned_Data[[#This Row],[WorkLifeBalance]], SatisfactionLookup[Code], SatisfactionLookup[Label], "Unknown")</f>
        <v>High</v>
      </c>
      <c r="AM100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003" t="str" cm="1">
        <f t="array" ref="AN1003">_xlfn.IFS(Cleaned_Data[[#This Row],[Risk Score]]&gt;=5, "3 - High Risk", Cleaned_Data[[#This Row],[Risk Score]]&gt;=3, "2 - Medium Risk", TRUE, "1 - Low Risk")</f>
        <v>1 - Low Risk</v>
      </c>
    </row>
    <row r="1004" spans="1:40">
      <c r="A1004">
        <v>44</v>
      </c>
      <c r="B1004" t="s">
        <v>43</v>
      </c>
      <c r="C1004" t="s">
        <v>36</v>
      </c>
      <c r="D1004">
        <v>477</v>
      </c>
      <c r="E1004" t="s">
        <v>45</v>
      </c>
      <c r="F1004">
        <v>7</v>
      </c>
      <c r="G1004">
        <v>4</v>
      </c>
      <c r="H1004" t="s">
        <v>51</v>
      </c>
      <c r="I1004">
        <v>36</v>
      </c>
      <c r="J1004">
        <v>1</v>
      </c>
      <c r="K1004" t="s">
        <v>39</v>
      </c>
      <c r="L1004">
        <v>42</v>
      </c>
      <c r="M1004">
        <v>2</v>
      </c>
      <c r="N1004">
        <v>3</v>
      </c>
      <c r="O1004" t="s">
        <v>54</v>
      </c>
      <c r="P1004">
        <v>4</v>
      </c>
      <c r="Q1004" t="s">
        <v>48</v>
      </c>
      <c r="R1004">
        <v>10248</v>
      </c>
      <c r="S1004">
        <v>2094</v>
      </c>
      <c r="T1004">
        <v>3</v>
      </c>
      <c r="U1004" t="s">
        <v>43</v>
      </c>
      <c r="V1004">
        <v>14</v>
      </c>
      <c r="W1004">
        <v>3</v>
      </c>
      <c r="X1004">
        <v>4</v>
      </c>
      <c r="Y1004">
        <v>1</v>
      </c>
      <c r="Z1004">
        <v>24</v>
      </c>
      <c r="AA1004">
        <v>4</v>
      </c>
      <c r="AB1004">
        <v>3</v>
      </c>
      <c r="AC1004">
        <v>22</v>
      </c>
      <c r="AD1004">
        <v>6</v>
      </c>
      <c r="AE1004">
        <v>5</v>
      </c>
      <c r="AF1004">
        <v>17</v>
      </c>
      <c r="AG1004">
        <v>0</v>
      </c>
      <c r="AH1004" t="s">
        <v>69</v>
      </c>
      <c r="AI1004" t="s">
        <v>73</v>
      </c>
      <c r="AJ1004" t="str" cm="1">
        <f t="array" ref="AJ1004">_xlfn.IFS(
  Cleaned_Data[[#This Row],[MonthlyIncome]] &lt;= Q1_Val, "Low (Q1)",
  Cleaned_Data[[#This Row],[MonthlyIncome]] &lt;= Q2_Val, "Lower-Mid (Q2)",
  Cleaned_Data[[#This Row],[MonthlyIncome]] &lt;= Q3_Val, "Upper-Mid (Q3)",
  TRUE, "High (Q4)"
)</f>
        <v>High (Q4)</v>
      </c>
      <c r="AK1004" t="str">
        <f>_xlfn.XLOOKUP(Cleaned_Data[[#This Row],[JobSatisfaction]], SatisfactionLookup[Code], SatisfactionLookup[Label], "Unknown")</f>
        <v>Very High</v>
      </c>
      <c r="AL1004" t="str">
        <f>_xlfn.XLOOKUP(Cleaned_Data[[#This Row],[WorkLifeBalance]], SatisfactionLookup[Code], SatisfactionLookup[Label], "Unknown")</f>
        <v>High</v>
      </c>
      <c r="AM100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004" t="str" cm="1">
        <f t="array" ref="AN1004">_xlfn.IFS(Cleaned_Data[[#This Row],[Risk Score]]&gt;=5, "3 - High Risk", Cleaned_Data[[#This Row],[Risk Score]]&gt;=3, "2 - Medium Risk", TRUE, "1 - Low Risk")</f>
        <v>1 - Low Risk</v>
      </c>
    </row>
    <row r="1005" spans="1:40">
      <c r="A1005">
        <v>50</v>
      </c>
      <c r="B1005" t="s">
        <v>43</v>
      </c>
      <c r="C1005" t="s">
        <v>36</v>
      </c>
      <c r="D1005">
        <v>989</v>
      </c>
      <c r="E1005" t="s">
        <v>45</v>
      </c>
      <c r="F1005">
        <v>7</v>
      </c>
      <c r="G1005">
        <v>2</v>
      </c>
      <c r="H1005" t="s">
        <v>51</v>
      </c>
      <c r="I1005">
        <v>80</v>
      </c>
      <c r="J1005">
        <v>2</v>
      </c>
      <c r="K1005" t="s">
        <v>39</v>
      </c>
      <c r="L1005">
        <v>43</v>
      </c>
      <c r="M1005">
        <v>2</v>
      </c>
      <c r="N1005">
        <v>5</v>
      </c>
      <c r="O1005" t="s">
        <v>58</v>
      </c>
      <c r="P1005">
        <v>3</v>
      </c>
      <c r="Q1005" t="s">
        <v>52</v>
      </c>
      <c r="R1005">
        <v>18740</v>
      </c>
      <c r="S1005">
        <v>16701</v>
      </c>
      <c r="T1005">
        <v>5</v>
      </c>
      <c r="U1005" t="s">
        <v>35</v>
      </c>
      <c r="V1005">
        <v>12</v>
      </c>
      <c r="W1005">
        <v>3</v>
      </c>
      <c r="X1005">
        <v>4</v>
      </c>
      <c r="Y1005">
        <v>1</v>
      </c>
      <c r="Z1005">
        <v>29</v>
      </c>
      <c r="AA1005">
        <v>2</v>
      </c>
      <c r="AB1005">
        <v>2</v>
      </c>
      <c r="AC1005">
        <v>27</v>
      </c>
      <c r="AD1005">
        <v>3</v>
      </c>
      <c r="AE1005">
        <v>13</v>
      </c>
      <c r="AF1005">
        <v>8</v>
      </c>
      <c r="AG1005">
        <v>0</v>
      </c>
      <c r="AH1005" t="s">
        <v>70</v>
      </c>
      <c r="AI1005" t="s">
        <v>73</v>
      </c>
      <c r="AJ1005" t="str" cm="1">
        <f t="array" ref="AJ1005">_xlfn.IFS(
  Cleaned_Data[[#This Row],[MonthlyIncome]] &lt;= Q1_Val, "Low (Q1)",
  Cleaned_Data[[#This Row],[MonthlyIncome]] &lt;= Q2_Val, "Lower-Mid (Q2)",
  Cleaned_Data[[#This Row],[MonthlyIncome]] &lt;= Q3_Val, "Upper-Mid (Q3)",
  TRUE, "High (Q4)"
)</f>
        <v>High (Q4)</v>
      </c>
      <c r="AK1005" t="str">
        <f>_xlfn.XLOOKUP(Cleaned_Data[[#This Row],[JobSatisfaction]], SatisfactionLookup[Code], SatisfactionLookup[Label], "Unknown")</f>
        <v>High</v>
      </c>
      <c r="AL1005" t="str">
        <f>_xlfn.XLOOKUP(Cleaned_Data[[#This Row],[WorkLifeBalance]], SatisfactionLookup[Code], SatisfactionLookup[Label], "Unknown")</f>
        <v>Medium</v>
      </c>
      <c r="AM100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005" t="str" cm="1">
        <f t="array" ref="AN1005">_xlfn.IFS(Cleaned_Data[[#This Row],[Risk Score]]&gt;=5, "3 - High Risk", Cleaned_Data[[#This Row],[Risk Score]]&gt;=3, "2 - Medium Risk", TRUE, "1 - Low Risk")</f>
        <v>2 - Medium Risk</v>
      </c>
    </row>
    <row r="1006" spans="1:40">
      <c r="A1006">
        <v>35</v>
      </c>
      <c r="B1006" t="s">
        <v>43</v>
      </c>
      <c r="C1006" t="s">
        <v>36</v>
      </c>
      <c r="D1006">
        <v>776</v>
      </c>
      <c r="E1006" t="s">
        <v>37</v>
      </c>
      <c r="F1006">
        <v>1</v>
      </c>
      <c r="G1006">
        <v>4</v>
      </c>
      <c r="H1006" t="s">
        <v>59</v>
      </c>
      <c r="I1006">
        <v>100</v>
      </c>
      <c r="J1006">
        <v>3</v>
      </c>
      <c r="K1006" t="s">
        <v>46</v>
      </c>
      <c r="L1006">
        <v>32</v>
      </c>
      <c r="M1006">
        <v>2</v>
      </c>
      <c r="N1006">
        <v>2</v>
      </c>
      <c r="O1006" t="s">
        <v>40</v>
      </c>
      <c r="P1006">
        <v>1</v>
      </c>
      <c r="Q1006" t="s">
        <v>41</v>
      </c>
      <c r="R1006">
        <v>4312</v>
      </c>
      <c r="S1006">
        <v>23016</v>
      </c>
      <c r="T1006">
        <v>0</v>
      </c>
      <c r="U1006" t="s">
        <v>43</v>
      </c>
      <c r="V1006">
        <v>14</v>
      </c>
      <c r="W1006">
        <v>3</v>
      </c>
      <c r="X1006">
        <v>2</v>
      </c>
      <c r="Y1006">
        <v>0</v>
      </c>
      <c r="Z1006">
        <v>16</v>
      </c>
      <c r="AA1006">
        <v>2</v>
      </c>
      <c r="AB1006">
        <v>3</v>
      </c>
      <c r="AC1006">
        <v>15</v>
      </c>
      <c r="AD1006">
        <v>13</v>
      </c>
      <c r="AE1006">
        <v>2</v>
      </c>
      <c r="AF1006">
        <v>8</v>
      </c>
      <c r="AG1006">
        <v>0</v>
      </c>
      <c r="AH1006" t="s">
        <v>69</v>
      </c>
      <c r="AI1006" t="s">
        <v>73</v>
      </c>
      <c r="AJ1006" t="str" cm="1">
        <f t="array" ref="AJ1006">_xlfn.IFS(
  Cleaned_Data[[#This Row],[MonthlyIncome]] &lt;= Q1_Val, "Low (Q1)",
  Cleaned_Data[[#This Row],[MonthlyIncome]] &lt;= Q2_Val, "Lower-Mid (Q2)",
  Cleaned_Data[[#This Row],[MonthlyIncome]] &lt;= Q3_Val, "Upper-Mid (Q3)",
  TRUE, "High (Q4)"
)</f>
        <v>Lower-Mid (Q2)</v>
      </c>
      <c r="AK1006" t="str">
        <f>_xlfn.XLOOKUP(Cleaned_Data[[#This Row],[JobSatisfaction]], SatisfactionLookup[Code], SatisfactionLookup[Label], "Unknown")</f>
        <v>Low</v>
      </c>
      <c r="AL1006" t="str">
        <f>_xlfn.XLOOKUP(Cleaned_Data[[#This Row],[WorkLifeBalance]], SatisfactionLookup[Code], SatisfactionLookup[Label], "Unknown")</f>
        <v>High</v>
      </c>
      <c r="AM100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006" t="str" cm="1">
        <f t="array" ref="AN1006">_xlfn.IFS(Cleaned_Data[[#This Row],[Risk Score]]&gt;=5, "3 - High Risk", Cleaned_Data[[#This Row],[Risk Score]]&gt;=3, "2 - Medium Risk", TRUE, "1 - Low Risk")</f>
        <v>1 - Low Risk</v>
      </c>
    </row>
    <row r="1007" spans="1:40">
      <c r="A1007">
        <v>34</v>
      </c>
      <c r="B1007" t="s">
        <v>43</v>
      </c>
      <c r="C1007" t="s">
        <v>36</v>
      </c>
      <c r="D1007">
        <v>1354</v>
      </c>
      <c r="E1007" t="s">
        <v>45</v>
      </c>
      <c r="F1007">
        <v>5</v>
      </c>
      <c r="G1007">
        <v>3</v>
      </c>
      <c r="H1007" t="s">
        <v>51</v>
      </c>
      <c r="I1007">
        <v>153</v>
      </c>
      <c r="J1007">
        <v>3</v>
      </c>
      <c r="K1007" t="s">
        <v>39</v>
      </c>
      <c r="L1007">
        <v>45</v>
      </c>
      <c r="M1007">
        <v>2</v>
      </c>
      <c r="N1007">
        <v>3</v>
      </c>
      <c r="O1007" t="s">
        <v>56</v>
      </c>
      <c r="P1007">
        <v>1</v>
      </c>
      <c r="Q1007" t="s">
        <v>41</v>
      </c>
      <c r="R1007">
        <v>11631</v>
      </c>
      <c r="S1007">
        <v>5615</v>
      </c>
      <c r="T1007">
        <v>2</v>
      </c>
      <c r="U1007" t="s">
        <v>43</v>
      </c>
      <c r="V1007">
        <v>12</v>
      </c>
      <c r="W1007">
        <v>3</v>
      </c>
      <c r="X1007">
        <v>4</v>
      </c>
      <c r="Y1007">
        <v>0</v>
      </c>
      <c r="Z1007">
        <v>14</v>
      </c>
      <c r="AA1007">
        <v>6</v>
      </c>
      <c r="AB1007">
        <v>3</v>
      </c>
      <c r="AC1007">
        <v>11</v>
      </c>
      <c r="AD1007">
        <v>10</v>
      </c>
      <c r="AE1007">
        <v>5</v>
      </c>
      <c r="AF1007">
        <v>8</v>
      </c>
      <c r="AG1007">
        <v>0</v>
      </c>
      <c r="AH1007" t="s">
        <v>67</v>
      </c>
      <c r="AI1007" t="s">
        <v>73</v>
      </c>
      <c r="AJ1007" t="str" cm="1">
        <f t="array" ref="AJ1007">_xlfn.IFS(
  Cleaned_Data[[#This Row],[MonthlyIncome]] &lt;= Q1_Val, "Low (Q1)",
  Cleaned_Data[[#This Row],[MonthlyIncome]] &lt;= Q2_Val, "Lower-Mid (Q2)",
  Cleaned_Data[[#This Row],[MonthlyIncome]] &lt;= Q3_Val, "Upper-Mid (Q3)",
  TRUE, "High (Q4)"
)</f>
        <v>High (Q4)</v>
      </c>
      <c r="AK1007" t="str">
        <f>_xlfn.XLOOKUP(Cleaned_Data[[#This Row],[JobSatisfaction]], SatisfactionLookup[Code], SatisfactionLookup[Label], "Unknown")</f>
        <v>Low</v>
      </c>
      <c r="AL1007" t="str">
        <f>_xlfn.XLOOKUP(Cleaned_Data[[#This Row],[WorkLifeBalance]], SatisfactionLookup[Code], SatisfactionLookup[Label], "Unknown")</f>
        <v>High</v>
      </c>
      <c r="AM100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007" t="str" cm="1">
        <f t="array" ref="AN1007">_xlfn.IFS(Cleaned_Data[[#This Row],[Risk Score]]&gt;=5, "3 - High Risk", Cleaned_Data[[#This Row],[Risk Score]]&gt;=3, "2 - Medium Risk", TRUE, "1 - Low Risk")</f>
        <v>2 - Medium Risk</v>
      </c>
    </row>
    <row r="1008" spans="1:40">
      <c r="A1008">
        <v>31</v>
      </c>
      <c r="B1008" t="s">
        <v>35</v>
      </c>
      <c r="C1008" t="s">
        <v>36</v>
      </c>
      <c r="D1008">
        <v>249</v>
      </c>
      <c r="E1008" t="s">
        <v>37</v>
      </c>
      <c r="F1008">
        <v>6</v>
      </c>
      <c r="G1008">
        <v>4</v>
      </c>
      <c r="H1008" t="s">
        <v>38</v>
      </c>
      <c r="I1008">
        <v>163</v>
      </c>
      <c r="J1008">
        <v>2</v>
      </c>
      <c r="K1008" t="s">
        <v>46</v>
      </c>
      <c r="L1008">
        <v>76</v>
      </c>
      <c r="M1008">
        <v>1</v>
      </c>
      <c r="N1008">
        <v>2</v>
      </c>
      <c r="O1008" t="s">
        <v>40</v>
      </c>
      <c r="P1008">
        <v>3</v>
      </c>
      <c r="Q1008" t="s">
        <v>48</v>
      </c>
      <c r="R1008">
        <v>6172</v>
      </c>
      <c r="S1008">
        <v>20739</v>
      </c>
      <c r="T1008">
        <v>4</v>
      </c>
      <c r="U1008" t="s">
        <v>35</v>
      </c>
      <c r="V1008">
        <v>18</v>
      </c>
      <c r="W1008">
        <v>3</v>
      </c>
      <c r="X1008">
        <v>2</v>
      </c>
      <c r="Y1008">
        <v>0</v>
      </c>
      <c r="Z1008">
        <v>12</v>
      </c>
      <c r="AA1008">
        <v>3</v>
      </c>
      <c r="AB1008">
        <v>2</v>
      </c>
      <c r="AC1008">
        <v>7</v>
      </c>
      <c r="AD1008">
        <v>7</v>
      </c>
      <c r="AE1008">
        <v>7</v>
      </c>
      <c r="AF1008">
        <v>7</v>
      </c>
      <c r="AG1008">
        <v>1</v>
      </c>
      <c r="AH1008" t="s">
        <v>67</v>
      </c>
      <c r="AI1008" t="s">
        <v>72</v>
      </c>
      <c r="AJ1008" t="str" cm="1">
        <f t="array" ref="AJ1008">_xlfn.IFS(
  Cleaned_Data[[#This Row],[MonthlyIncome]] &lt;= Q1_Val, "Low (Q1)",
  Cleaned_Data[[#This Row],[MonthlyIncome]] &lt;= Q2_Val, "Lower-Mid (Q2)",
  Cleaned_Data[[#This Row],[MonthlyIncome]] &lt;= Q3_Val, "Upper-Mid (Q3)",
  TRUE, "High (Q4)"
)</f>
        <v>Upper-Mid (Q3)</v>
      </c>
      <c r="AK1008" t="str">
        <f>_xlfn.XLOOKUP(Cleaned_Data[[#This Row],[JobSatisfaction]], SatisfactionLookup[Code], SatisfactionLookup[Label], "Unknown")</f>
        <v>High</v>
      </c>
      <c r="AL1008" t="str">
        <f>_xlfn.XLOOKUP(Cleaned_Data[[#This Row],[WorkLifeBalance]], SatisfactionLookup[Code], SatisfactionLookup[Label], "Unknown")</f>
        <v>Medium</v>
      </c>
      <c r="AM100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008" t="str" cm="1">
        <f t="array" ref="AN1008">_xlfn.IFS(Cleaned_Data[[#This Row],[Risk Score]]&gt;=5, "3 - High Risk", Cleaned_Data[[#This Row],[Risk Score]]&gt;=3, "2 - Medium Risk", TRUE, "1 - Low Risk")</f>
        <v>2 - Medium Risk</v>
      </c>
    </row>
    <row r="1009" spans="1:40">
      <c r="A1009">
        <v>39</v>
      </c>
      <c r="B1009" t="s">
        <v>43</v>
      </c>
      <c r="C1009" t="s">
        <v>36</v>
      </c>
      <c r="D1009">
        <v>1329</v>
      </c>
      <c r="E1009" t="s">
        <v>37</v>
      </c>
      <c r="F1009">
        <v>4</v>
      </c>
      <c r="G1009">
        <v>4</v>
      </c>
      <c r="H1009" t="s">
        <v>38</v>
      </c>
      <c r="I1009">
        <v>182</v>
      </c>
      <c r="J1009">
        <v>4</v>
      </c>
      <c r="K1009" t="s">
        <v>39</v>
      </c>
      <c r="L1009">
        <v>47</v>
      </c>
      <c r="M1009">
        <v>2</v>
      </c>
      <c r="N1009">
        <v>2</v>
      </c>
      <c r="O1009" t="s">
        <v>40</v>
      </c>
      <c r="P1009">
        <v>3</v>
      </c>
      <c r="Q1009" t="s">
        <v>48</v>
      </c>
      <c r="R1009">
        <v>5902</v>
      </c>
      <c r="S1009">
        <v>14590</v>
      </c>
      <c r="T1009">
        <v>4</v>
      </c>
      <c r="U1009" t="s">
        <v>43</v>
      </c>
      <c r="V1009">
        <v>14</v>
      </c>
      <c r="W1009">
        <v>3</v>
      </c>
      <c r="X1009">
        <v>3</v>
      </c>
      <c r="Y1009">
        <v>1</v>
      </c>
      <c r="Z1009">
        <v>17</v>
      </c>
      <c r="AA1009">
        <v>1</v>
      </c>
      <c r="AB1009">
        <v>4</v>
      </c>
      <c r="AC1009">
        <v>15</v>
      </c>
      <c r="AD1009">
        <v>11</v>
      </c>
      <c r="AE1009">
        <v>5</v>
      </c>
      <c r="AF1009">
        <v>9</v>
      </c>
      <c r="AG1009">
        <v>0</v>
      </c>
      <c r="AH1009" t="s">
        <v>69</v>
      </c>
      <c r="AI1009" t="s">
        <v>73</v>
      </c>
      <c r="AJ1009" t="str" cm="1">
        <f t="array" ref="AJ1009">_xlfn.IFS(
  Cleaned_Data[[#This Row],[MonthlyIncome]] &lt;= Q1_Val, "Low (Q1)",
  Cleaned_Data[[#This Row],[MonthlyIncome]] &lt;= Q2_Val, "Lower-Mid (Q2)",
  Cleaned_Data[[#This Row],[MonthlyIncome]] &lt;= Q3_Val, "Upper-Mid (Q3)",
  TRUE, "High (Q4)"
)</f>
        <v>Upper-Mid (Q3)</v>
      </c>
      <c r="AK1009" t="str">
        <f>_xlfn.XLOOKUP(Cleaned_Data[[#This Row],[JobSatisfaction]], SatisfactionLookup[Code], SatisfactionLookup[Label], "Unknown")</f>
        <v>High</v>
      </c>
      <c r="AL1009" t="str">
        <f>_xlfn.XLOOKUP(Cleaned_Data[[#This Row],[WorkLifeBalance]], SatisfactionLookup[Code], SatisfactionLookup[Label], "Unknown")</f>
        <v>Very High</v>
      </c>
      <c r="AM100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009" t="str" cm="1">
        <f t="array" ref="AN1009">_xlfn.IFS(Cleaned_Data[[#This Row],[Risk Score]]&gt;=5, "3 - High Risk", Cleaned_Data[[#This Row],[Risk Score]]&gt;=3, "2 - Medium Risk", TRUE, "1 - Low Risk")</f>
        <v>1 - Low Risk</v>
      </c>
    </row>
    <row r="1010" spans="1:40">
      <c r="A1010">
        <v>40</v>
      </c>
      <c r="B1010" t="s">
        <v>43</v>
      </c>
      <c r="C1010" t="s">
        <v>36</v>
      </c>
      <c r="D1010">
        <v>630</v>
      </c>
      <c r="E1010" t="s">
        <v>37</v>
      </c>
      <c r="F1010">
        <v>4</v>
      </c>
      <c r="G1010">
        <v>4</v>
      </c>
      <c r="H1010" t="s">
        <v>59</v>
      </c>
      <c r="I1010">
        <v>215</v>
      </c>
      <c r="J1010">
        <v>3</v>
      </c>
      <c r="K1010" t="s">
        <v>46</v>
      </c>
      <c r="L1010">
        <v>67</v>
      </c>
      <c r="M1010">
        <v>2</v>
      </c>
      <c r="N1010">
        <v>3</v>
      </c>
      <c r="O1010" t="s">
        <v>40</v>
      </c>
      <c r="P1010">
        <v>4</v>
      </c>
      <c r="Q1010" t="s">
        <v>48</v>
      </c>
      <c r="R1010">
        <v>10855</v>
      </c>
      <c r="S1010">
        <v>8552</v>
      </c>
      <c r="T1010">
        <v>7</v>
      </c>
      <c r="U1010" t="s">
        <v>43</v>
      </c>
      <c r="V1010">
        <v>11</v>
      </c>
      <c r="W1010">
        <v>3</v>
      </c>
      <c r="X1010">
        <v>1</v>
      </c>
      <c r="Y1010">
        <v>1</v>
      </c>
      <c r="Z1010">
        <v>15</v>
      </c>
      <c r="AA1010">
        <v>2</v>
      </c>
      <c r="AB1010">
        <v>2</v>
      </c>
      <c r="AC1010">
        <v>12</v>
      </c>
      <c r="AD1010">
        <v>11</v>
      </c>
      <c r="AE1010">
        <v>2</v>
      </c>
      <c r="AF1010">
        <v>11</v>
      </c>
      <c r="AG1010">
        <v>0</v>
      </c>
      <c r="AH1010" t="s">
        <v>69</v>
      </c>
      <c r="AI1010" t="s">
        <v>73</v>
      </c>
      <c r="AJ1010" t="str" cm="1">
        <f t="array" ref="AJ1010">_xlfn.IFS(
  Cleaned_Data[[#This Row],[MonthlyIncome]] &lt;= Q1_Val, "Low (Q1)",
  Cleaned_Data[[#This Row],[MonthlyIncome]] &lt;= Q2_Val, "Lower-Mid (Q2)",
  Cleaned_Data[[#This Row],[MonthlyIncome]] &lt;= Q3_Val, "Upper-Mid (Q3)",
  TRUE, "High (Q4)"
)</f>
        <v>High (Q4)</v>
      </c>
      <c r="AK1010" t="str">
        <f>_xlfn.XLOOKUP(Cleaned_Data[[#This Row],[JobSatisfaction]], SatisfactionLookup[Code], SatisfactionLookup[Label], "Unknown")</f>
        <v>Very High</v>
      </c>
      <c r="AL1010" t="str">
        <f>_xlfn.XLOOKUP(Cleaned_Data[[#This Row],[WorkLifeBalance]], SatisfactionLookup[Code], SatisfactionLookup[Label], "Unknown")</f>
        <v>Medium</v>
      </c>
      <c r="AM101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010" t="str" cm="1">
        <f t="array" ref="AN1010">_xlfn.IFS(Cleaned_Data[[#This Row],[Risk Score]]&gt;=5, "3 - High Risk", Cleaned_Data[[#This Row],[Risk Score]]&gt;=3, "2 - Medium Risk", TRUE, "1 - Low Risk")</f>
        <v>1 - Low Risk</v>
      </c>
    </row>
    <row r="1011" spans="1:40">
      <c r="A1011">
        <v>55</v>
      </c>
      <c r="B1011" t="s">
        <v>43</v>
      </c>
      <c r="C1011" t="s">
        <v>36</v>
      </c>
      <c r="D1011">
        <v>692</v>
      </c>
      <c r="E1011" t="s">
        <v>45</v>
      </c>
      <c r="F1011">
        <v>14</v>
      </c>
      <c r="G1011">
        <v>4</v>
      </c>
      <c r="H1011" t="s">
        <v>51</v>
      </c>
      <c r="I1011">
        <v>254</v>
      </c>
      <c r="J1011">
        <v>3</v>
      </c>
      <c r="K1011" t="s">
        <v>46</v>
      </c>
      <c r="L1011">
        <v>61</v>
      </c>
      <c r="M1011">
        <v>4</v>
      </c>
      <c r="N1011">
        <v>5</v>
      </c>
      <c r="O1011" t="s">
        <v>58</v>
      </c>
      <c r="P1011">
        <v>2</v>
      </c>
      <c r="Q1011" t="s">
        <v>41</v>
      </c>
      <c r="R1011">
        <v>18722</v>
      </c>
      <c r="S1011">
        <v>13339</v>
      </c>
      <c r="T1011">
        <v>8</v>
      </c>
      <c r="U1011" t="s">
        <v>43</v>
      </c>
      <c r="V1011">
        <v>11</v>
      </c>
      <c r="W1011">
        <v>3</v>
      </c>
      <c r="X1011">
        <v>4</v>
      </c>
      <c r="Y1011">
        <v>0</v>
      </c>
      <c r="Z1011">
        <v>36</v>
      </c>
      <c r="AA1011">
        <v>3</v>
      </c>
      <c r="AB1011">
        <v>3</v>
      </c>
      <c r="AC1011">
        <v>24</v>
      </c>
      <c r="AD1011">
        <v>15</v>
      </c>
      <c r="AE1011">
        <v>2</v>
      </c>
      <c r="AF1011">
        <v>15</v>
      </c>
      <c r="AG1011">
        <v>0</v>
      </c>
      <c r="AH1011" t="s">
        <v>65</v>
      </c>
      <c r="AI1011" t="s">
        <v>73</v>
      </c>
      <c r="AJ1011" t="str" cm="1">
        <f t="array" ref="AJ1011">_xlfn.IFS(
  Cleaned_Data[[#This Row],[MonthlyIncome]] &lt;= Q1_Val, "Low (Q1)",
  Cleaned_Data[[#This Row],[MonthlyIncome]] &lt;= Q2_Val, "Lower-Mid (Q2)",
  Cleaned_Data[[#This Row],[MonthlyIncome]] &lt;= Q3_Val, "Upper-Mid (Q3)",
  TRUE, "High (Q4)"
)</f>
        <v>High (Q4)</v>
      </c>
      <c r="AK1011" t="str">
        <f>_xlfn.XLOOKUP(Cleaned_Data[[#This Row],[JobSatisfaction]], SatisfactionLookup[Code], SatisfactionLookup[Label], "Unknown")</f>
        <v>Medium</v>
      </c>
      <c r="AL1011" t="str">
        <f>_xlfn.XLOOKUP(Cleaned_Data[[#This Row],[WorkLifeBalance]], SatisfactionLookup[Code], SatisfactionLookup[Label], "Unknown")</f>
        <v>High</v>
      </c>
      <c r="AM101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011" t="str" cm="1">
        <f t="array" ref="AN1011">_xlfn.IFS(Cleaned_Data[[#This Row],[Risk Score]]&gt;=5, "3 - High Risk", Cleaned_Data[[#This Row],[Risk Score]]&gt;=3, "2 - Medium Risk", TRUE, "1 - Low Risk")</f>
        <v>1 - Low Risk</v>
      </c>
    </row>
    <row r="1012" spans="1:40">
      <c r="A1012">
        <v>52</v>
      </c>
      <c r="B1012" t="s">
        <v>43</v>
      </c>
      <c r="C1012" t="s">
        <v>36</v>
      </c>
      <c r="D1012">
        <v>699</v>
      </c>
      <c r="E1012" t="s">
        <v>45</v>
      </c>
      <c r="F1012">
        <v>1</v>
      </c>
      <c r="G1012">
        <v>4</v>
      </c>
      <c r="H1012" t="s">
        <v>38</v>
      </c>
      <c r="I1012">
        <v>259</v>
      </c>
      <c r="J1012">
        <v>3</v>
      </c>
      <c r="K1012" t="s">
        <v>46</v>
      </c>
      <c r="L1012">
        <v>65</v>
      </c>
      <c r="M1012">
        <v>2</v>
      </c>
      <c r="N1012">
        <v>5</v>
      </c>
      <c r="O1012" t="s">
        <v>56</v>
      </c>
      <c r="P1012">
        <v>3</v>
      </c>
      <c r="Q1012" t="s">
        <v>48</v>
      </c>
      <c r="R1012">
        <v>19999</v>
      </c>
      <c r="S1012">
        <v>5678</v>
      </c>
      <c r="T1012">
        <v>0</v>
      </c>
      <c r="U1012" t="s">
        <v>43</v>
      </c>
      <c r="V1012">
        <v>14</v>
      </c>
      <c r="W1012">
        <v>3</v>
      </c>
      <c r="X1012">
        <v>1</v>
      </c>
      <c r="Y1012">
        <v>1</v>
      </c>
      <c r="Z1012">
        <v>34</v>
      </c>
      <c r="AA1012">
        <v>5</v>
      </c>
      <c r="AB1012">
        <v>3</v>
      </c>
      <c r="AC1012">
        <v>33</v>
      </c>
      <c r="AD1012">
        <v>18</v>
      </c>
      <c r="AE1012">
        <v>11</v>
      </c>
      <c r="AF1012">
        <v>9</v>
      </c>
      <c r="AG1012">
        <v>0</v>
      </c>
      <c r="AH1012" t="s">
        <v>70</v>
      </c>
      <c r="AI1012" t="s">
        <v>73</v>
      </c>
      <c r="AJ1012" t="str" cm="1">
        <f t="array" ref="AJ1012">_xlfn.IFS(
  Cleaned_Data[[#This Row],[MonthlyIncome]] &lt;= Q1_Val, "Low (Q1)",
  Cleaned_Data[[#This Row],[MonthlyIncome]] &lt;= Q2_Val, "Lower-Mid (Q2)",
  Cleaned_Data[[#This Row],[MonthlyIncome]] &lt;= Q3_Val, "Upper-Mid (Q3)",
  TRUE, "High (Q4)"
)</f>
        <v>High (Q4)</v>
      </c>
      <c r="AK1012" t="str">
        <f>_xlfn.XLOOKUP(Cleaned_Data[[#This Row],[JobSatisfaction]], SatisfactionLookup[Code], SatisfactionLookup[Label], "Unknown")</f>
        <v>High</v>
      </c>
      <c r="AL1012" t="str">
        <f>_xlfn.XLOOKUP(Cleaned_Data[[#This Row],[WorkLifeBalance]], SatisfactionLookup[Code], SatisfactionLookup[Label], "Unknown")</f>
        <v>High</v>
      </c>
      <c r="AM101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012" t="str" cm="1">
        <f t="array" ref="AN1012">_xlfn.IFS(Cleaned_Data[[#This Row],[Risk Score]]&gt;=5, "3 - High Risk", Cleaned_Data[[#This Row],[Risk Score]]&gt;=3, "2 - Medium Risk", TRUE, "1 - Low Risk")</f>
        <v>1 - Low Risk</v>
      </c>
    </row>
    <row r="1013" spans="1:40">
      <c r="A1013">
        <v>51</v>
      </c>
      <c r="B1013" t="s">
        <v>43</v>
      </c>
      <c r="C1013" t="s">
        <v>36</v>
      </c>
      <c r="D1013">
        <v>1469</v>
      </c>
      <c r="E1013" t="s">
        <v>45</v>
      </c>
      <c r="F1013">
        <v>8</v>
      </c>
      <c r="G1013">
        <v>4</v>
      </c>
      <c r="H1013" t="s">
        <v>38</v>
      </c>
      <c r="I1013">
        <v>296</v>
      </c>
      <c r="J1013">
        <v>2</v>
      </c>
      <c r="K1013" t="s">
        <v>46</v>
      </c>
      <c r="L1013">
        <v>81</v>
      </c>
      <c r="M1013">
        <v>2</v>
      </c>
      <c r="N1013">
        <v>3</v>
      </c>
      <c r="O1013" t="s">
        <v>58</v>
      </c>
      <c r="P1013">
        <v>2</v>
      </c>
      <c r="Q1013" t="s">
        <v>48</v>
      </c>
      <c r="R1013">
        <v>12490</v>
      </c>
      <c r="S1013">
        <v>15736</v>
      </c>
      <c r="T1013">
        <v>5</v>
      </c>
      <c r="U1013" t="s">
        <v>43</v>
      </c>
      <c r="V1013">
        <v>16</v>
      </c>
      <c r="W1013">
        <v>3</v>
      </c>
      <c r="X1013">
        <v>4</v>
      </c>
      <c r="Y1013">
        <v>2</v>
      </c>
      <c r="Z1013">
        <v>16</v>
      </c>
      <c r="AA1013">
        <v>5</v>
      </c>
      <c r="AB1013">
        <v>1</v>
      </c>
      <c r="AC1013">
        <v>10</v>
      </c>
      <c r="AD1013">
        <v>9</v>
      </c>
      <c r="AE1013">
        <v>4</v>
      </c>
      <c r="AF1013">
        <v>7</v>
      </c>
      <c r="AG1013">
        <v>0</v>
      </c>
      <c r="AH1013" t="s">
        <v>70</v>
      </c>
      <c r="AI1013" t="s">
        <v>72</v>
      </c>
      <c r="AJ1013" t="str" cm="1">
        <f t="array" ref="AJ1013">_xlfn.IFS(
  Cleaned_Data[[#This Row],[MonthlyIncome]] &lt;= Q1_Val, "Low (Q1)",
  Cleaned_Data[[#This Row],[MonthlyIncome]] &lt;= Q2_Val, "Lower-Mid (Q2)",
  Cleaned_Data[[#This Row],[MonthlyIncome]] &lt;= Q3_Val, "Upper-Mid (Q3)",
  TRUE, "High (Q4)"
)</f>
        <v>High (Q4)</v>
      </c>
      <c r="AK1013" t="str">
        <f>_xlfn.XLOOKUP(Cleaned_Data[[#This Row],[JobSatisfaction]], SatisfactionLookup[Code], SatisfactionLookup[Label], "Unknown")</f>
        <v>Medium</v>
      </c>
      <c r="AL1013" t="str">
        <f>_xlfn.XLOOKUP(Cleaned_Data[[#This Row],[WorkLifeBalance]], SatisfactionLookup[Code], SatisfactionLookup[Label], "Unknown")</f>
        <v>Low</v>
      </c>
      <c r="AM101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013" t="str" cm="1">
        <f t="array" ref="AN1013">_xlfn.IFS(Cleaned_Data[[#This Row],[Risk Score]]&gt;=5, "3 - High Risk", Cleaned_Data[[#This Row],[Risk Score]]&gt;=3, "2 - Medium Risk", TRUE, "1 - Low Risk")</f>
        <v>2 - Medium Risk</v>
      </c>
    </row>
    <row r="1014" spans="1:40">
      <c r="A1014">
        <v>34</v>
      </c>
      <c r="B1014" t="s">
        <v>43</v>
      </c>
      <c r="C1014" t="s">
        <v>36</v>
      </c>
      <c r="D1014">
        <v>470</v>
      </c>
      <c r="E1014" t="s">
        <v>45</v>
      </c>
      <c r="F1014">
        <v>2</v>
      </c>
      <c r="G1014">
        <v>4</v>
      </c>
      <c r="H1014" t="s">
        <v>38</v>
      </c>
      <c r="I1014">
        <v>339</v>
      </c>
      <c r="J1014">
        <v>4</v>
      </c>
      <c r="K1014" t="s">
        <v>46</v>
      </c>
      <c r="L1014">
        <v>84</v>
      </c>
      <c r="M1014">
        <v>2</v>
      </c>
      <c r="N1014">
        <v>2</v>
      </c>
      <c r="O1014" t="s">
        <v>53</v>
      </c>
      <c r="P1014">
        <v>1</v>
      </c>
      <c r="Q1014" t="s">
        <v>48</v>
      </c>
      <c r="R1014">
        <v>5957</v>
      </c>
      <c r="S1014">
        <v>23687</v>
      </c>
      <c r="T1014">
        <v>6</v>
      </c>
      <c r="U1014" t="s">
        <v>43</v>
      </c>
      <c r="V1014">
        <v>13</v>
      </c>
      <c r="W1014">
        <v>3</v>
      </c>
      <c r="X1014">
        <v>2</v>
      </c>
      <c r="Y1014">
        <v>1</v>
      </c>
      <c r="Z1014">
        <v>13</v>
      </c>
      <c r="AA1014">
        <v>3</v>
      </c>
      <c r="AB1014">
        <v>3</v>
      </c>
      <c r="AC1014">
        <v>11</v>
      </c>
      <c r="AD1014">
        <v>9</v>
      </c>
      <c r="AE1014">
        <v>5</v>
      </c>
      <c r="AF1014">
        <v>9</v>
      </c>
      <c r="AG1014">
        <v>0</v>
      </c>
      <c r="AH1014" t="s">
        <v>67</v>
      </c>
      <c r="AI1014" t="s">
        <v>73</v>
      </c>
      <c r="AJ1014" t="str" cm="1">
        <f t="array" ref="AJ1014">_xlfn.IFS(
  Cleaned_Data[[#This Row],[MonthlyIncome]] &lt;= Q1_Val, "Low (Q1)",
  Cleaned_Data[[#This Row],[MonthlyIncome]] &lt;= Q2_Val, "Lower-Mid (Q2)",
  Cleaned_Data[[#This Row],[MonthlyIncome]] &lt;= Q3_Val, "Upper-Mid (Q3)",
  TRUE, "High (Q4)"
)</f>
        <v>Upper-Mid (Q3)</v>
      </c>
      <c r="AK1014" t="str">
        <f>_xlfn.XLOOKUP(Cleaned_Data[[#This Row],[JobSatisfaction]], SatisfactionLookup[Code], SatisfactionLookup[Label], "Unknown")</f>
        <v>Low</v>
      </c>
      <c r="AL1014" t="str">
        <f>_xlfn.XLOOKUP(Cleaned_Data[[#This Row],[WorkLifeBalance]], SatisfactionLookup[Code], SatisfactionLookup[Label], "Unknown")</f>
        <v>High</v>
      </c>
      <c r="AM101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014" t="str" cm="1">
        <f t="array" ref="AN1014">_xlfn.IFS(Cleaned_Data[[#This Row],[Risk Score]]&gt;=5, "3 - High Risk", Cleaned_Data[[#This Row],[Risk Score]]&gt;=3, "2 - Medium Risk", TRUE, "1 - Low Risk")</f>
        <v>2 - Medium Risk</v>
      </c>
    </row>
    <row r="1015" spans="1:40">
      <c r="A1015">
        <v>42</v>
      </c>
      <c r="B1015" t="s">
        <v>43</v>
      </c>
      <c r="C1015" t="s">
        <v>36</v>
      </c>
      <c r="D1015">
        <v>269</v>
      </c>
      <c r="E1015" t="s">
        <v>45</v>
      </c>
      <c r="F1015">
        <v>2</v>
      </c>
      <c r="G1015">
        <v>3</v>
      </c>
      <c r="H1015" t="s">
        <v>51</v>
      </c>
      <c r="I1015">
        <v>351</v>
      </c>
      <c r="J1015">
        <v>4</v>
      </c>
      <c r="K1015" t="s">
        <v>39</v>
      </c>
      <c r="L1015">
        <v>56</v>
      </c>
      <c r="M1015">
        <v>2</v>
      </c>
      <c r="N1015">
        <v>1</v>
      </c>
      <c r="O1015" t="s">
        <v>50</v>
      </c>
      <c r="P1015">
        <v>1</v>
      </c>
      <c r="Q1015" t="s">
        <v>52</v>
      </c>
      <c r="R1015">
        <v>2593</v>
      </c>
      <c r="S1015">
        <v>8007</v>
      </c>
      <c r="T1015">
        <v>0</v>
      </c>
      <c r="U1015" t="s">
        <v>35</v>
      </c>
      <c r="V1015">
        <v>11</v>
      </c>
      <c r="W1015">
        <v>3</v>
      </c>
      <c r="X1015">
        <v>3</v>
      </c>
      <c r="Y1015">
        <v>1</v>
      </c>
      <c r="Z1015">
        <v>10</v>
      </c>
      <c r="AA1015">
        <v>4</v>
      </c>
      <c r="AB1015">
        <v>3</v>
      </c>
      <c r="AC1015">
        <v>9</v>
      </c>
      <c r="AD1015">
        <v>6</v>
      </c>
      <c r="AE1015">
        <v>7</v>
      </c>
      <c r="AF1015">
        <v>8</v>
      </c>
      <c r="AG1015">
        <v>0</v>
      </c>
      <c r="AH1015" t="s">
        <v>69</v>
      </c>
      <c r="AI1015" t="s">
        <v>72</v>
      </c>
      <c r="AJ1015" t="str" cm="1">
        <f t="array" ref="AJ1015">_xlfn.IFS(
  Cleaned_Data[[#This Row],[MonthlyIncome]] &lt;= Q1_Val, "Low (Q1)",
  Cleaned_Data[[#This Row],[MonthlyIncome]] &lt;= Q2_Val, "Lower-Mid (Q2)",
  Cleaned_Data[[#This Row],[MonthlyIncome]] &lt;= Q3_Val, "Upper-Mid (Q3)",
  TRUE, "High (Q4)"
)</f>
        <v>Low (Q1)</v>
      </c>
      <c r="AK1015" t="str">
        <f>_xlfn.XLOOKUP(Cleaned_Data[[#This Row],[JobSatisfaction]], SatisfactionLookup[Code], SatisfactionLookup[Label], "Unknown")</f>
        <v>Low</v>
      </c>
      <c r="AL1015" t="str">
        <f>_xlfn.XLOOKUP(Cleaned_Data[[#This Row],[WorkLifeBalance]], SatisfactionLookup[Code], SatisfactionLookup[Label], "Unknown")</f>
        <v>High</v>
      </c>
      <c r="AM101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8</v>
      </c>
      <c r="AN1015" t="str" cm="1">
        <f t="array" ref="AN1015">_xlfn.IFS(Cleaned_Data[[#This Row],[Risk Score]]&gt;=5, "3 - High Risk", Cleaned_Data[[#This Row],[Risk Score]]&gt;=3, "2 - Medium Risk", TRUE, "1 - Low Risk")</f>
        <v>3 - High Risk</v>
      </c>
    </row>
    <row r="1016" spans="1:40">
      <c r="A1016">
        <v>46</v>
      </c>
      <c r="B1016" t="s">
        <v>43</v>
      </c>
      <c r="C1016" t="s">
        <v>36</v>
      </c>
      <c r="D1016">
        <v>488</v>
      </c>
      <c r="E1016" t="s">
        <v>37</v>
      </c>
      <c r="F1016">
        <v>2</v>
      </c>
      <c r="G1016">
        <v>3</v>
      </c>
      <c r="H1016" t="s">
        <v>60</v>
      </c>
      <c r="I1016">
        <v>363</v>
      </c>
      <c r="J1016">
        <v>3</v>
      </c>
      <c r="K1016" t="s">
        <v>39</v>
      </c>
      <c r="L1016">
        <v>75</v>
      </c>
      <c r="M1016">
        <v>1</v>
      </c>
      <c r="N1016">
        <v>4</v>
      </c>
      <c r="O1016" t="s">
        <v>56</v>
      </c>
      <c r="P1016">
        <v>2</v>
      </c>
      <c r="Q1016" t="s">
        <v>48</v>
      </c>
      <c r="R1016">
        <v>16872</v>
      </c>
      <c r="S1016">
        <v>14977</v>
      </c>
      <c r="T1016">
        <v>3</v>
      </c>
      <c r="U1016" t="s">
        <v>35</v>
      </c>
      <c r="V1016">
        <v>12</v>
      </c>
      <c r="W1016">
        <v>3</v>
      </c>
      <c r="X1016">
        <v>2</v>
      </c>
      <c r="Y1016">
        <v>1</v>
      </c>
      <c r="Z1016">
        <v>28</v>
      </c>
      <c r="AA1016">
        <v>2</v>
      </c>
      <c r="AB1016">
        <v>2</v>
      </c>
      <c r="AC1016">
        <v>7</v>
      </c>
      <c r="AD1016">
        <v>7</v>
      </c>
      <c r="AE1016">
        <v>7</v>
      </c>
      <c r="AF1016">
        <v>7</v>
      </c>
      <c r="AG1016">
        <v>0</v>
      </c>
      <c r="AH1016" t="s">
        <v>70</v>
      </c>
      <c r="AI1016" t="s">
        <v>72</v>
      </c>
      <c r="AJ1016" t="str" cm="1">
        <f t="array" ref="AJ1016">_xlfn.IFS(
  Cleaned_Data[[#This Row],[MonthlyIncome]] &lt;= Q1_Val, "Low (Q1)",
  Cleaned_Data[[#This Row],[MonthlyIncome]] &lt;= Q2_Val, "Lower-Mid (Q2)",
  Cleaned_Data[[#This Row],[MonthlyIncome]] &lt;= Q3_Val, "Upper-Mid (Q3)",
  TRUE, "High (Q4)"
)</f>
        <v>High (Q4)</v>
      </c>
      <c r="AK1016" t="str">
        <f>_xlfn.XLOOKUP(Cleaned_Data[[#This Row],[JobSatisfaction]], SatisfactionLookup[Code], SatisfactionLookup[Label], "Unknown")</f>
        <v>Medium</v>
      </c>
      <c r="AL1016" t="str">
        <f>_xlfn.XLOOKUP(Cleaned_Data[[#This Row],[WorkLifeBalance]], SatisfactionLookup[Code], SatisfactionLookup[Label], "Unknown")</f>
        <v>Medium</v>
      </c>
      <c r="AM101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016" t="str" cm="1">
        <f t="array" ref="AN1016">_xlfn.IFS(Cleaned_Data[[#This Row],[Risk Score]]&gt;=5, "3 - High Risk", Cleaned_Data[[#This Row],[Risk Score]]&gt;=3, "2 - Medium Risk", TRUE, "1 - Low Risk")</f>
        <v>3 - High Risk</v>
      </c>
    </row>
    <row r="1017" spans="1:40">
      <c r="A1017">
        <v>31</v>
      </c>
      <c r="B1017" t="s">
        <v>43</v>
      </c>
      <c r="C1017" t="s">
        <v>36</v>
      </c>
      <c r="D1017">
        <v>1463</v>
      </c>
      <c r="E1017" t="s">
        <v>45</v>
      </c>
      <c r="F1017">
        <v>23</v>
      </c>
      <c r="G1017">
        <v>3</v>
      </c>
      <c r="H1017" t="s">
        <v>51</v>
      </c>
      <c r="I1017">
        <v>367</v>
      </c>
      <c r="J1017">
        <v>2</v>
      </c>
      <c r="K1017" t="s">
        <v>46</v>
      </c>
      <c r="L1017">
        <v>64</v>
      </c>
      <c r="M1017">
        <v>2</v>
      </c>
      <c r="N1017">
        <v>2</v>
      </c>
      <c r="O1017" t="s">
        <v>54</v>
      </c>
      <c r="P1017">
        <v>4</v>
      </c>
      <c r="Q1017" t="s">
        <v>48</v>
      </c>
      <c r="R1017">
        <v>5582</v>
      </c>
      <c r="S1017">
        <v>14408</v>
      </c>
      <c r="T1017">
        <v>0</v>
      </c>
      <c r="U1017" t="s">
        <v>43</v>
      </c>
      <c r="V1017">
        <v>21</v>
      </c>
      <c r="W1017">
        <v>4</v>
      </c>
      <c r="X1017">
        <v>2</v>
      </c>
      <c r="Y1017">
        <v>1</v>
      </c>
      <c r="Z1017">
        <v>10</v>
      </c>
      <c r="AA1017">
        <v>2</v>
      </c>
      <c r="AB1017">
        <v>3</v>
      </c>
      <c r="AC1017">
        <v>9</v>
      </c>
      <c r="AD1017">
        <v>0</v>
      </c>
      <c r="AE1017">
        <v>7</v>
      </c>
      <c r="AF1017">
        <v>8</v>
      </c>
      <c r="AG1017">
        <v>0</v>
      </c>
      <c r="AH1017" t="s">
        <v>67</v>
      </c>
      <c r="AI1017" t="s">
        <v>72</v>
      </c>
      <c r="AJ1017" t="str" cm="1">
        <f t="array" ref="AJ1017">_xlfn.IFS(
  Cleaned_Data[[#This Row],[MonthlyIncome]] &lt;= Q1_Val, "Low (Q1)",
  Cleaned_Data[[#This Row],[MonthlyIncome]] &lt;= Q2_Val, "Lower-Mid (Q2)",
  Cleaned_Data[[#This Row],[MonthlyIncome]] &lt;= Q3_Val, "Upper-Mid (Q3)",
  TRUE, "High (Q4)"
)</f>
        <v>Upper-Mid (Q3)</v>
      </c>
      <c r="AK1017" t="str">
        <f>_xlfn.XLOOKUP(Cleaned_Data[[#This Row],[JobSatisfaction]], SatisfactionLookup[Code], SatisfactionLookup[Label], "Unknown")</f>
        <v>Very High</v>
      </c>
      <c r="AL1017" t="str">
        <f>_xlfn.XLOOKUP(Cleaned_Data[[#This Row],[WorkLifeBalance]], SatisfactionLookup[Code], SatisfactionLookup[Label], "Unknown")</f>
        <v>High</v>
      </c>
      <c r="AM101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017" t="str" cm="1">
        <f t="array" ref="AN1017">_xlfn.IFS(Cleaned_Data[[#This Row],[Risk Score]]&gt;=5, "3 - High Risk", Cleaned_Data[[#This Row],[Risk Score]]&gt;=3, "2 - Medium Risk", TRUE, "1 - Low Risk")</f>
        <v>1 - Low Risk</v>
      </c>
    </row>
    <row r="1018" spans="1:40">
      <c r="A1018">
        <v>35</v>
      </c>
      <c r="B1018" t="s">
        <v>43</v>
      </c>
      <c r="C1018" t="s">
        <v>36</v>
      </c>
      <c r="D1018">
        <v>1315</v>
      </c>
      <c r="E1018" t="s">
        <v>45</v>
      </c>
      <c r="F1018">
        <v>22</v>
      </c>
      <c r="G1018">
        <v>3</v>
      </c>
      <c r="H1018" t="s">
        <v>38</v>
      </c>
      <c r="I1018">
        <v>381</v>
      </c>
      <c r="J1018">
        <v>2</v>
      </c>
      <c r="K1018" t="s">
        <v>39</v>
      </c>
      <c r="L1018">
        <v>71</v>
      </c>
      <c r="M1018">
        <v>4</v>
      </c>
      <c r="N1018">
        <v>3</v>
      </c>
      <c r="O1018" t="s">
        <v>56</v>
      </c>
      <c r="P1018">
        <v>2</v>
      </c>
      <c r="Q1018" t="s">
        <v>52</v>
      </c>
      <c r="R1018">
        <v>11996</v>
      </c>
      <c r="S1018">
        <v>19100</v>
      </c>
      <c r="T1018">
        <v>7</v>
      </c>
      <c r="U1018" t="s">
        <v>43</v>
      </c>
      <c r="V1018">
        <v>18</v>
      </c>
      <c r="W1018">
        <v>3</v>
      </c>
      <c r="X1018">
        <v>2</v>
      </c>
      <c r="Y1018">
        <v>1</v>
      </c>
      <c r="Z1018">
        <v>10</v>
      </c>
      <c r="AA1018">
        <v>6</v>
      </c>
      <c r="AB1018">
        <v>2</v>
      </c>
      <c r="AC1018">
        <v>7</v>
      </c>
      <c r="AD1018">
        <v>7</v>
      </c>
      <c r="AE1018">
        <v>6</v>
      </c>
      <c r="AF1018">
        <v>2</v>
      </c>
      <c r="AG1018">
        <v>0</v>
      </c>
      <c r="AH1018" t="s">
        <v>69</v>
      </c>
      <c r="AI1018" t="s">
        <v>72</v>
      </c>
      <c r="AJ1018" t="str" cm="1">
        <f t="array" ref="AJ1018">_xlfn.IFS(
  Cleaned_Data[[#This Row],[MonthlyIncome]] &lt;= Q1_Val, "Low (Q1)",
  Cleaned_Data[[#This Row],[MonthlyIncome]] &lt;= Q2_Val, "Lower-Mid (Q2)",
  Cleaned_Data[[#This Row],[MonthlyIncome]] &lt;= Q3_Val, "Upper-Mid (Q3)",
  TRUE, "High (Q4)"
)</f>
        <v>High (Q4)</v>
      </c>
      <c r="AK1018" t="str">
        <f>_xlfn.XLOOKUP(Cleaned_Data[[#This Row],[JobSatisfaction]], SatisfactionLookup[Code], SatisfactionLookup[Label], "Unknown")</f>
        <v>Medium</v>
      </c>
      <c r="AL1018" t="str">
        <f>_xlfn.XLOOKUP(Cleaned_Data[[#This Row],[WorkLifeBalance]], SatisfactionLookup[Code], SatisfactionLookup[Label], "Unknown")</f>
        <v>Medium</v>
      </c>
      <c r="AM101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018" t="str" cm="1">
        <f t="array" ref="AN1018">_xlfn.IFS(Cleaned_Data[[#This Row],[Risk Score]]&gt;=5, "3 - High Risk", Cleaned_Data[[#This Row],[Risk Score]]&gt;=3, "2 - Medium Risk", TRUE, "1 - Low Risk")</f>
        <v>2 - Medium Risk</v>
      </c>
    </row>
    <row r="1019" spans="1:40">
      <c r="A1019">
        <v>31</v>
      </c>
      <c r="B1019" t="s">
        <v>43</v>
      </c>
      <c r="C1019" t="s">
        <v>36</v>
      </c>
      <c r="D1019">
        <v>218</v>
      </c>
      <c r="E1019" t="s">
        <v>37</v>
      </c>
      <c r="F1019">
        <v>7</v>
      </c>
      <c r="G1019">
        <v>3</v>
      </c>
      <c r="H1019" t="s">
        <v>60</v>
      </c>
      <c r="I1019">
        <v>416</v>
      </c>
      <c r="J1019">
        <v>2</v>
      </c>
      <c r="K1019" t="s">
        <v>46</v>
      </c>
      <c r="L1019">
        <v>100</v>
      </c>
      <c r="M1019">
        <v>4</v>
      </c>
      <c r="N1019">
        <v>2</v>
      </c>
      <c r="O1019" t="s">
        <v>40</v>
      </c>
      <c r="P1019">
        <v>4</v>
      </c>
      <c r="Q1019" t="s">
        <v>48</v>
      </c>
      <c r="R1019">
        <v>6929</v>
      </c>
      <c r="S1019">
        <v>12241</v>
      </c>
      <c r="T1019">
        <v>4</v>
      </c>
      <c r="U1019" t="s">
        <v>43</v>
      </c>
      <c r="V1019">
        <v>11</v>
      </c>
      <c r="W1019">
        <v>3</v>
      </c>
      <c r="X1019">
        <v>2</v>
      </c>
      <c r="Y1019">
        <v>1</v>
      </c>
      <c r="Z1019">
        <v>10</v>
      </c>
      <c r="AA1019">
        <v>3</v>
      </c>
      <c r="AB1019">
        <v>2</v>
      </c>
      <c r="AC1019">
        <v>8</v>
      </c>
      <c r="AD1019">
        <v>7</v>
      </c>
      <c r="AE1019">
        <v>7</v>
      </c>
      <c r="AF1019">
        <v>7</v>
      </c>
      <c r="AG1019">
        <v>0</v>
      </c>
      <c r="AH1019" t="s">
        <v>67</v>
      </c>
      <c r="AI1019" t="s">
        <v>72</v>
      </c>
      <c r="AJ1019" t="str" cm="1">
        <f t="array" ref="AJ1019">_xlfn.IFS(
  Cleaned_Data[[#This Row],[MonthlyIncome]] &lt;= Q1_Val, "Low (Q1)",
  Cleaned_Data[[#This Row],[MonthlyIncome]] &lt;= Q2_Val, "Lower-Mid (Q2)",
  Cleaned_Data[[#This Row],[MonthlyIncome]] &lt;= Q3_Val, "Upper-Mid (Q3)",
  TRUE, "High (Q4)"
)</f>
        <v>Upper-Mid (Q3)</v>
      </c>
      <c r="AK1019" t="str">
        <f>_xlfn.XLOOKUP(Cleaned_Data[[#This Row],[JobSatisfaction]], SatisfactionLookup[Code], SatisfactionLookup[Label], "Unknown")</f>
        <v>Very High</v>
      </c>
      <c r="AL1019" t="str">
        <f>_xlfn.XLOOKUP(Cleaned_Data[[#This Row],[WorkLifeBalance]], SatisfactionLookup[Code], SatisfactionLookup[Label], "Unknown")</f>
        <v>Medium</v>
      </c>
      <c r="AM101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019" t="str" cm="1">
        <f t="array" ref="AN1019">_xlfn.IFS(Cleaned_Data[[#This Row],[Risk Score]]&gt;=5, "3 - High Risk", Cleaned_Data[[#This Row],[Risk Score]]&gt;=3, "2 - Medium Risk", TRUE, "1 - Low Risk")</f>
        <v>1 - Low Risk</v>
      </c>
    </row>
    <row r="1020" spans="1:40">
      <c r="A1020">
        <v>39</v>
      </c>
      <c r="B1020" t="s">
        <v>43</v>
      </c>
      <c r="C1020" t="s">
        <v>36</v>
      </c>
      <c r="D1020">
        <v>1132</v>
      </c>
      <c r="E1020" t="s">
        <v>45</v>
      </c>
      <c r="F1020">
        <v>1</v>
      </c>
      <c r="G1020">
        <v>3</v>
      </c>
      <c r="H1020" t="s">
        <v>51</v>
      </c>
      <c r="I1020">
        <v>417</v>
      </c>
      <c r="J1020">
        <v>3</v>
      </c>
      <c r="K1020" t="s">
        <v>46</v>
      </c>
      <c r="L1020">
        <v>48</v>
      </c>
      <c r="M1020">
        <v>4</v>
      </c>
      <c r="N1020">
        <v>3</v>
      </c>
      <c r="O1020" t="s">
        <v>54</v>
      </c>
      <c r="P1020">
        <v>4</v>
      </c>
      <c r="Q1020" t="s">
        <v>52</v>
      </c>
      <c r="R1020">
        <v>9613</v>
      </c>
      <c r="S1020">
        <v>10942</v>
      </c>
      <c r="T1020">
        <v>0</v>
      </c>
      <c r="U1020" t="s">
        <v>43</v>
      </c>
      <c r="V1020">
        <v>17</v>
      </c>
      <c r="W1020">
        <v>3</v>
      </c>
      <c r="X1020">
        <v>1</v>
      </c>
      <c r="Y1020">
        <v>3</v>
      </c>
      <c r="Z1020">
        <v>19</v>
      </c>
      <c r="AA1020">
        <v>5</v>
      </c>
      <c r="AB1020">
        <v>2</v>
      </c>
      <c r="AC1020">
        <v>18</v>
      </c>
      <c r="AD1020">
        <v>10</v>
      </c>
      <c r="AE1020">
        <v>3</v>
      </c>
      <c r="AF1020">
        <v>7</v>
      </c>
      <c r="AG1020">
        <v>0</v>
      </c>
      <c r="AH1020" t="s">
        <v>69</v>
      </c>
      <c r="AI1020" t="s">
        <v>73</v>
      </c>
      <c r="AJ1020" t="str" cm="1">
        <f t="array" ref="AJ1020">_xlfn.IFS(
  Cleaned_Data[[#This Row],[MonthlyIncome]] &lt;= Q1_Val, "Low (Q1)",
  Cleaned_Data[[#This Row],[MonthlyIncome]] &lt;= Q2_Val, "Lower-Mid (Q2)",
  Cleaned_Data[[#This Row],[MonthlyIncome]] &lt;= Q3_Val, "Upper-Mid (Q3)",
  TRUE, "High (Q4)"
)</f>
        <v>High (Q4)</v>
      </c>
      <c r="AK1020" t="str">
        <f>_xlfn.XLOOKUP(Cleaned_Data[[#This Row],[JobSatisfaction]], SatisfactionLookup[Code], SatisfactionLookup[Label], "Unknown")</f>
        <v>Very High</v>
      </c>
      <c r="AL1020" t="str">
        <f>_xlfn.XLOOKUP(Cleaned_Data[[#This Row],[WorkLifeBalance]], SatisfactionLookup[Code], SatisfactionLookup[Label], "Unknown")</f>
        <v>Medium</v>
      </c>
      <c r="AM102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020" t="str" cm="1">
        <f t="array" ref="AN1020">_xlfn.IFS(Cleaned_Data[[#This Row],[Risk Score]]&gt;=5, "3 - High Risk", Cleaned_Data[[#This Row],[Risk Score]]&gt;=3, "2 - Medium Risk", TRUE, "1 - Low Risk")</f>
        <v>1 - Low Risk</v>
      </c>
    </row>
    <row r="1021" spans="1:40">
      <c r="A1021">
        <v>38</v>
      </c>
      <c r="B1021" t="s">
        <v>43</v>
      </c>
      <c r="C1021" t="s">
        <v>36</v>
      </c>
      <c r="D1021">
        <v>343</v>
      </c>
      <c r="E1021" t="s">
        <v>45</v>
      </c>
      <c r="F1021">
        <v>15</v>
      </c>
      <c r="G1021">
        <v>2</v>
      </c>
      <c r="H1021" t="s">
        <v>38</v>
      </c>
      <c r="I1021">
        <v>461</v>
      </c>
      <c r="J1021">
        <v>3</v>
      </c>
      <c r="K1021" t="s">
        <v>46</v>
      </c>
      <c r="L1021">
        <v>92</v>
      </c>
      <c r="M1021">
        <v>2</v>
      </c>
      <c r="N1021">
        <v>3</v>
      </c>
      <c r="O1021" t="s">
        <v>58</v>
      </c>
      <c r="P1021">
        <v>4</v>
      </c>
      <c r="Q1021" t="s">
        <v>52</v>
      </c>
      <c r="R1021">
        <v>11510</v>
      </c>
      <c r="S1021">
        <v>15682</v>
      </c>
      <c r="T1021">
        <v>0</v>
      </c>
      <c r="U1021" t="s">
        <v>35</v>
      </c>
      <c r="V1021">
        <v>14</v>
      </c>
      <c r="W1021">
        <v>3</v>
      </c>
      <c r="X1021">
        <v>2</v>
      </c>
      <c r="Y1021">
        <v>1</v>
      </c>
      <c r="Z1021">
        <v>12</v>
      </c>
      <c r="AA1021">
        <v>3</v>
      </c>
      <c r="AB1021">
        <v>3</v>
      </c>
      <c r="AC1021">
        <v>11</v>
      </c>
      <c r="AD1021">
        <v>10</v>
      </c>
      <c r="AE1021">
        <v>2</v>
      </c>
      <c r="AF1021">
        <v>9</v>
      </c>
      <c r="AG1021">
        <v>0</v>
      </c>
      <c r="AH1021" t="s">
        <v>69</v>
      </c>
      <c r="AI1021" t="s">
        <v>73</v>
      </c>
      <c r="AJ1021" t="str" cm="1">
        <f t="array" ref="AJ1021">_xlfn.IFS(
  Cleaned_Data[[#This Row],[MonthlyIncome]] &lt;= Q1_Val, "Low (Q1)",
  Cleaned_Data[[#This Row],[MonthlyIncome]] &lt;= Q2_Val, "Lower-Mid (Q2)",
  Cleaned_Data[[#This Row],[MonthlyIncome]] &lt;= Q3_Val, "Upper-Mid (Q3)",
  TRUE, "High (Q4)"
)</f>
        <v>High (Q4)</v>
      </c>
      <c r="AK1021" t="str">
        <f>_xlfn.XLOOKUP(Cleaned_Data[[#This Row],[JobSatisfaction]], SatisfactionLookup[Code], SatisfactionLookup[Label], "Unknown")</f>
        <v>Very High</v>
      </c>
      <c r="AL1021" t="str">
        <f>_xlfn.XLOOKUP(Cleaned_Data[[#This Row],[WorkLifeBalance]], SatisfactionLookup[Code], SatisfactionLookup[Label], "Unknown")</f>
        <v>High</v>
      </c>
      <c r="AM102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021" t="str" cm="1">
        <f t="array" ref="AN1021">_xlfn.IFS(Cleaned_Data[[#This Row],[Risk Score]]&gt;=5, "3 - High Risk", Cleaned_Data[[#This Row],[Risk Score]]&gt;=3, "2 - Medium Risk", TRUE, "1 - Low Risk")</f>
        <v>2 - Medium Risk</v>
      </c>
    </row>
    <row r="1022" spans="1:40">
      <c r="A1022">
        <v>37</v>
      </c>
      <c r="B1022" t="s">
        <v>43</v>
      </c>
      <c r="C1022" t="s">
        <v>36</v>
      </c>
      <c r="D1022">
        <v>1319</v>
      </c>
      <c r="E1022" t="s">
        <v>45</v>
      </c>
      <c r="F1022">
        <v>6</v>
      </c>
      <c r="G1022">
        <v>3</v>
      </c>
      <c r="H1022" t="s">
        <v>51</v>
      </c>
      <c r="I1022">
        <v>474</v>
      </c>
      <c r="J1022">
        <v>3</v>
      </c>
      <c r="K1022" t="s">
        <v>46</v>
      </c>
      <c r="L1022">
        <v>51</v>
      </c>
      <c r="M1022">
        <v>4</v>
      </c>
      <c r="N1022">
        <v>2</v>
      </c>
      <c r="O1022" t="s">
        <v>47</v>
      </c>
      <c r="P1022">
        <v>1</v>
      </c>
      <c r="Q1022" t="s">
        <v>52</v>
      </c>
      <c r="R1022">
        <v>5974</v>
      </c>
      <c r="S1022">
        <v>17001</v>
      </c>
      <c r="T1022">
        <v>4</v>
      </c>
      <c r="U1022" t="s">
        <v>35</v>
      </c>
      <c r="V1022">
        <v>13</v>
      </c>
      <c r="W1022">
        <v>3</v>
      </c>
      <c r="X1022">
        <v>1</v>
      </c>
      <c r="Y1022">
        <v>2</v>
      </c>
      <c r="Z1022">
        <v>13</v>
      </c>
      <c r="AA1022">
        <v>2</v>
      </c>
      <c r="AB1022">
        <v>3</v>
      </c>
      <c r="AC1022">
        <v>7</v>
      </c>
      <c r="AD1022">
        <v>7</v>
      </c>
      <c r="AE1022">
        <v>6</v>
      </c>
      <c r="AF1022">
        <v>7</v>
      </c>
      <c r="AG1022">
        <v>0</v>
      </c>
      <c r="AH1022" t="s">
        <v>69</v>
      </c>
      <c r="AI1022" t="s">
        <v>72</v>
      </c>
      <c r="AJ1022" t="str" cm="1">
        <f t="array" ref="AJ1022">_xlfn.IFS(
  Cleaned_Data[[#This Row],[MonthlyIncome]] &lt;= Q1_Val, "Low (Q1)",
  Cleaned_Data[[#This Row],[MonthlyIncome]] &lt;= Q2_Val, "Lower-Mid (Q2)",
  Cleaned_Data[[#This Row],[MonthlyIncome]] &lt;= Q3_Val, "Upper-Mid (Q3)",
  TRUE, "High (Q4)"
)</f>
        <v>Upper-Mid (Q3)</v>
      </c>
      <c r="AK1022" t="str">
        <f>_xlfn.XLOOKUP(Cleaned_Data[[#This Row],[JobSatisfaction]], SatisfactionLookup[Code], SatisfactionLookup[Label], "Unknown")</f>
        <v>Low</v>
      </c>
      <c r="AL1022" t="str">
        <f>_xlfn.XLOOKUP(Cleaned_Data[[#This Row],[WorkLifeBalance]], SatisfactionLookup[Code], SatisfactionLookup[Label], "Unknown")</f>
        <v>High</v>
      </c>
      <c r="AM102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022" t="str" cm="1">
        <f t="array" ref="AN1022">_xlfn.IFS(Cleaned_Data[[#This Row],[Risk Score]]&gt;=5, "3 - High Risk", Cleaned_Data[[#This Row],[Risk Score]]&gt;=3, "2 - Medium Risk", TRUE, "1 - Low Risk")</f>
        <v>3 - High Risk</v>
      </c>
    </row>
    <row r="1023" spans="1:40">
      <c r="A1023">
        <v>50</v>
      </c>
      <c r="B1023" t="s">
        <v>43</v>
      </c>
      <c r="C1023" t="s">
        <v>36</v>
      </c>
      <c r="D1023">
        <v>1099</v>
      </c>
      <c r="E1023" t="s">
        <v>45</v>
      </c>
      <c r="F1023">
        <v>29</v>
      </c>
      <c r="G1023">
        <v>4</v>
      </c>
      <c r="H1023" t="s">
        <v>38</v>
      </c>
      <c r="I1023">
        <v>569</v>
      </c>
      <c r="J1023">
        <v>2</v>
      </c>
      <c r="K1023" t="s">
        <v>46</v>
      </c>
      <c r="L1023">
        <v>88</v>
      </c>
      <c r="M1023">
        <v>2</v>
      </c>
      <c r="N1023">
        <v>4</v>
      </c>
      <c r="O1023" t="s">
        <v>56</v>
      </c>
      <c r="P1023">
        <v>3</v>
      </c>
      <c r="Q1023" t="s">
        <v>48</v>
      </c>
      <c r="R1023">
        <v>17046</v>
      </c>
      <c r="S1023">
        <v>9314</v>
      </c>
      <c r="T1023">
        <v>0</v>
      </c>
      <c r="U1023" t="s">
        <v>43</v>
      </c>
      <c r="V1023">
        <v>15</v>
      </c>
      <c r="W1023">
        <v>3</v>
      </c>
      <c r="X1023">
        <v>2</v>
      </c>
      <c r="Y1023">
        <v>1</v>
      </c>
      <c r="Z1023">
        <v>28</v>
      </c>
      <c r="AA1023">
        <v>2</v>
      </c>
      <c r="AB1023">
        <v>3</v>
      </c>
      <c r="AC1023">
        <v>27</v>
      </c>
      <c r="AD1023">
        <v>10</v>
      </c>
      <c r="AE1023">
        <v>15</v>
      </c>
      <c r="AF1023">
        <v>7</v>
      </c>
      <c r="AG1023">
        <v>0</v>
      </c>
      <c r="AH1023" t="s">
        <v>70</v>
      </c>
      <c r="AI1023" t="s">
        <v>73</v>
      </c>
      <c r="AJ1023" t="str" cm="1">
        <f t="array" ref="AJ1023">_xlfn.IFS(
  Cleaned_Data[[#This Row],[MonthlyIncome]] &lt;= Q1_Val, "Low (Q1)",
  Cleaned_Data[[#This Row],[MonthlyIncome]] &lt;= Q2_Val, "Lower-Mid (Q2)",
  Cleaned_Data[[#This Row],[MonthlyIncome]] &lt;= Q3_Val, "Upper-Mid (Q3)",
  TRUE, "High (Q4)"
)</f>
        <v>High (Q4)</v>
      </c>
      <c r="AK1023" t="str">
        <f>_xlfn.XLOOKUP(Cleaned_Data[[#This Row],[JobSatisfaction]], SatisfactionLookup[Code], SatisfactionLookup[Label], "Unknown")</f>
        <v>High</v>
      </c>
      <c r="AL1023" t="str">
        <f>_xlfn.XLOOKUP(Cleaned_Data[[#This Row],[WorkLifeBalance]], SatisfactionLookup[Code], SatisfactionLookup[Label], "Unknown")</f>
        <v>High</v>
      </c>
      <c r="AM102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023" t="str" cm="1">
        <f t="array" ref="AN1023">_xlfn.IFS(Cleaned_Data[[#This Row],[Risk Score]]&gt;=5, "3 - High Risk", Cleaned_Data[[#This Row],[Risk Score]]&gt;=3, "2 - Medium Risk", TRUE, "1 - Low Risk")</f>
        <v>1 - Low Risk</v>
      </c>
    </row>
    <row r="1024" spans="1:40">
      <c r="A1024">
        <v>35</v>
      </c>
      <c r="B1024" t="s">
        <v>43</v>
      </c>
      <c r="C1024" t="s">
        <v>36</v>
      </c>
      <c r="D1024">
        <v>144</v>
      </c>
      <c r="E1024" t="s">
        <v>45</v>
      </c>
      <c r="F1024">
        <v>22</v>
      </c>
      <c r="G1024">
        <v>3</v>
      </c>
      <c r="H1024" t="s">
        <v>38</v>
      </c>
      <c r="I1024">
        <v>577</v>
      </c>
      <c r="J1024">
        <v>4</v>
      </c>
      <c r="K1024" t="s">
        <v>46</v>
      </c>
      <c r="L1024">
        <v>46</v>
      </c>
      <c r="M1024">
        <v>1</v>
      </c>
      <c r="N1024">
        <v>1</v>
      </c>
      <c r="O1024" t="s">
        <v>50</v>
      </c>
      <c r="P1024">
        <v>3</v>
      </c>
      <c r="Q1024" t="s">
        <v>41</v>
      </c>
      <c r="R1024">
        <v>4230</v>
      </c>
      <c r="S1024">
        <v>19225</v>
      </c>
      <c r="T1024">
        <v>0</v>
      </c>
      <c r="U1024" t="s">
        <v>43</v>
      </c>
      <c r="V1024">
        <v>15</v>
      </c>
      <c r="W1024">
        <v>3</v>
      </c>
      <c r="X1024">
        <v>3</v>
      </c>
      <c r="Y1024">
        <v>0</v>
      </c>
      <c r="Z1024">
        <v>6</v>
      </c>
      <c r="AA1024">
        <v>2</v>
      </c>
      <c r="AB1024">
        <v>3</v>
      </c>
      <c r="AC1024">
        <v>5</v>
      </c>
      <c r="AD1024">
        <v>4</v>
      </c>
      <c r="AE1024">
        <v>4</v>
      </c>
      <c r="AF1024">
        <v>3</v>
      </c>
      <c r="AG1024">
        <v>0</v>
      </c>
      <c r="AH1024" t="s">
        <v>69</v>
      </c>
      <c r="AI1024" t="s">
        <v>71</v>
      </c>
      <c r="AJ1024" t="str" cm="1">
        <f t="array" ref="AJ1024">_xlfn.IFS(
  Cleaned_Data[[#This Row],[MonthlyIncome]] &lt;= Q1_Val, "Low (Q1)",
  Cleaned_Data[[#This Row],[MonthlyIncome]] &lt;= Q2_Val, "Lower-Mid (Q2)",
  Cleaned_Data[[#This Row],[MonthlyIncome]] &lt;= Q3_Val, "Upper-Mid (Q3)",
  TRUE, "High (Q4)"
)</f>
        <v>Lower-Mid (Q2)</v>
      </c>
      <c r="AK1024" t="str">
        <f>_xlfn.XLOOKUP(Cleaned_Data[[#This Row],[JobSatisfaction]], SatisfactionLookup[Code], SatisfactionLookup[Label], "Unknown")</f>
        <v>High</v>
      </c>
      <c r="AL1024" t="str">
        <f>_xlfn.XLOOKUP(Cleaned_Data[[#This Row],[WorkLifeBalance]], SatisfactionLookup[Code], SatisfactionLookup[Label], "Unknown")</f>
        <v>High</v>
      </c>
      <c r="AM102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024" t="str" cm="1">
        <f t="array" ref="AN1024">_xlfn.IFS(Cleaned_Data[[#This Row],[Risk Score]]&gt;=5, "3 - High Risk", Cleaned_Data[[#This Row],[Risk Score]]&gt;=3, "2 - Medium Risk", TRUE, "1 - Low Risk")</f>
        <v>1 - Low Risk</v>
      </c>
    </row>
    <row r="1025" spans="1:40">
      <c r="A1025">
        <v>34</v>
      </c>
      <c r="B1025" t="s">
        <v>43</v>
      </c>
      <c r="C1025" t="s">
        <v>36</v>
      </c>
      <c r="D1025">
        <v>1303</v>
      </c>
      <c r="E1025" t="s">
        <v>45</v>
      </c>
      <c r="F1025">
        <v>2</v>
      </c>
      <c r="G1025">
        <v>4</v>
      </c>
      <c r="H1025" t="s">
        <v>38</v>
      </c>
      <c r="I1025">
        <v>579</v>
      </c>
      <c r="J1025">
        <v>4</v>
      </c>
      <c r="K1025" t="s">
        <v>46</v>
      </c>
      <c r="L1025">
        <v>62</v>
      </c>
      <c r="M1025">
        <v>2</v>
      </c>
      <c r="N1025">
        <v>1</v>
      </c>
      <c r="O1025" t="s">
        <v>47</v>
      </c>
      <c r="P1025">
        <v>3</v>
      </c>
      <c r="Q1025" t="s">
        <v>52</v>
      </c>
      <c r="R1025">
        <v>2768</v>
      </c>
      <c r="S1025">
        <v>8416</v>
      </c>
      <c r="T1025">
        <v>3</v>
      </c>
      <c r="U1025" t="s">
        <v>43</v>
      </c>
      <c r="V1025">
        <v>12</v>
      </c>
      <c r="W1025">
        <v>3</v>
      </c>
      <c r="X1025">
        <v>3</v>
      </c>
      <c r="Y1025">
        <v>1</v>
      </c>
      <c r="Z1025">
        <v>14</v>
      </c>
      <c r="AA1025">
        <v>3</v>
      </c>
      <c r="AB1025">
        <v>3</v>
      </c>
      <c r="AC1025">
        <v>7</v>
      </c>
      <c r="AD1025">
        <v>3</v>
      </c>
      <c r="AE1025">
        <v>5</v>
      </c>
      <c r="AF1025">
        <v>7</v>
      </c>
      <c r="AG1025">
        <v>0</v>
      </c>
      <c r="AH1025" t="s">
        <v>67</v>
      </c>
      <c r="AI1025" t="s">
        <v>72</v>
      </c>
      <c r="AJ1025" t="str" cm="1">
        <f t="array" ref="AJ1025">_xlfn.IFS(
  Cleaned_Data[[#This Row],[MonthlyIncome]] &lt;= Q1_Val, "Low (Q1)",
  Cleaned_Data[[#This Row],[MonthlyIncome]] &lt;= Q2_Val, "Lower-Mid (Q2)",
  Cleaned_Data[[#This Row],[MonthlyIncome]] &lt;= Q3_Val, "Upper-Mid (Q3)",
  TRUE, "High (Q4)"
)</f>
        <v>Low (Q1)</v>
      </c>
      <c r="AK1025" t="str">
        <f>_xlfn.XLOOKUP(Cleaned_Data[[#This Row],[JobSatisfaction]], SatisfactionLookup[Code], SatisfactionLookup[Label], "Unknown")</f>
        <v>High</v>
      </c>
      <c r="AL1025" t="str">
        <f>_xlfn.XLOOKUP(Cleaned_Data[[#This Row],[WorkLifeBalance]], SatisfactionLookup[Code], SatisfactionLookup[Label], "Unknown")</f>
        <v>High</v>
      </c>
      <c r="AM102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025" t="str" cm="1">
        <f t="array" ref="AN1025">_xlfn.IFS(Cleaned_Data[[#This Row],[Risk Score]]&gt;=5, "3 - High Risk", Cleaned_Data[[#This Row],[Risk Score]]&gt;=3, "2 - Medium Risk", TRUE, "1 - Low Risk")</f>
        <v>2 - Medium Risk</v>
      </c>
    </row>
    <row r="1026" spans="1:40">
      <c r="A1026">
        <v>31</v>
      </c>
      <c r="B1026" t="s">
        <v>43</v>
      </c>
      <c r="C1026" t="s">
        <v>36</v>
      </c>
      <c r="D1026">
        <v>525</v>
      </c>
      <c r="E1026" t="s">
        <v>37</v>
      </c>
      <c r="F1026">
        <v>6</v>
      </c>
      <c r="G1026">
        <v>4</v>
      </c>
      <c r="H1026" t="s">
        <v>51</v>
      </c>
      <c r="I1026">
        <v>653</v>
      </c>
      <c r="J1026">
        <v>1</v>
      </c>
      <c r="K1026" t="s">
        <v>46</v>
      </c>
      <c r="L1026">
        <v>66</v>
      </c>
      <c r="M1026">
        <v>4</v>
      </c>
      <c r="N1026">
        <v>2</v>
      </c>
      <c r="O1026" t="s">
        <v>40</v>
      </c>
      <c r="P1026">
        <v>4</v>
      </c>
      <c r="Q1026" t="s">
        <v>52</v>
      </c>
      <c r="R1026">
        <v>5460</v>
      </c>
      <c r="S1026">
        <v>6219</v>
      </c>
      <c r="T1026">
        <v>4</v>
      </c>
      <c r="U1026" t="s">
        <v>43</v>
      </c>
      <c r="V1026">
        <v>22</v>
      </c>
      <c r="W1026">
        <v>4</v>
      </c>
      <c r="X1026">
        <v>4</v>
      </c>
      <c r="Y1026">
        <v>2</v>
      </c>
      <c r="Z1026">
        <v>13</v>
      </c>
      <c r="AA1026">
        <v>4</v>
      </c>
      <c r="AB1026">
        <v>4</v>
      </c>
      <c r="AC1026">
        <v>7</v>
      </c>
      <c r="AD1026">
        <v>7</v>
      </c>
      <c r="AE1026">
        <v>5</v>
      </c>
      <c r="AF1026">
        <v>7</v>
      </c>
      <c r="AG1026">
        <v>0</v>
      </c>
      <c r="AH1026" t="s">
        <v>67</v>
      </c>
      <c r="AI1026" t="s">
        <v>72</v>
      </c>
      <c r="AJ1026" t="str" cm="1">
        <f t="array" ref="AJ1026">_xlfn.IFS(
  Cleaned_Data[[#This Row],[MonthlyIncome]] &lt;= Q1_Val, "Low (Q1)",
  Cleaned_Data[[#This Row],[MonthlyIncome]] &lt;= Q2_Val, "Lower-Mid (Q2)",
  Cleaned_Data[[#This Row],[MonthlyIncome]] &lt;= Q3_Val, "Upper-Mid (Q3)",
  TRUE, "High (Q4)"
)</f>
        <v>Upper-Mid (Q3)</v>
      </c>
      <c r="AK1026" t="str">
        <f>_xlfn.XLOOKUP(Cleaned_Data[[#This Row],[JobSatisfaction]], SatisfactionLookup[Code], SatisfactionLookup[Label], "Unknown")</f>
        <v>Very High</v>
      </c>
      <c r="AL1026" t="str">
        <f>_xlfn.XLOOKUP(Cleaned_Data[[#This Row],[WorkLifeBalance]], SatisfactionLookup[Code], SatisfactionLookup[Label], "Unknown")</f>
        <v>Very High</v>
      </c>
      <c r="AM102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026" t="str" cm="1">
        <f t="array" ref="AN1026">_xlfn.IFS(Cleaned_Data[[#This Row],[Risk Score]]&gt;=5, "3 - High Risk", Cleaned_Data[[#This Row],[Risk Score]]&gt;=3, "2 - Medium Risk", TRUE, "1 - Low Risk")</f>
        <v>1 - Low Risk</v>
      </c>
    </row>
    <row r="1027" spans="1:40">
      <c r="A1027">
        <v>41</v>
      </c>
      <c r="B1027" t="s">
        <v>43</v>
      </c>
      <c r="C1027" t="s">
        <v>36</v>
      </c>
      <c r="D1027">
        <v>427</v>
      </c>
      <c r="E1027" t="s">
        <v>61</v>
      </c>
      <c r="F1027">
        <v>10</v>
      </c>
      <c r="G1027">
        <v>4</v>
      </c>
      <c r="H1027" t="s">
        <v>61</v>
      </c>
      <c r="I1027">
        <v>731</v>
      </c>
      <c r="J1027">
        <v>2</v>
      </c>
      <c r="K1027" t="s">
        <v>46</v>
      </c>
      <c r="L1027">
        <v>73</v>
      </c>
      <c r="M1027">
        <v>2</v>
      </c>
      <c r="N1027">
        <v>5</v>
      </c>
      <c r="O1027" t="s">
        <v>56</v>
      </c>
      <c r="P1027">
        <v>4</v>
      </c>
      <c r="Q1027" t="s">
        <v>52</v>
      </c>
      <c r="R1027">
        <v>19141</v>
      </c>
      <c r="S1027">
        <v>8861</v>
      </c>
      <c r="T1027">
        <v>3</v>
      </c>
      <c r="U1027" t="s">
        <v>43</v>
      </c>
      <c r="V1027">
        <v>15</v>
      </c>
      <c r="W1027">
        <v>3</v>
      </c>
      <c r="X1027">
        <v>2</v>
      </c>
      <c r="Y1027">
        <v>3</v>
      </c>
      <c r="Z1027">
        <v>23</v>
      </c>
      <c r="AA1027">
        <v>2</v>
      </c>
      <c r="AB1027">
        <v>2</v>
      </c>
      <c r="AC1027">
        <v>21</v>
      </c>
      <c r="AD1027">
        <v>6</v>
      </c>
      <c r="AE1027">
        <v>12</v>
      </c>
      <c r="AF1027">
        <v>6</v>
      </c>
      <c r="AG1027">
        <v>0</v>
      </c>
      <c r="AH1027" t="s">
        <v>69</v>
      </c>
      <c r="AI1027" t="s">
        <v>73</v>
      </c>
      <c r="AJ1027" t="str" cm="1">
        <f t="array" ref="AJ1027">_xlfn.IFS(
  Cleaned_Data[[#This Row],[MonthlyIncome]] &lt;= Q1_Val, "Low (Q1)",
  Cleaned_Data[[#This Row],[MonthlyIncome]] &lt;= Q2_Val, "Lower-Mid (Q2)",
  Cleaned_Data[[#This Row],[MonthlyIncome]] &lt;= Q3_Val, "Upper-Mid (Q3)",
  TRUE, "High (Q4)"
)</f>
        <v>High (Q4)</v>
      </c>
      <c r="AK1027" t="str">
        <f>_xlfn.XLOOKUP(Cleaned_Data[[#This Row],[JobSatisfaction]], SatisfactionLookup[Code], SatisfactionLookup[Label], "Unknown")</f>
        <v>Very High</v>
      </c>
      <c r="AL1027" t="str">
        <f>_xlfn.XLOOKUP(Cleaned_Data[[#This Row],[WorkLifeBalance]], SatisfactionLookup[Code], SatisfactionLookup[Label], "Unknown")</f>
        <v>Medium</v>
      </c>
      <c r="AM102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027" t="str" cm="1">
        <f t="array" ref="AN1027">_xlfn.IFS(Cleaned_Data[[#This Row],[Risk Score]]&gt;=5, "3 - High Risk", Cleaned_Data[[#This Row],[Risk Score]]&gt;=3, "2 - Medium Risk", TRUE, "1 - Low Risk")</f>
        <v>1 - Low Risk</v>
      </c>
    </row>
    <row r="1028" spans="1:40">
      <c r="A1028">
        <v>28</v>
      </c>
      <c r="B1028" t="s">
        <v>35</v>
      </c>
      <c r="C1028" t="s">
        <v>36</v>
      </c>
      <c r="D1028">
        <v>654</v>
      </c>
      <c r="E1028" t="s">
        <v>45</v>
      </c>
      <c r="F1028">
        <v>1</v>
      </c>
      <c r="G1028">
        <v>2</v>
      </c>
      <c r="H1028" t="s">
        <v>38</v>
      </c>
      <c r="I1028">
        <v>741</v>
      </c>
      <c r="J1028">
        <v>1</v>
      </c>
      <c r="K1028" t="s">
        <v>39</v>
      </c>
      <c r="L1028">
        <v>67</v>
      </c>
      <c r="M1028">
        <v>1</v>
      </c>
      <c r="N1028">
        <v>1</v>
      </c>
      <c r="O1028" t="s">
        <v>47</v>
      </c>
      <c r="P1028">
        <v>2</v>
      </c>
      <c r="Q1028" t="s">
        <v>41</v>
      </c>
      <c r="R1028">
        <v>2216</v>
      </c>
      <c r="S1028">
        <v>3872</v>
      </c>
      <c r="T1028">
        <v>7</v>
      </c>
      <c r="U1028" t="s">
        <v>35</v>
      </c>
      <c r="V1028">
        <v>13</v>
      </c>
      <c r="W1028">
        <v>3</v>
      </c>
      <c r="X1028">
        <v>4</v>
      </c>
      <c r="Y1028">
        <v>0</v>
      </c>
      <c r="Z1028">
        <v>10</v>
      </c>
      <c r="AA1028">
        <v>4</v>
      </c>
      <c r="AB1028">
        <v>3</v>
      </c>
      <c r="AC1028">
        <v>7</v>
      </c>
      <c r="AD1028">
        <v>7</v>
      </c>
      <c r="AE1028">
        <v>3</v>
      </c>
      <c r="AF1028">
        <v>7</v>
      </c>
      <c r="AG1028">
        <v>1</v>
      </c>
      <c r="AH1028" t="s">
        <v>67</v>
      </c>
      <c r="AI1028" t="s">
        <v>72</v>
      </c>
      <c r="AJ1028" t="str" cm="1">
        <f t="array" ref="AJ1028">_xlfn.IFS(
  Cleaned_Data[[#This Row],[MonthlyIncome]] &lt;= Q1_Val, "Low (Q1)",
  Cleaned_Data[[#This Row],[MonthlyIncome]] &lt;= Q2_Val, "Lower-Mid (Q2)",
  Cleaned_Data[[#This Row],[MonthlyIncome]] &lt;= Q3_Val, "Upper-Mid (Q3)",
  TRUE, "High (Q4)"
)</f>
        <v>Low (Q1)</v>
      </c>
      <c r="AK1028" t="str">
        <f>_xlfn.XLOOKUP(Cleaned_Data[[#This Row],[JobSatisfaction]], SatisfactionLookup[Code], SatisfactionLookup[Label], "Unknown")</f>
        <v>Medium</v>
      </c>
      <c r="AL1028" t="str">
        <f>_xlfn.XLOOKUP(Cleaned_Data[[#This Row],[WorkLifeBalance]], SatisfactionLookup[Code], SatisfactionLookup[Label], "Unknown")</f>
        <v>High</v>
      </c>
      <c r="AM102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028" t="str" cm="1">
        <f t="array" ref="AN1028">_xlfn.IFS(Cleaned_Data[[#This Row],[Risk Score]]&gt;=5, "3 - High Risk", Cleaned_Data[[#This Row],[Risk Score]]&gt;=3, "2 - Medium Risk", TRUE, "1 - Low Risk")</f>
        <v>3 - High Risk</v>
      </c>
    </row>
    <row r="1029" spans="1:40">
      <c r="A1029">
        <v>39</v>
      </c>
      <c r="B1029" t="s">
        <v>43</v>
      </c>
      <c r="C1029" t="s">
        <v>36</v>
      </c>
      <c r="D1029">
        <v>141</v>
      </c>
      <c r="E1029" t="s">
        <v>61</v>
      </c>
      <c r="F1029">
        <v>3</v>
      </c>
      <c r="G1029">
        <v>3</v>
      </c>
      <c r="H1029" t="s">
        <v>61</v>
      </c>
      <c r="I1029">
        <v>760</v>
      </c>
      <c r="J1029">
        <v>3</v>
      </c>
      <c r="K1029" t="s">
        <v>39</v>
      </c>
      <c r="L1029">
        <v>44</v>
      </c>
      <c r="M1029">
        <v>4</v>
      </c>
      <c r="N1029">
        <v>2</v>
      </c>
      <c r="O1029" t="s">
        <v>61</v>
      </c>
      <c r="P1029">
        <v>2</v>
      </c>
      <c r="Q1029" t="s">
        <v>48</v>
      </c>
      <c r="R1029">
        <v>6389</v>
      </c>
      <c r="S1029">
        <v>18767</v>
      </c>
      <c r="T1029">
        <v>9</v>
      </c>
      <c r="U1029" t="s">
        <v>43</v>
      </c>
      <c r="V1029">
        <v>15</v>
      </c>
      <c r="W1029">
        <v>3</v>
      </c>
      <c r="X1029">
        <v>3</v>
      </c>
      <c r="Y1029">
        <v>1</v>
      </c>
      <c r="Z1029">
        <v>12</v>
      </c>
      <c r="AA1029">
        <v>3</v>
      </c>
      <c r="AB1029">
        <v>1</v>
      </c>
      <c r="AC1029">
        <v>8</v>
      </c>
      <c r="AD1029">
        <v>3</v>
      </c>
      <c r="AE1029">
        <v>3</v>
      </c>
      <c r="AF1029">
        <v>6</v>
      </c>
      <c r="AG1029">
        <v>0</v>
      </c>
      <c r="AH1029" t="s">
        <v>69</v>
      </c>
      <c r="AI1029" t="s">
        <v>72</v>
      </c>
      <c r="AJ1029" t="str" cm="1">
        <f t="array" ref="AJ1029">_xlfn.IFS(
  Cleaned_Data[[#This Row],[MonthlyIncome]] &lt;= Q1_Val, "Low (Q1)",
  Cleaned_Data[[#This Row],[MonthlyIncome]] &lt;= Q2_Val, "Lower-Mid (Q2)",
  Cleaned_Data[[#This Row],[MonthlyIncome]] &lt;= Q3_Val, "Upper-Mid (Q3)",
  TRUE, "High (Q4)"
)</f>
        <v>Upper-Mid (Q3)</v>
      </c>
      <c r="AK1029" t="str">
        <f>_xlfn.XLOOKUP(Cleaned_Data[[#This Row],[JobSatisfaction]], SatisfactionLookup[Code], SatisfactionLookup[Label], "Unknown")</f>
        <v>Medium</v>
      </c>
      <c r="AL1029" t="str">
        <f>_xlfn.XLOOKUP(Cleaned_Data[[#This Row],[WorkLifeBalance]], SatisfactionLookup[Code], SatisfactionLookup[Label], "Unknown")</f>
        <v>Low</v>
      </c>
      <c r="AM102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029" t="str" cm="1">
        <f t="array" ref="AN1029">_xlfn.IFS(Cleaned_Data[[#This Row],[Risk Score]]&gt;=5, "3 - High Risk", Cleaned_Data[[#This Row],[Risk Score]]&gt;=3, "2 - Medium Risk", TRUE, "1 - Low Risk")</f>
        <v>2 - Medium Risk</v>
      </c>
    </row>
    <row r="1030" spans="1:40">
      <c r="A1030">
        <v>45</v>
      </c>
      <c r="B1030" t="s">
        <v>43</v>
      </c>
      <c r="C1030" t="s">
        <v>36</v>
      </c>
      <c r="D1030">
        <v>954</v>
      </c>
      <c r="E1030" t="s">
        <v>37</v>
      </c>
      <c r="F1030">
        <v>2</v>
      </c>
      <c r="G1030">
        <v>2</v>
      </c>
      <c r="H1030" t="s">
        <v>60</v>
      </c>
      <c r="I1030">
        <v>783</v>
      </c>
      <c r="J1030">
        <v>2</v>
      </c>
      <c r="K1030" t="s">
        <v>46</v>
      </c>
      <c r="L1030">
        <v>46</v>
      </c>
      <c r="M1030">
        <v>1</v>
      </c>
      <c r="N1030">
        <v>2</v>
      </c>
      <c r="O1030" t="s">
        <v>57</v>
      </c>
      <c r="P1030">
        <v>3</v>
      </c>
      <c r="Q1030" t="s">
        <v>41</v>
      </c>
      <c r="R1030">
        <v>6632</v>
      </c>
      <c r="S1030">
        <v>12388</v>
      </c>
      <c r="T1030">
        <v>0</v>
      </c>
      <c r="U1030" t="s">
        <v>43</v>
      </c>
      <c r="V1030">
        <v>13</v>
      </c>
      <c r="W1030">
        <v>3</v>
      </c>
      <c r="X1030">
        <v>1</v>
      </c>
      <c r="Y1030">
        <v>0</v>
      </c>
      <c r="Z1030">
        <v>9</v>
      </c>
      <c r="AA1030">
        <v>3</v>
      </c>
      <c r="AB1030">
        <v>3</v>
      </c>
      <c r="AC1030">
        <v>8</v>
      </c>
      <c r="AD1030">
        <v>7</v>
      </c>
      <c r="AE1030">
        <v>3</v>
      </c>
      <c r="AF1030">
        <v>1</v>
      </c>
      <c r="AG1030">
        <v>0</v>
      </c>
      <c r="AH1030" t="s">
        <v>70</v>
      </c>
      <c r="AI1030" t="s">
        <v>72</v>
      </c>
      <c r="AJ1030" t="str" cm="1">
        <f t="array" ref="AJ1030">_xlfn.IFS(
  Cleaned_Data[[#This Row],[MonthlyIncome]] &lt;= Q1_Val, "Low (Q1)",
  Cleaned_Data[[#This Row],[MonthlyIncome]] &lt;= Q2_Val, "Lower-Mid (Q2)",
  Cleaned_Data[[#This Row],[MonthlyIncome]] &lt;= Q3_Val, "Upper-Mid (Q3)",
  TRUE, "High (Q4)"
)</f>
        <v>Upper-Mid (Q3)</v>
      </c>
      <c r="AK1030" t="str">
        <f>_xlfn.XLOOKUP(Cleaned_Data[[#This Row],[JobSatisfaction]], SatisfactionLookup[Code], SatisfactionLookup[Label], "Unknown")</f>
        <v>High</v>
      </c>
      <c r="AL1030" t="str">
        <f>_xlfn.XLOOKUP(Cleaned_Data[[#This Row],[WorkLifeBalance]], SatisfactionLookup[Code], SatisfactionLookup[Label], "Unknown")</f>
        <v>High</v>
      </c>
      <c r="AM103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030" t="str" cm="1">
        <f t="array" ref="AN1030">_xlfn.IFS(Cleaned_Data[[#This Row],[Risk Score]]&gt;=5, "3 - High Risk", Cleaned_Data[[#This Row],[Risk Score]]&gt;=3, "2 - Medium Risk", TRUE, "1 - Low Risk")</f>
        <v>1 - Low Risk</v>
      </c>
    </row>
    <row r="1031" spans="1:40">
      <c r="A1031">
        <v>35</v>
      </c>
      <c r="B1031" t="s">
        <v>43</v>
      </c>
      <c r="C1031" t="s">
        <v>36</v>
      </c>
      <c r="D1031">
        <v>672</v>
      </c>
      <c r="E1031" t="s">
        <v>45</v>
      </c>
      <c r="F1031">
        <v>25</v>
      </c>
      <c r="G1031">
        <v>3</v>
      </c>
      <c r="H1031" t="s">
        <v>60</v>
      </c>
      <c r="I1031">
        <v>899</v>
      </c>
      <c r="J1031">
        <v>4</v>
      </c>
      <c r="K1031" t="s">
        <v>46</v>
      </c>
      <c r="L1031">
        <v>78</v>
      </c>
      <c r="M1031">
        <v>2</v>
      </c>
      <c r="N1031">
        <v>3</v>
      </c>
      <c r="O1031" t="s">
        <v>53</v>
      </c>
      <c r="P1031">
        <v>2</v>
      </c>
      <c r="Q1031" t="s">
        <v>48</v>
      </c>
      <c r="R1031">
        <v>10903</v>
      </c>
      <c r="S1031">
        <v>9129</v>
      </c>
      <c r="T1031">
        <v>3</v>
      </c>
      <c r="U1031" t="s">
        <v>43</v>
      </c>
      <c r="V1031">
        <v>16</v>
      </c>
      <c r="W1031">
        <v>3</v>
      </c>
      <c r="X1031">
        <v>1</v>
      </c>
      <c r="Y1031">
        <v>0</v>
      </c>
      <c r="Z1031">
        <v>16</v>
      </c>
      <c r="AA1031">
        <v>2</v>
      </c>
      <c r="AB1031">
        <v>3</v>
      </c>
      <c r="AC1031">
        <v>13</v>
      </c>
      <c r="AD1031">
        <v>10</v>
      </c>
      <c r="AE1031">
        <v>4</v>
      </c>
      <c r="AF1031">
        <v>8</v>
      </c>
      <c r="AG1031">
        <v>0</v>
      </c>
      <c r="AH1031" t="s">
        <v>69</v>
      </c>
      <c r="AI1031" t="s">
        <v>73</v>
      </c>
      <c r="AJ1031" t="str" cm="1">
        <f t="array" ref="AJ1031">_xlfn.IFS(
  Cleaned_Data[[#This Row],[MonthlyIncome]] &lt;= Q1_Val, "Low (Q1)",
  Cleaned_Data[[#This Row],[MonthlyIncome]] &lt;= Q2_Val, "Lower-Mid (Q2)",
  Cleaned_Data[[#This Row],[MonthlyIncome]] &lt;= Q3_Val, "Upper-Mid (Q3)",
  TRUE, "High (Q4)"
)</f>
        <v>High (Q4)</v>
      </c>
      <c r="AK1031" t="str">
        <f>_xlfn.XLOOKUP(Cleaned_Data[[#This Row],[JobSatisfaction]], SatisfactionLookup[Code], SatisfactionLookup[Label], "Unknown")</f>
        <v>Medium</v>
      </c>
      <c r="AL1031" t="str">
        <f>_xlfn.XLOOKUP(Cleaned_Data[[#This Row],[WorkLifeBalance]], SatisfactionLookup[Code], SatisfactionLookup[Label], "Unknown")</f>
        <v>High</v>
      </c>
      <c r="AM103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031" t="str" cm="1">
        <f t="array" ref="AN1031">_xlfn.IFS(Cleaned_Data[[#This Row],[Risk Score]]&gt;=5, "3 - High Risk", Cleaned_Data[[#This Row],[Risk Score]]&gt;=3, "2 - Medium Risk", TRUE, "1 - Low Risk")</f>
        <v>2 - Medium Risk</v>
      </c>
    </row>
    <row r="1032" spans="1:40">
      <c r="A1032">
        <v>31</v>
      </c>
      <c r="B1032" t="s">
        <v>43</v>
      </c>
      <c r="C1032" t="s">
        <v>36</v>
      </c>
      <c r="D1032">
        <v>154</v>
      </c>
      <c r="E1032" t="s">
        <v>37</v>
      </c>
      <c r="F1032">
        <v>7</v>
      </c>
      <c r="G1032">
        <v>4</v>
      </c>
      <c r="H1032" t="s">
        <v>38</v>
      </c>
      <c r="I1032">
        <v>941</v>
      </c>
      <c r="J1032">
        <v>2</v>
      </c>
      <c r="K1032" t="s">
        <v>46</v>
      </c>
      <c r="L1032">
        <v>41</v>
      </c>
      <c r="M1032">
        <v>2</v>
      </c>
      <c r="N1032">
        <v>1</v>
      </c>
      <c r="O1032" t="s">
        <v>57</v>
      </c>
      <c r="P1032">
        <v>3</v>
      </c>
      <c r="Q1032" t="s">
        <v>48</v>
      </c>
      <c r="R1032">
        <v>2329</v>
      </c>
      <c r="S1032">
        <v>11737</v>
      </c>
      <c r="T1032">
        <v>3</v>
      </c>
      <c r="U1032" t="s">
        <v>43</v>
      </c>
      <c r="V1032">
        <v>15</v>
      </c>
      <c r="W1032">
        <v>3</v>
      </c>
      <c r="X1032">
        <v>2</v>
      </c>
      <c r="Y1032">
        <v>0</v>
      </c>
      <c r="Z1032">
        <v>13</v>
      </c>
      <c r="AA1032">
        <v>2</v>
      </c>
      <c r="AB1032">
        <v>4</v>
      </c>
      <c r="AC1032">
        <v>7</v>
      </c>
      <c r="AD1032">
        <v>7</v>
      </c>
      <c r="AE1032">
        <v>5</v>
      </c>
      <c r="AF1032">
        <v>2</v>
      </c>
      <c r="AG1032">
        <v>0</v>
      </c>
      <c r="AH1032" t="s">
        <v>67</v>
      </c>
      <c r="AI1032" t="s">
        <v>72</v>
      </c>
      <c r="AJ1032" t="str" cm="1">
        <f t="array" ref="AJ1032">_xlfn.IFS(
  Cleaned_Data[[#This Row],[MonthlyIncome]] &lt;= Q1_Val, "Low (Q1)",
  Cleaned_Data[[#This Row],[MonthlyIncome]] &lt;= Q2_Val, "Lower-Mid (Q2)",
  Cleaned_Data[[#This Row],[MonthlyIncome]] &lt;= Q3_Val, "Upper-Mid (Q3)",
  TRUE, "High (Q4)"
)</f>
        <v>Low (Q1)</v>
      </c>
      <c r="AK1032" t="str">
        <f>_xlfn.XLOOKUP(Cleaned_Data[[#This Row],[JobSatisfaction]], SatisfactionLookup[Code], SatisfactionLookup[Label], "Unknown")</f>
        <v>High</v>
      </c>
      <c r="AL1032" t="str">
        <f>_xlfn.XLOOKUP(Cleaned_Data[[#This Row],[WorkLifeBalance]], SatisfactionLookup[Code], SatisfactionLookup[Label], "Unknown")</f>
        <v>Very High</v>
      </c>
      <c r="AM103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032" t="str" cm="1">
        <f t="array" ref="AN1032">_xlfn.IFS(Cleaned_Data[[#This Row],[Risk Score]]&gt;=5, "3 - High Risk", Cleaned_Data[[#This Row],[Risk Score]]&gt;=3, "2 - Medium Risk", TRUE, "1 - Low Risk")</f>
        <v>2 - Medium Risk</v>
      </c>
    </row>
    <row r="1033" spans="1:40">
      <c r="A1033">
        <v>37</v>
      </c>
      <c r="B1033" t="s">
        <v>35</v>
      </c>
      <c r="C1033" t="s">
        <v>36</v>
      </c>
      <c r="D1033">
        <v>625</v>
      </c>
      <c r="E1033" t="s">
        <v>37</v>
      </c>
      <c r="F1033">
        <v>1</v>
      </c>
      <c r="G1033">
        <v>4</v>
      </c>
      <c r="H1033" t="s">
        <v>38</v>
      </c>
      <c r="I1033">
        <v>970</v>
      </c>
      <c r="J1033">
        <v>1</v>
      </c>
      <c r="K1033" t="s">
        <v>46</v>
      </c>
      <c r="L1033">
        <v>46</v>
      </c>
      <c r="M1033">
        <v>2</v>
      </c>
      <c r="N1033">
        <v>3</v>
      </c>
      <c r="O1033" t="s">
        <v>40</v>
      </c>
      <c r="P1033">
        <v>3</v>
      </c>
      <c r="Q1033" t="s">
        <v>48</v>
      </c>
      <c r="R1033">
        <v>10609</v>
      </c>
      <c r="S1033">
        <v>14922</v>
      </c>
      <c r="T1033">
        <v>5</v>
      </c>
      <c r="U1033" t="s">
        <v>43</v>
      </c>
      <c r="V1033">
        <v>11</v>
      </c>
      <c r="W1033">
        <v>3</v>
      </c>
      <c r="X1033">
        <v>3</v>
      </c>
      <c r="Y1033">
        <v>0</v>
      </c>
      <c r="Z1033">
        <v>17</v>
      </c>
      <c r="AA1033">
        <v>2</v>
      </c>
      <c r="AB1033">
        <v>1</v>
      </c>
      <c r="AC1033">
        <v>14</v>
      </c>
      <c r="AD1033">
        <v>1</v>
      </c>
      <c r="AE1033">
        <v>11</v>
      </c>
      <c r="AF1033">
        <v>7</v>
      </c>
      <c r="AG1033">
        <v>1</v>
      </c>
      <c r="AH1033" t="s">
        <v>69</v>
      </c>
      <c r="AI1033" t="s">
        <v>73</v>
      </c>
      <c r="AJ1033" t="str" cm="1">
        <f t="array" ref="AJ1033">_xlfn.IFS(
  Cleaned_Data[[#This Row],[MonthlyIncome]] &lt;= Q1_Val, "Low (Q1)",
  Cleaned_Data[[#This Row],[MonthlyIncome]] &lt;= Q2_Val, "Lower-Mid (Q2)",
  Cleaned_Data[[#This Row],[MonthlyIncome]] &lt;= Q3_Val, "Upper-Mid (Q3)",
  TRUE, "High (Q4)"
)</f>
        <v>High (Q4)</v>
      </c>
      <c r="AK1033" t="str">
        <f>_xlfn.XLOOKUP(Cleaned_Data[[#This Row],[JobSatisfaction]], SatisfactionLookup[Code], SatisfactionLookup[Label], "Unknown")</f>
        <v>High</v>
      </c>
      <c r="AL1033" t="str">
        <f>_xlfn.XLOOKUP(Cleaned_Data[[#This Row],[WorkLifeBalance]], SatisfactionLookup[Code], SatisfactionLookup[Label], "Unknown")</f>
        <v>Low</v>
      </c>
      <c r="AM103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033" t="str" cm="1">
        <f t="array" ref="AN1033">_xlfn.IFS(Cleaned_Data[[#This Row],[Risk Score]]&gt;=5, "3 - High Risk", Cleaned_Data[[#This Row],[Risk Score]]&gt;=3, "2 - Medium Risk", TRUE, "1 - Low Risk")</f>
        <v>1 - Low Risk</v>
      </c>
    </row>
    <row r="1034" spans="1:40">
      <c r="A1034">
        <v>48</v>
      </c>
      <c r="B1034" t="s">
        <v>43</v>
      </c>
      <c r="C1034" t="s">
        <v>36</v>
      </c>
      <c r="D1034">
        <v>1355</v>
      </c>
      <c r="E1034" t="s">
        <v>45</v>
      </c>
      <c r="F1034">
        <v>4</v>
      </c>
      <c r="G1034">
        <v>4</v>
      </c>
      <c r="H1034" t="s">
        <v>38</v>
      </c>
      <c r="I1034">
        <v>1024</v>
      </c>
      <c r="J1034">
        <v>3</v>
      </c>
      <c r="K1034" t="s">
        <v>46</v>
      </c>
      <c r="L1034">
        <v>78</v>
      </c>
      <c r="M1034">
        <v>2</v>
      </c>
      <c r="N1034">
        <v>3</v>
      </c>
      <c r="O1034" t="s">
        <v>54</v>
      </c>
      <c r="P1034">
        <v>3</v>
      </c>
      <c r="Q1034" t="s">
        <v>41</v>
      </c>
      <c r="R1034">
        <v>10999</v>
      </c>
      <c r="S1034">
        <v>22245</v>
      </c>
      <c r="T1034">
        <v>7</v>
      </c>
      <c r="U1034" t="s">
        <v>43</v>
      </c>
      <c r="V1034">
        <v>14</v>
      </c>
      <c r="W1034">
        <v>3</v>
      </c>
      <c r="X1034">
        <v>2</v>
      </c>
      <c r="Y1034">
        <v>0</v>
      </c>
      <c r="Z1034">
        <v>27</v>
      </c>
      <c r="AA1034">
        <v>3</v>
      </c>
      <c r="AB1034">
        <v>3</v>
      </c>
      <c r="AC1034">
        <v>15</v>
      </c>
      <c r="AD1034">
        <v>11</v>
      </c>
      <c r="AE1034">
        <v>4</v>
      </c>
      <c r="AF1034">
        <v>8</v>
      </c>
      <c r="AG1034">
        <v>0</v>
      </c>
      <c r="AH1034" t="s">
        <v>70</v>
      </c>
      <c r="AI1034" t="s">
        <v>73</v>
      </c>
      <c r="AJ1034" t="str" cm="1">
        <f t="array" ref="AJ1034">_xlfn.IFS(
  Cleaned_Data[[#This Row],[MonthlyIncome]] &lt;= Q1_Val, "Low (Q1)",
  Cleaned_Data[[#This Row],[MonthlyIncome]] &lt;= Q2_Val, "Lower-Mid (Q2)",
  Cleaned_Data[[#This Row],[MonthlyIncome]] &lt;= Q3_Val, "Upper-Mid (Q3)",
  TRUE, "High (Q4)"
)</f>
        <v>High (Q4)</v>
      </c>
      <c r="AK1034" t="str">
        <f>_xlfn.XLOOKUP(Cleaned_Data[[#This Row],[JobSatisfaction]], SatisfactionLookup[Code], SatisfactionLookup[Label], "Unknown")</f>
        <v>High</v>
      </c>
      <c r="AL1034" t="str">
        <f>_xlfn.XLOOKUP(Cleaned_Data[[#This Row],[WorkLifeBalance]], SatisfactionLookup[Code], SatisfactionLookup[Label], "Unknown")</f>
        <v>High</v>
      </c>
      <c r="AM103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034" t="str" cm="1">
        <f t="array" ref="AN1034">_xlfn.IFS(Cleaned_Data[[#This Row],[Risk Score]]&gt;=5, "3 - High Risk", Cleaned_Data[[#This Row],[Risk Score]]&gt;=3, "2 - Medium Risk", TRUE, "1 - Low Risk")</f>
        <v>1 - Low Risk</v>
      </c>
    </row>
    <row r="1035" spans="1:40">
      <c r="A1035">
        <v>59</v>
      </c>
      <c r="B1035" t="s">
        <v>43</v>
      </c>
      <c r="C1035" t="s">
        <v>36</v>
      </c>
      <c r="D1035">
        <v>715</v>
      </c>
      <c r="E1035" t="s">
        <v>45</v>
      </c>
      <c r="F1035">
        <v>2</v>
      </c>
      <c r="G1035">
        <v>3</v>
      </c>
      <c r="H1035" t="s">
        <v>38</v>
      </c>
      <c r="I1035">
        <v>1032</v>
      </c>
      <c r="J1035">
        <v>3</v>
      </c>
      <c r="K1035" t="s">
        <v>39</v>
      </c>
      <c r="L1035">
        <v>69</v>
      </c>
      <c r="M1035">
        <v>2</v>
      </c>
      <c r="N1035">
        <v>4</v>
      </c>
      <c r="O1035" t="s">
        <v>53</v>
      </c>
      <c r="P1035">
        <v>4</v>
      </c>
      <c r="Q1035" t="s">
        <v>41</v>
      </c>
      <c r="R1035">
        <v>13726</v>
      </c>
      <c r="S1035">
        <v>21829</v>
      </c>
      <c r="T1035">
        <v>3</v>
      </c>
      <c r="U1035" t="s">
        <v>35</v>
      </c>
      <c r="V1035">
        <v>13</v>
      </c>
      <c r="W1035">
        <v>3</v>
      </c>
      <c r="X1035">
        <v>1</v>
      </c>
      <c r="Y1035">
        <v>0</v>
      </c>
      <c r="Z1035">
        <v>30</v>
      </c>
      <c r="AA1035">
        <v>4</v>
      </c>
      <c r="AB1035">
        <v>3</v>
      </c>
      <c r="AC1035">
        <v>5</v>
      </c>
      <c r="AD1035">
        <v>3</v>
      </c>
      <c r="AE1035">
        <v>4</v>
      </c>
      <c r="AF1035">
        <v>3</v>
      </c>
      <c r="AG1035">
        <v>0</v>
      </c>
      <c r="AH1035" t="s">
        <v>65</v>
      </c>
      <c r="AI1035" t="s">
        <v>71</v>
      </c>
      <c r="AJ1035" t="str" cm="1">
        <f t="array" ref="AJ1035">_xlfn.IFS(
  Cleaned_Data[[#This Row],[MonthlyIncome]] &lt;= Q1_Val, "Low (Q1)",
  Cleaned_Data[[#This Row],[MonthlyIncome]] &lt;= Q2_Val, "Lower-Mid (Q2)",
  Cleaned_Data[[#This Row],[MonthlyIncome]] &lt;= Q3_Val, "Upper-Mid (Q3)",
  TRUE, "High (Q4)"
)</f>
        <v>High (Q4)</v>
      </c>
      <c r="AK1035" t="str">
        <f>_xlfn.XLOOKUP(Cleaned_Data[[#This Row],[JobSatisfaction]], SatisfactionLookup[Code], SatisfactionLookup[Label], "Unknown")</f>
        <v>Very High</v>
      </c>
      <c r="AL1035" t="str">
        <f>_xlfn.XLOOKUP(Cleaned_Data[[#This Row],[WorkLifeBalance]], SatisfactionLookup[Code], SatisfactionLookup[Label], "Unknown")</f>
        <v>High</v>
      </c>
      <c r="AM103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035" t="str" cm="1">
        <f t="array" ref="AN1035">_xlfn.IFS(Cleaned_Data[[#This Row],[Risk Score]]&gt;=5, "3 - High Risk", Cleaned_Data[[#This Row],[Risk Score]]&gt;=3, "2 - Medium Risk", TRUE, "1 - Low Risk")</f>
        <v>2 - Medium Risk</v>
      </c>
    </row>
    <row r="1036" spans="1:40">
      <c r="A1036">
        <v>44</v>
      </c>
      <c r="B1036" t="s">
        <v>43</v>
      </c>
      <c r="C1036" t="s">
        <v>36</v>
      </c>
      <c r="D1036">
        <v>1448</v>
      </c>
      <c r="E1036" t="s">
        <v>37</v>
      </c>
      <c r="F1036">
        <v>28</v>
      </c>
      <c r="G1036">
        <v>3</v>
      </c>
      <c r="H1036" t="s">
        <v>51</v>
      </c>
      <c r="I1036">
        <v>1039</v>
      </c>
      <c r="J1036">
        <v>4</v>
      </c>
      <c r="K1036" t="s">
        <v>39</v>
      </c>
      <c r="L1036">
        <v>53</v>
      </c>
      <c r="M1036">
        <v>4</v>
      </c>
      <c r="N1036">
        <v>4</v>
      </c>
      <c r="O1036" t="s">
        <v>40</v>
      </c>
      <c r="P1036">
        <v>4</v>
      </c>
      <c r="Q1036" t="s">
        <v>48</v>
      </c>
      <c r="R1036">
        <v>13320</v>
      </c>
      <c r="S1036">
        <v>11737</v>
      </c>
      <c r="T1036">
        <v>3</v>
      </c>
      <c r="U1036" t="s">
        <v>35</v>
      </c>
      <c r="V1036">
        <v>18</v>
      </c>
      <c r="W1036">
        <v>3</v>
      </c>
      <c r="X1036">
        <v>3</v>
      </c>
      <c r="Y1036">
        <v>1</v>
      </c>
      <c r="Z1036">
        <v>23</v>
      </c>
      <c r="AA1036">
        <v>2</v>
      </c>
      <c r="AB1036">
        <v>3</v>
      </c>
      <c r="AC1036">
        <v>12</v>
      </c>
      <c r="AD1036">
        <v>11</v>
      </c>
      <c r="AE1036">
        <v>11</v>
      </c>
      <c r="AF1036">
        <v>11</v>
      </c>
      <c r="AG1036">
        <v>0</v>
      </c>
      <c r="AH1036" t="s">
        <v>69</v>
      </c>
      <c r="AI1036" t="s">
        <v>73</v>
      </c>
      <c r="AJ1036" t="str" cm="1">
        <f t="array" ref="AJ1036">_xlfn.IFS(
  Cleaned_Data[[#This Row],[MonthlyIncome]] &lt;= Q1_Val, "Low (Q1)",
  Cleaned_Data[[#This Row],[MonthlyIncome]] &lt;= Q2_Val, "Lower-Mid (Q2)",
  Cleaned_Data[[#This Row],[MonthlyIncome]] &lt;= Q3_Val, "Upper-Mid (Q3)",
  TRUE, "High (Q4)"
)</f>
        <v>High (Q4)</v>
      </c>
      <c r="AK1036" t="str">
        <f>_xlfn.XLOOKUP(Cleaned_Data[[#This Row],[JobSatisfaction]], SatisfactionLookup[Code], SatisfactionLookup[Label], "Unknown")</f>
        <v>Very High</v>
      </c>
      <c r="AL1036" t="str">
        <f>_xlfn.XLOOKUP(Cleaned_Data[[#This Row],[WorkLifeBalance]], SatisfactionLookup[Code], SatisfactionLookup[Label], "Unknown")</f>
        <v>High</v>
      </c>
      <c r="AM103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036" t="str" cm="1">
        <f t="array" ref="AN1036">_xlfn.IFS(Cleaned_Data[[#This Row],[Risk Score]]&gt;=5, "3 - High Risk", Cleaned_Data[[#This Row],[Risk Score]]&gt;=3, "2 - Medium Risk", TRUE, "1 - Low Risk")</f>
        <v>3 - High Risk</v>
      </c>
    </row>
    <row r="1037" spans="1:40">
      <c r="A1037">
        <v>54</v>
      </c>
      <c r="B1037" t="s">
        <v>43</v>
      </c>
      <c r="C1037" t="s">
        <v>36</v>
      </c>
      <c r="D1037">
        <v>1082</v>
      </c>
      <c r="E1037" t="s">
        <v>37</v>
      </c>
      <c r="F1037">
        <v>2</v>
      </c>
      <c r="G1037">
        <v>4</v>
      </c>
      <c r="H1037" t="s">
        <v>38</v>
      </c>
      <c r="I1037">
        <v>1070</v>
      </c>
      <c r="J1037">
        <v>3</v>
      </c>
      <c r="K1037" t="s">
        <v>39</v>
      </c>
      <c r="L1037">
        <v>41</v>
      </c>
      <c r="M1037">
        <v>2</v>
      </c>
      <c r="N1037">
        <v>3</v>
      </c>
      <c r="O1037" t="s">
        <v>40</v>
      </c>
      <c r="P1037">
        <v>3</v>
      </c>
      <c r="Q1037" t="s">
        <v>48</v>
      </c>
      <c r="R1037">
        <v>10686</v>
      </c>
      <c r="S1037">
        <v>8392</v>
      </c>
      <c r="T1037">
        <v>6</v>
      </c>
      <c r="U1037" t="s">
        <v>43</v>
      </c>
      <c r="V1037">
        <v>11</v>
      </c>
      <c r="W1037">
        <v>3</v>
      </c>
      <c r="X1037">
        <v>2</v>
      </c>
      <c r="Y1037">
        <v>1</v>
      </c>
      <c r="Z1037">
        <v>13</v>
      </c>
      <c r="AA1037">
        <v>4</v>
      </c>
      <c r="AB1037">
        <v>3</v>
      </c>
      <c r="AC1037">
        <v>9</v>
      </c>
      <c r="AD1037">
        <v>4</v>
      </c>
      <c r="AE1037">
        <v>7</v>
      </c>
      <c r="AF1037">
        <v>0</v>
      </c>
      <c r="AG1037">
        <v>0</v>
      </c>
      <c r="AH1037" t="s">
        <v>70</v>
      </c>
      <c r="AI1037" t="s">
        <v>72</v>
      </c>
      <c r="AJ1037" t="str" cm="1">
        <f t="array" ref="AJ1037">_xlfn.IFS(
  Cleaned_Data[[#This Row],[MonthlyIncome]] &lt;= Q1_Val, "Low (Q1)",
  Cleaned_Data[[#This Row],[MonthlyIncome]] &lt;= Q2_Val, "Lower-Mid (Q2)",
  Cleaned_Data[[#This Row],[MonthlyIncome]] &lt;= Q3_Val, "Upper-Mid (Q3)",
  TRUE, "High (Q4)"
)</f>
        <v>High (Q4)</v>
      </c>
      <c r="AK1037" t="str">
        <f>_xlfn.XLOOKUP(Cleaned_Data[[#This Row],[JobSatisfaction]], SatisfactionLookup[Code], SatisfactionLookup[Label], "Unknown")</f>
        <v>High</v>
      </c>
      <c r="AL1037" t="str">
        <f>_xlfn.XLOOKUP(Cleaned_Data[[#This Row],[WorkLifeBalance]], SatisfactionLookup[Code], SatisfactionLookup[Label], "Unknown")</f>
        <v>High</v>
      </c>
      <c r="AM103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037" t="str" cm="1">
        <f t="array" ref="AN1037">_xlfn.IFS(Cleaned_Data[[#This Row],[Risk Score]]&gt;=5, "3 - High Risk", Cleaned_Data[[#This Row],[Risk Score]]&gt;=3, "2 - Medium Risk", TRUE, "1 - Low Risk")</f>
        <v>1 - Low Risk</v>
      </c>
    </row>
    <row r="1038" spans="1:40">
      <c r="A1038">
        <v>36</v>
      </c>
      <c r="B1038" t="s">
        <v>43</v>
      </c>
      <c r="C1038" t="s">
        <v>36</v>
      </c>
      <c r="D1038">
        <v>796</v>
      </c>
      <c r="E1038" t="s">
        <v>45</v>
      </c>
      <c r="F1038">
        <v>12</v>
      </c>
      <c r="G1038">
        <v>5</v>
      </c>
      <c r="H1038" t="s">
        <v>51</v>
      </c>
      <c r="I1038">
        <v>1073</v>
      </c>
      <c r="J1038">
        <v>4</v>
      </c>
      <c r="K1038" t="s">
        <v>39</v>
      </c>
      <c r="L1038">
        <v>51</v>
      </c>
      <c r="M1038">
        <v>2</v>
      </c>
      <c r="N1038">
        <v>3</v>
      </c>
      <c r="O1038" t="s">
        <v>53</v>
      </c>
      <c r="P1038">
        <v>4</v>
      </c>
      <c r="Q1038" t="s">
        <v>41</v>
      </c>
      <c r="R1038">
        <v>8858</v>
      </c>
      <c r="S1038">
        <v>15669</v>
      </c>
      <c r="T1038">
        <v>0</v>
      </c>
      <c r="U1038" t="s">
        <v>43</v>
      </c>
      <c r="V1038">
        <v>11</v>
      </c>
      <c r="W1038">
        <v>3</v>
      </c>
      <c r="X1038">
        <v>2</v>
      </c>
      <c r="Y1038">
        <v>0</v>
      </c>
      <c r="Z1038">
        <v>15</v>
      </c>
      <c r="AA1038">
        <v>2</v>
      </c>
      <c r="AB1038">
        <v>2</v>
      </c>
      <c r="AC1038">
        <v>14</v>
      </c>
      <c r="AD1038">
        <v>8</v>
      </c>
      <c r="AE1038">
        <v>7</v>
      </c>
      <c r="AF1038">
        <v>8</v>
      </c>
      <c r="AG1038">
        <v>0</v>
      </c>
      <c r="AH1038" t="s">
        <v>69</v>
      </c>
      <c r="AI1038" t="s">
        <v>73</v>
      </c>
      <c r="AJ1038" t="str" cm="1">
        <f t="array" ref="AJ1038">_xlfn.IFS(
  Cleaned_Data[[#This Row],[MonthlyIncome]] &lt;= Q1_Val, "Low (Q1)",
  Cleaned_Data[[#This Row],[MonthlyIncome]] &lt;= Q2_Val, "Lower-Mid (Q2)",
  Cleaned_Data[[#This Row],[MonthlyIncome]] &lt;= Q3_Val, "Upper-Mid (Q3)",
  TRUE, "High (Q4)"
)</f>
        <v>High (Q4)</v>
      </c>
      <c r="AK1038" t="str">
        <f>_xlfn.XLOOKUP(Cleaned_Data[[#This Row],[JobSatisfaction]], SatisfactionLookup[Code], SatisfactionLookup[Label], "Unknown")</f>
        <v>Very High</v>
      </c>
      <c r="AL1038" t="str">
        <f>_xlfn.XLOOKUP(Cleaned_Data[[#This Row],[WorkLifeBalance]], SatisfactionLookup[Code], SatisfactionLookup[Label], "Unknown")</f>
        <v>Medium</v>
      </c>
      <c r="AM103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038" t="str" cm="1">
        <f t="array" ref="AN1038">_xlfn.IFS(Cleaned_Data[[#This Row],[Risk Score]]&gt;=5, "3 - High Risk", Cleaned_Data[[#This Row],[Risk Score]]&gt;=3, "2 - Medium Risk", TRUE, "1 - Low Risk")</f>
        <v>1 - Low Risk</v>
      </c>
    </row>
    <row r="1039" spans="1:40">
      <c r="A1039">
        <v>44</v>
      </c>
      <c r="B1039" t="s">
        <v>35</v>
      </c>
      <c r="C1039" t="s">
        <v>36</v>
      </c>
      <c r="D1039">
        <v>1376</v>
      </c>
      <c r="E1039" t="s">
        <v>61</v>
      </c>
      <c r="F1039">
        <v>1</v>
      </c>
      <c r="G1039">
        <v>2</v>
      </c>
      <c r="H1039" t="s">
        <v>51</v>
      </c>
      <c r="I1039">
        <v>1098</v>
      </c>
      <c r="J1039">
        <v>2</v>
      </c>
      <c r="K1039" t="s">
        <v>46</v>
      </c>
      <c r="L1039">
        <v>91</v>
      </c>
      <c r="M1039">
        <v>2</v>
      </c>
      <c r="N1039">
        <v>3</v>
      </c>
      <c r="O1039" t="s">
        <v>61</v>
      </c>
      <c r="P1039">
        <v>1</v>
      </c>
      <c r="Q1039" t="s">
        <v>48</v>
      </c>
      <c r="R1039">
        <v>10482</v>
      </c>
      <c r="S1039">
        <v>2326</v>
      </c>
      <c r="T1039">
        <v>9</v>
      </c>
      <c r="U1039" t="s">
        <v>43</v>
      </c>
      <c r="V1039">
        <v>14</v>
      </c>
      <c r="W1039">
        <v>3</v>
      </c>
      <c r="X1039">
        <v>4</v>
      </c>
      <c r="Y1039">
        <v>1</v>
      </c>
      <c r="Z1039">
        <v>24</v>
      </c>
      <c r="AA1039">
        <v>1</v>
      </c>
      <c r="AB1039">
        <v>3</v>
      </c>
      <c r="AC1039">
        <v>20</v>
      </c>
      <c r="AD1039">
        <v>6</v>
      </c>
      <c r="AE1039">
        <v>3</v>
      </c>
      <c r="AF1039">
        <v>6</v>
      </c>
      <c r="AG1039">
        <v>1</v>
      </c>
      <c r="AH1039" t="s">
        <v>69</v>
      </c>
      <c r="AI1039" t="s">
        <v>73</v>
      </c>
      <c r="AJ1039" t="str" cm="1">
        <f t="array" ref="AJ1039">_xlfn.IFS(
  Cleaned_Data[[#This Row],[MonthlyIncome]] &lt;= Q1_Val, "Low (Q1)",
  Cleaned_Data[[#This Row],[MonthlyIncome]] &lt;= Q2_Val, "Lower-Mid (Q2)",
  Cleaned_Data[[#This Row],[MonthlyIncome]] &lt;= Q3_Val, "Upper-Mid (Q3)",
  TRUE, "High (Q4)"
)</f>
        <v>High (Q4)</v>
      </c>
      <c r="AK1039" t="str">
        <f>_xlfn.XLOOKUP(Cleaned_Data[[#This Row],[JobSatisfaction]], SatisfactionLookup[Code], SatisfactionLookup[Label], "Unknown")</f>
        <v>Low</v>
      </c>
      <c r="AL1039" t="str">
        <f>_xlfn.XLOOKUP(Cleaned_Data[[#This Row],[WorkLifeBalance]], SatisfactionLookup[Code], SatisfactionLookup[Label], "Unknown")</f>
        <v>High</v>
      </c>
      <c r="AM103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039" t="str" cm="1">
        <f t="array" ref="AN1039">_xlfn.IFS(Cleaned_Data[[#This Row],[Risk Score]]&gt;=5, "3 - High Risk", Cleaned_Data[[#This Row],[Risk Score]]&gt;=3, "2 - Medium Risk", TRUE, "1 - Low Risk")</f>
        <v>1 - Low Risk</v>
      </c>
    </row>
    <row r="1040" spans="1:40">
      <c r="A1040">
        <v>38</v>
      </c>
      <c r="B1040" t="s">
        <v>43</v>
      </c>
      <c r="C1040" t="s">
        <v>36</v>
      </c>
      <c r="D1040">
        <v>770</v>
      </c>
      <c r="E1040" t="s">
        <v>37</v>
      </c>
      <c r="F1040">
        <v>10</v>
      </c>
      <c r="G1040">
        <v>4</v>
      </c>
      <c r="H1040" t="s">
        <v>59</v>
      </c>
      <c r="I1040">
        <v>1119</v>
      </c>
      <c r="J1040">
        <v>3</v>
      </c>
      <c r="K1040" t="s">
        <v>46</v>
      </c>
      <c r="L1040">
        <v>73</v>
      </c>
      <c r="M1040">
        <v>2</v>
      </c>
      <c r="N1040">
        <v>3</v>
      </c>
      <c r="O1040" t="s">
        <v>40</v>
      </c>
      <c r="P1040">
        <v>3</v>
      </c>
      <c r="Q1040" t="s">
        <v>52</v>
      </c>
      <c r="R1040">
        <v>8740</v>
      </c>
      <c r="S1040">
        <v>5569</v>
      </c>
      <c r="T1040">
        <v>0</v>
      </c>
      <c r="U1040" t="s">
        <v>35</v>
      </c>
      <c r="V1040">
        <v>14</v>
      </c>
      <c r="W1040">
        <v>3</v>
      </c>
      <c r="X1040">
        <v>2</v>
      </c>
      <c r="Y1040">
        <v>2</v>
      </c>
      <c r="Z1040">
        <v>9</v>
      </c>
      <c r="AA1040">
        <v>2</v>
      </c>
      <c r="AB1040">
        <v>3</v>
      </c>
      <c r="AC1040">
        <v>8</v>
      </c>
      <c r="AD1040">
        <v>7</v>
      </c>
      <c r="AE1040">
        <v>2</v>
      </c>
      <c r="AF1040">
        <v>7</v>
      </c>
      <c r="AG1040">
        <v>0</v>
      </c>
      <c r="AH1040" t="s">
        <v>69</v>
      </c>
      <c r="AI1040" t="s">
        <v>72</v>
      </c>
      <c r="AJ1040" t="str" cm="1">
        <f t="array" ref="AJ1040">_xlfn.IFS(
  Cleaned_Data[[#This Row],[MonthlyIncome]] &lt;= Q1_Val, "Low (Q1)",
  Cleaned_Data[[#This Row],[MonthlyIncome]] &lt;= Q2_Val, "Lower-Mid (Q2)",
  Cleaned_Data[[#This Row],[MonthlyIncome]] &lt;= Q3_Val, "Upper-Mid (Q3)",
  TRUE, "High (Q4)"
)</f>
        <v>High (Q4)</v>
      </c>
      <c r="AK1040" t="str">
        <f>_xlfn.XLOOKUP(Cleaned_Data[[#This Row],[JobSatisfaction]], SatisfactionLookup[Code], SatisfactionLookup[Label], "Unknown")</f>
        <v>High</v>
      </c>
      <c r="AL1040" t="str">
        <f>_xlfn.XLOOKUP(Cleaned_Data[[#This Row],[WorkLifeBalance]], SatisfactionLookup[Code], SatisfactionLookup[Label], "Unknown")</f>
        <v>High</v>
      </c>
      <c r="AM104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040" t="str" cm="1">
        <f t="array" ref="AN1040">_xlfn.IFS(Cleaned_Data[[#This Row],[Risk Score]]&gt;=5, "3 - High Risk", Cleaned_Data[[#This Row],[Risk Score]]&gt;=3, "2 - Medium Risk", TRUE, "1 - Low Risk")</f>
        <v>2 - Medium Risk</v>
      </c>
    </row>
    <row r="1041" spans="1:40">
      <c r="A1041">
        <v>49</v>
      </c>
      <c r="B1041" t="s">
        <v>43</v>
      </c>
      <c r="C1041" t="s">
        <v>36</v>
      </c>
      <c r="D1041">
        <v>174</v>
      </c>
      <c r="E1041" t="s">
        <v>37</v>
      </c>
      <c r="F1041">
        <v>8</v>
      </c>
      <c r="G1041">
        <v>4</v>
      </c>
      <c r="H1041" t="s">
        <v>60</v>
      </c>
      <c r="I1041">
        <v>1138</v>
      </c>
      <c r="J1041">
        <v>4</v>
      </c>
      <c r="K1041" t="s">
        <v>46</v>
      </c>
      <c r="L1041">
        <v>56</v>
      </c>
      <c r="M1041">
        <v>2</v>
      </c>
      <c r="N1041">
        <v>4</v>
      </c>
      <c r="O1041" t="s">
        <v>40</v>
      </c>
      <c r="P1041">
        <v>2</v>
      </c>
      <c r="Q1041" t="s">
        <v>48</v>
      </c>
      <c r="R1041">
        <v>13120</v>
      </c>
      <c r="S1041">
        <v>11879</v>
      </c>
      <c r="T1041">
        <v>6</v>
      </c>
      <c r="U1041" t="s">
        <v>43</v>
      </c>
      <c r="V1041">
        <v>17</v>
      </c>
      <c r="W1041">
        <v>3</v>
      </c>
      <c r="X1041">
        <v>2</v>
      </c>
      <c r="Y1041">
        <v>1</v>
      </c>
      <c r="Z1041">
        <v>22</v>
      </c>
      <c r="AA1041">
        <v>3</v>
      </c>
      <c r="AB1041">
        <v>3</v>
      </c>
      <c r="AC1041">
        <v>9</v>
      </c>
      <c r="AD1041">
        <v>8</v>
      </c>
      <c r="AE1041">
        <v>2</v>
      </c>
      <c r="AF1041">
        <v>3</v>
      </c>
      <c r="AG1041">
        <v>0</v>
      </c>
      <c r="AH1041" t="s">
        <v>70</v>
      </c>
      <c r="AI1041" t="s">
        <v>72</v>
      </c>
      <c r="AJ1041" t="str" cm="1">
        <f t="array" ref="AJ1041">_xlfn.IFS(
  Cleaned_Data[[#This Row],[MonthlyIncome]] &lt;= Q1_Val, "Low (Q1)",
  Cleaned_Data[[#This Row],[MonthlyIncome]] &lt;= Q2_Val, "Lower-Mid (Q2)",
  Cleaned_Data[[#This Row],[MonthlyIncome]] &lt;= Q3_Val, "Upper-Mid (Q3)",
  TRUE, "High (Q4)"
)</f>
        <v>High (Q4)</v>
      </c>
      <c r="AK1041" t="str">
        <f>_xlfn.XLOOKUP(Cleaned_Data[[#This Row],[JobSatisfaction]], SatisfactionLookup[Code], SatisfactionLookup[Label], "Unknown")</f>
        <v>Medium</v>
      </c>
      <c r="AL1041" t="str">
        <f>_xlfn.XLOOKUP(Cleaned_Data[[#This Row],[WorkLifeBalance]], SatisfactionLookup[Code], SatisfactionLookup[Label], "Unknown")</f>
        <v>High</v>
      </c>
      <c r="AM104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041" t="str" cm="1">
        <f t="array" ref="AN1041">_xlfn.IFS(Cleaned_Data[[#This Row],[Risk Score]]&gt;=5, "3 - High Risk", Cleaned_Data[[#This Row],[Risk Score]]&gt;=3, "2 - Medium Risk", TRUE, "1 - Low Risk")</f>
        <v>1 - Low Risk</v>
      </c>
    </row>
    <row r="1042" spans="1:40">
      <c r="A1042">
        <v>35</v>
      </c>
      <c r="B1042" t="s">
        <v>43</v>
      </c>
      <c r="C1042" t="s">
        <v>36</v>
      </c>
      <c r="D1042">
        <v>819</v>
      </c>
      <c r="E1042" t="s">
        <v>45</v>
      </c>
      <c r="F1042">
        <v>2</v>
      </c>
      <c r="G1042">
        <v>3</v>
      </c>
      <c r="H1042" t="s">
        <v>38</v>
      </c>
      <c r="I1042">
        <v>1182</v>
      </c>
      <c r="J1042">
        <v>3</v>
      </c>
      <c r="K1042" t="s">
        <v>46</v>
      </c>
      <c r="L1042">
        <v>44</v>
      </c>
      <c r="M1042">
        <v>2</v>
      </c>
      <c r="N1042">
        <v>3</v>
      </c>
      <c r="O1042" t="s">
        <v>53</v>
      </c>
      <c r="P1042">
        <v>2</v>
      </c>
      <c r="Q1042" t="s">
        <v>52</v>
      </c>
      <c r="R1042">
        <v>10274</v>
      </c>
      <c r="S1042">
        <v>19588</v>
      </c>
      <c r="T1042">
        <v>2</v>
      </c>
      <c r="U1042" t="s">
        <v>43</v>
      </c>
      <c r="V1042">
        <v>18</v>
      </c>
      <c r="W1042">
        <v>3</v>
      </c>
      <c r="X1042">
        <v>2</v>
      </c>
      <c r="Y1042">
        <v>1</v>
      </c>
      <c r="Z1042">
        <v>15</v>
      </c>
      <c r="AA1042">
        <v>2</v>
      </c>
      <c r="AB1042">
        <v>4</v>
      </c>
      <c r="AC1042">
        <v>7</v>
      </c>
      <c r="AD1042">
        <v>7</v>
      </c>
      <c r="AE1042">
        <v>6</v>
      </c>
      <c r="AF1042">
        <v>4</v>
      </c>
      <c r="AG1042">
        <v>0</v>
      </c>
      <c r="AH1042" t="s">
        <v>69</v>
      </c>
      <c r="AI1042" t="s">
        <v>72</v>
      </c>
      <c r="AJ1042" t="str" cm="1">
        <f t="array" ref="AJ1042">_xlfn.IFS(
  Cleaned_Data[[#This Row],[MonthlyIncome]] &lt;= Q1_Val, "Low (Q1)",
  Cleaned_Data[[#This Row],[MonthlyIncome]] &lt;= Q2_Val, "Lower-Mid (Q2)",
  Cleaned_Data[[#This Row],[MonthlyIncome]] &lt;= Q3_Val, "Upper-Mid (Q3)",
  TRUE, "High (Q4)"
)</f>
        <v>High (Q4)</v>
      </c>
      <c r="AK1042" t="str">
        <f>_xlfn.XLOOKUP(Cleaned_Data[[#This Row],[JobSatisfaction]], SatisfactionLookup[Code], SatisfactionLookup[Label], "Unknown")</f>
        <v>Medium</v>
      </c>
      <c r="AL1042" t="str">
        <f>_xlfn.XLOOKUP(Cleaned_Data[[#This Row],[WorkLifeBalance]], SatisfactionLookup[Code], SatisfactionLookup[Label], "Unknown")</f>
        <v>Very High</v>
      </c>
      <c r="AM104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042" t="str" cm="1">
        <f t="array" ref="AN1042">_xlfn.IFS(Cleaned_Data[[#This Row],[Risk Score]]&gt;=5, "3 - High Risk", Cleaned_Data[[#This Row],[Risk Score]]&gt;=3, "2 - Medium Risk", TRUE, "1 - Low Risk")</f>
        <v>2 - Medium Risk</v>
      </c>
    </row>
    <row r="1043" spans="1:40">
      <c r="A1043">
        <v>36</v>
      </c>
      <c r="B1043" t="s">
        <v>43</v>
      </c>
      <c r="C1043" t="s">
        <v>36</v>
      </c>
      <c r="D1043">
        <v>363</v>
      </c>
      <c r="E1043" t="s">
        <v>45</v>
      </c>
      <c r="F1043">
        <v>1</v>
      </c>
      <c r="G1043">
        <v>3</v>
      </c>
      <c r="H1043" t="s">
        <v>60</v>
      </c>
      <c r="I1043">
        <v>1237</v>
      </c>
      <c r="J1043">
        <v>3</v>
      </c>
      <c r="K1043" t="s">
        <v>39</v>
      </c>
      <c r="L1043">
        <v>77</v>
      </c>
      <c r="M1043">
        <v>1</v>
      </c>
      <c r="N1043">
        <v>3</v>
      </c>
      <c r="O1043" t="s">
        <v>53</v>
      </c>
      <c r="P1043">
        <v>1</v>
      </c>
      <c r="Q1043" t="s">
        <v>52</v>
      </c>
      <c r="R1043">
        <v>10252</v>
      </c>
      <c r="S1043">
        <v>4235</v>
      </c>
      <c r="T1043">
        <v>2</v>
      </c>
      <c r="U1043" t="s">
        <v>35</v>
      </c>
      <c r="V1043">
        <v>21</v>
      </c>
      <c r="W1043">
        <v>4</v>
      </c>
      <c r="X1043">
        <v>3</v>
      </c>
      <c r="Y1043">
        <v>1</v>
      </c>
      <c r="Z1043">
        <v>17</v>
      </c>
      <c r="AA1043">
        <v>2</v>
      </c>
      <c r="AB1043">
        <v>3</v>
      </c>
      <c r="AC1043">
        <v>7</v>
      </c>
      <c r="AD1043">
        <v>7</v>
      </c>
      <c r="AE1043">
        <v>7</v>
      </c>
      <c r="AF1043">
        <v>7</v>
      </c>
      <c r="AG1043">
        <v>0</v>
      </c>
      <c r="AH1043" t="s">
        <v>69</v>
      </c>
      <c r="AI1043" t="s">
        <v>72</v>
      </c>
      <c r="AJ1043" t="str" cm="1">
        <f t="array" ref="AJ1043">_xlfn.IFS(
  Cleaned_Data[[#This Row],[MonthlyIncome]] &lt;= Q1_Val, "Low (Q1)",
  Cleaned_Data[[#This Row],[MonthlyIncome]] &lt;= Q2_Val, "Lower-Mid (Q2)",
  Cleaned_Data[[#This Row],[MonthlyIncome]] &lt;= Q3_Val, "Upper-Mid (Q3)",
  TRUE, "High (Q4)"
)</f>
        <v>High (Q4)</v>
      </c>
      <c r="AK1043" t="str">
        <f>_xlfn.XLOOKUP(Cleaned_Data[[#This Row],[JobSatisfaction]], SatisfactionLookup[Code], SatisfactionLookup[Label], "Unknown")</f>
        <v>Low</v>
      </c>
      <c r="AL1043" t="str">
        <f>_xlfn.XLOOKUP(Cleaned_Data[[#This Row],[WorkLifeBalance]], SatisfactionLookup[Code], SatisfactionLookup[Label], "Unknown")</f>
        <v>High</v>
      </c>
      <c r="AM104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043" t="str" cm="1">
        <f t="array" ref="AN1043">_xlfn.IFS(Cleaned_Data[[#This Row],[Risk Score]]&gt;=5, "3 - High Risk", Cleaned_Data[[#This Row],[Risk Score]]&gt;=3, "2 - Medium Risk", TRUE, "1 - Low Risk")</f>
        <v>3 - High Risk</v>
      </c>
    </row>
    <row r="1044" spans="1:40">
      <c r="A1044">
        <v>43</v>
      </c>
      <c r="B1044" t="s">
        <v>43</v>
      </c>
      <c r="C1044" t="s">
        <v>36</v>
      </c>
      <c r="D1044">
        <v>531</v>
      </c>
      <c r="E1044" t="s">
        <v>37</v>
      </c>
      <c r="F1044">
        <v>4</v>
      </c>
      <c r="G1044">
        <v>4</v>
      </c>
      <c r="H1044" t="s">
        <v>59</v>
      </c>
      <c r="I1044">
        <v>1293</v>
      </c>
      <c r="J1044">
        <v>4</v>
      </c>
      <c r="K1044" t="s">
        <v>39</v>
      </c>
      <c r="L1044">
        <v>56</v>
      </c>
      <c r="M1044">
        <v>2</v>
      </c>
      <c r="N1044">
        <v>3</v>
      </c>
      <c r="O1044" t="s">
        <v>40</v>
      </c>
      <c r="P1044">
        <v>4</v>
      </c>
      <c r="Q1044" t="s">
        <v>41</v>
      </c>
      <c r="R1044">
        <v>10231</v>
      </c>
      <c r="S1044">
        <v>20364</v>
      </c>
      <c r="T1044">
        <v>3</v>
      </c>
      <c r="U1044" t="s">
        <v>43</v>
      </c>
      <c r="V1044">
        <v>14</v>
      </c>
      <c r="W1044">
        <v>3</v>
      </c>
      <c r="X1044">
        <v>4</v>
      </c>
      <c r="Y1044">
        <v>0</v>
      </c>
      <c r="Z1044">
        <v>23</v>
      </c>
      <c r="AA1044">
        <v>3</v>
      </c>
      <c r="AB1044">
        <v>4</v>
      </c>
      <c r="AC1044">
        <v>21</v>
      </c>
      <c r="AD1044">
        <v>7</v>
      </c>
      <c r="AE1044">
        <v>15</v>
      </c>
      <c r="AF1044">
        <v>17</v>
      </c>
      <c r="AG1044">
        <v>0</v>
      </c>
      <c r="AH1044" t="s">
        <v>69</v>
      </c>
      <c r="AI1044" t="s">
        <v>73</v>
      </c>
      <c r="AJ1044" t="str" cm="1">
        <f t="array" ref="AJ1044">_xlfn.IFS(
  Cleaned_Data[[#This Row],[MonthlyIncome]] &lt;= Q1_Val, "Low (Q1)",
  Cleaned_Data[[#This Row],[MonthlyIncome]] &lt;= Q2_Val, "Lower-Mid (Q2)",
  Cleaned_Data[[#This Row],[MonthlyIncome]] &lt;= Q3_Val, "Upper-Mid (Q3)",
  TRUE, "High (Q4)"
)</f>
        <v>High (Q4)</v>
      </c>
      <c r="AK1044" t="str">
        <f>_xlfn.XLOOKUP(Cleaned_Data[[#This Row],[JobSatisfaction]], SatisfactionLookup[Code], SatisfactionLookup[Label], "Unknown")</f>
        <v>Very High</v>
      </c>
      <c r="AL1044" t="str">
        <f>_xlfn.XLOOKUP(Cleaned_Data[[#This Row],[WorkLifeBalance]], SatisfactionLookup[Code], SatisfactionLookup[Label], "Unknown")</f>
        <v>Very High</v>
      </c>
      <c r="AM104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044" t="str" cm="1">
        <f t="array" ref="AN1044">_xlfn.IFS(Cleaned_Data[[#This Row],[Risk Score]]&gt;=5, "3 - High Risk", Cleaned_Data[[#This Row],[Risk Score]]&gt;=3, "2 - Medium Risk", TRUE, "1 - Low Risk")</f>
        <v>1 - Low Risk</v>
      </c>
    </row>
    <row r="1045" spans="1:40">
      <c r="A1045">
        <v>39</v>
      </c>
      <c r="B1045" t="s">
        <v>43</v>
      </c>
      <c r="C1045" t="s">
        <v>36</v>
      </c>
      <c r="D1045">
        <v>412</v>
      </c>
      <c r="E1045" t="s">
        <v>45</v>
      </c>
      <c r="F1045">
        <v>13</v>
      </c>
      <c r="G1045">
        <v>4</v>
      </c>
      <c r="H1045" t="s">
        <v>51</v>
      </c>
      <c r="I1045">
        <v>1307</v>
      </c>
      <c r="J1045">
        <v>3</v>
      </c>
      <c r="K1045" t="s">
        <v>39</v>
      </c>
      <c r="L1045">
        <v>94</v>
      </c>
      <c r="M1045">
        <v>2</v>
      </c>
      <c r="N1045">
        <v>4</v>
      </c>
      <c r="O1045" t="s">
        <v>56</v>
      </c>
      <c r="P1045">
        <v>2</v>
      </c>
      <c r="Q1045" t="s">
        <v>52</v>
      </c>
      <c r="R1045">
        <v>17123</v>
      </c>
      <c r="S1045">
        <v>17334</v>
      </c>
      <c r="T1045">
        <v>6</v>
      </c>
      <c r="U1045" t="s">
        <v>35</v>
      </c>
      <c r="V1045">
        <v>13</v>
      </c>
      <c r="W1045">
        <v>3</v>
      </c>
      <c r="X1045">
        <v>4</v>
      </c>
      <c r="Y1045">
        <v>2</v>
      </c>
      <c r="Z1045">
        <v>21</v>
      </c>
      <c r="AA1045">
        <v>4</v>
      </c>
      <c r="AB1045">
        <v>3</v>
      </c>
      <c r="AC1045">
        <v>19</v>
      </c>
      <c r="AD1045">
        <v>9</v>
      </c>
      <c r="AE1045">
        <v>15</v>
      </c>
      <c r="AF1045">
        <v>2</v>
      </c>
      <c r="AG1045">
        <v>0</v>
      </c>
      <c r="AH1045" t="s">
        <v>69</v>
      </c>
      <c r="AI1045" t="s">
        <v>73</v>
      </c>
      <c r="AJ1045" t="str" cm="1">
        <f t="array" ref="AJ1045">_xlfn.IFS(
  Cleaned_Data[[#This Row],[MonthlyIncome]] &lt;= Q1_Val, "Low (Q1)",
  Cleaned_Data[[#This Row],[MonthlyIncome]] &lt;= Q2_Val, "Lower-Mid (Q2)",
  Cleaned_Data[[#This Row],[MonthlyIncome]] &lt;= Q3_Val, "Upper-Mid (Q3)",
  TRUE, "High (Q4)"
)</f>
        <v>High (Q4)</v>
      </c>
      <c r="AK1045" t="str">
        <f>_xlfn.XLOOKUP(Cleaned_Data[[#This Row],[JobSatisfaction]], SatisfactionLookup[Code], SatisfactionLookup[Label], "Unknown")</f>
        <v>Medium</v>
      </c>
      <c r="AL1045" t="str">
        <f>_xlfn.XLOOKUP(Cleaned_Data[[#This Row],[WorkLifeBalance]], SatisfactionLookup[Code], SatisfactionLookup[Label], "Unknown")</f>
        <v>High</v>
      </c>
      <c r="AM104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045" t="str" cm="1">
        <f t="array" ref="AN1045">_xlfn.IFS(Cleaned_Data[[#This Row],[Risk Score]]&gt;=5, "3 - High Risk", Cleaned_Data[[#This Row],[Risk Score]]&gt;=3, "2 - Medium Risk", TRUE, "1 - Low Risk")</f>
        <v>3 - High Risk</v>
      </c>
    </row>
    <row r="1046" spans="1:40">
      <c r="A1046">
        <v>55</v>
      </c>
      <c r="B1046" t="s">
        <v>43</v>
      </c>
      <c r="C1046" t="s">
        <v>36</v>
      </c>
      <c r="D1046">
        <v>282</v>
      </c>
      <c r="E1046" t="s">
        <v>45</v>
      </c>
      <c r="F1046">
        <v>2</v>
      </c>
      <c r="G1046">
        <v>2</v>
      </c>
      <c r="H1046" t="s">
        <v>51</v>
      </c>
      <c r="I1046">
        <v>1336</v>
      </c>
      <c r="J1046">
        <v>4</v>
      </c>
      <c r="K1046" t="s">
        <v>39</v>
      </c>
      <c r="L1046">
        <v>58</v>
      </c>
      <c r="M1046">
        <v>1</v>
      </c>
      <c r="N1046">
        <v>5</v>
      </c>
      <c r="O1046" t="s">
        <v>56</v>
      </c>
      <c r="P1046">
        <v>3</v>
      </c>
      <c r="Q1046" t="s">
        <v>48</v>
      </c>
      <c r="R1046">
        <v>19187</v>
      </c>
      <c r="S1046">
        <v>6992</v>
      </c>
      <c r="T1046">
        <v>4</v>
      </c>
      <c r="U1046" t="s">
        <v>43</v>
      </c>
      <c r="V1046">
        <v>14</v>
      </c>
      <c r="W1046">
        <v>3</v>
      </c>
      <c r="X1046">
        <v>4</v>
      </c>
      <c r="Y1046">
        <v>1</v>
      </c>
      <c r="Z1046">
        <v>23</v>
      </c>
      <c r="AA1046">
        <v>5</v>
      </c>
      <c r="AB1046">
        <v>3</v>
      </c>
      <c r="AC1046">
        <v>19</v>
      </c>
      <c r="AD1046">
        <v>9</v>
      </c>
      <c r="AE1046">
        <v>9</v>
      </c>
      <c r="AF1046">
        <v>11</v>
      </c>
      <c r="AG1046">
        <v>0</v>
      </c>
      <c r="AH1046" t="s">
        <v>65</v>
      </c>
      <c r="AI1046" t="s">
        <v>73</v>
      </c>
      <c r="AJ1046" t="str" cm="1">
        <f t="array" ref="AJ1046">_xlfn.IFS(
  Cleaned_Data[[#This Row],[MonthlyIncome]] &lt;= Q1_Val, "Low (Q1)",
  Cleaned_Data[[#This Row],[MonthlyIncome]] &lt;= Q2_Val, "Lower-Mid (Q2)",
  Cleaned_Data[[#This Row],[MonthlyIncome]] &lt;= Q3_Val, "Upper-Mid (Q3)",
  TRUE, "High (Q4)"
)</f>
        <v>High (Q4)</v>
      </c>
      <c r="AK1046" t="str">
        <f>_xlfn.XLOOKUP(Cleaned_Data[[#This Row],[JobSatisfaction]], SatisfactionLookup[Code], SatisfactionLookup[Label], "Unknown")</f>
        <v>High</v>
      </c>
      <c r="AL1046" t="str">
        <f>_xlfn.XLOOKUP(Cleaned_Data[[#This Row],[WorkLifeBalance]], SatisfactionLookup[Code], SatisfactionLookup[Label], "Unknown")</f>
        <v>High</v>
      </c>
      <c r="AM104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046" t="str" cm="1">
        <f t="array" ref="AN1046">_xlfn.IFS(Cleaned_Data[[#This Row],[Risk Score]]&gt;=5, "3 - High Risk", Cleaned_Data[[#This Row],[Risk Score]]&gt;=3, "2 - Medium Risk", TRUE, "1 - Low Risk")</f>
        <v>1 - Low Risk</v>
      </c>
    </row>
    <row r="1047" spans="1:40">
      <c r="A1047">
        <v>58</v>
      </c>
      <c r="B1047" t="s">
        <v>35</v>
      </c>
      <c r="C1047" t="s">
        <v>36</v>
      </c>
      <c r="D1047">
        <v>601</v>
      </c>
      <c r="E1047" t="s">
        <v>45</v>
      </c>
      <c r="F1047">
        <v>7</v>
      </c>
      <c r="G1047">
        <v>4</v>
      </c>
      <c r="H1047" t="s">
        <v>51</v>
      </c>
      <c r="I1047">
        <v>1360</v>
      </c>
      <c r="J1047">
        <v>3</v>
      </c>
      <c r="K1047" t="s">
        <v>39</v>
      </c>
      <c r="L1047">
        <v>53</v>
      </c>
      <c r="M1047">
        <v>2</v>
      </c>
      <c r="N1047">
        <v>3</v>
      </c>
      <c r="O1047" t="s">
        <v>53</v>
      </c>
      <c r="P1047">
        <v>1</v>
      </c>
      <c r="Q1047" t="s">
        <v>48</v>
      </c>
      <c r="R1047">
        <v>10008</v>
      </c>
      <c r="S1047">
        <v>12023</v>
      </c>
      <c r="T1047">
        <v>7</v>
      </c>
      <c r="U1047" t="s">
        <v>35</v>
      </c>
      <c r="V1047">
        <v>14</v>
      </c>
      <c r="W1047">
        <v>3</v>
      </c>
      <c r="X1047">
        <v>4</v>
      </c>
      <c r="Y1047">
        <v>0</v>
      </c>
      <c r="Z1047">
        <v>31</v>
      </c>
      <c r="AA1047">
        <v>0</v>
      </c>
      <c r="AB1047">
        <v>2</v>
      </c>
      <c r="AC1047">
        <v>10</v>
      </c>
      <c r="AD1047">
        <v>9</v>
      </c>
      <c r="AE1047">
        <v>5</v>
      </c>
      <c r="AF1047">
        <v>9</v>
      </c>
      <c r="AG1047">
        <v>1</v>
      </c>
      <c r="AH1047" t="s">
        <v>65</v>
      </c>
      <c r="AI1047" t="s">
        <v>72</v>
      </c>
      <c r="AJ1047" t="str" cm="1">
        <f t="array" ref="AJ1047">_xlfn.IFS(
  Cleaned_Data[[#This Row],[MonthlyIncome]] &lt;= Q1_Val, "Low (Q1)",
  Cleaned_Data[[#This Row],[MonthlyIncome]] &lt;= Q2_Val, "Lower-Mid (Q2)",
  Cleaned_Data[[#This Row],[MonthlyIncome]] &lt;= Q3_Val, "Upper-Mid (Q3)",
  TRUE, "High (Q4)"
)</f>
        <v>High (Q4)</v>
      </c>
      <c r="AK1047" t="str">
        <f>_xlfn.XLOOKUP(Cleaned_Data[[#This Row],[JobSatisfaction]], SatisfactionLookup[Code], SatisfactionLookup[Label], "Unknown")</f>
        <v>Low</v>
      </c>
      <c r="AL1047" t="str">
        <f>_xlfn.XLOOKUP(Cleaned_Data[[#This Row],[WorkLifeBalance]], SatisfactionLookup[Code], SatisfactionLookup[Label], "Unknown")</f>
        <v>Medium</v>
      </c>
      <c r="AM104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047" t="str" cm="1">
        <f t="array" ref="AN1047">_xlfn.IFS(Cleaned_Data[[#This Row],[Risk Score]]&gt;=5, "3 - High Risk", Cleaned_Data[[#This Row],[Risk Score]]&gt;=3, "2 - Medium Risk", TRUE, "1 - Low Risk")</f>
        <v>3 - High Risk</v>
      </c>
    </row>
    <row r="1048" spans="1:40">
      <c r="A1048">
        <v>55</v>
      </c>
      <c r="B1048" t="s">
        <v>35</v>
      </c>
      <c r="C1048" t="s">
        <v>36</v>
      </c>
      <c r="D1048">
        <v>267</v>
      </c>
      <c r="E1048" t="s">
        <v>37</v>
      </c>
      <c r="F1048">
        <v>13</v>
      </c>
      <c r="G1048">
        <v>4</v>
      </c>
      <c r="H1048" t="s">
        <v>59</v>
      </c>
      <c r="I1048">
        <v>1372</v>
      </c>
      <c r="J1048">
        <v>1</v>
      </c>
      <c r="K1048" t="s">
        <v>46</v>
      </c>
      <c r="L1048">
        <v>85</v>
      </c>
      <c r="M1048">
        <v>4</v>
      </c>
      <c r="N1048">
        <v>4</v>
      </c>
      <c r="O1048" t="s">
        <v>40</v>
      </c>
      <c r="P1048">
        <v>3</v>
      </c>
      <c r="Q1048" t="s">
        <v>41</v>
      </c>
      <c r="R1048">
        <v>13695</v>
      </c>
      <c r="S1048">
        <v>9277</v>
      </c>
      <c r="T1048">
        <v>6</v>
      </c>
      <c r="U1048" t="s">
        <v>35</v>
      </c>
      <c r="V1048">
        <v>17</v>
      </c>
      <c r="W1048">
        <v>3</v>
      </c>
      <c r="X1048">
        <v>3</v>
      </c>
      <c r="Y1048">
        <v>0</v>
      </c>
      <c r="Z1048">
        <v>24</v>
      </c>
      <c r="AA1048">
        <v>2</v>
      </c>
      <c r="AB1048">
        <v>2</v>
      </c>
      <c r="AC1048">
        <v>19</v>
      </c>
      <c r="AD1048">
        <v>7</v>
      </c>
      <c r="AE1048">
        <v>3</v>
      </c>
      <c r="AF1048">
        <v>8</v>
      </c>
      <c r="AG1048">
        <v>1</v>
      </c>
      <c r="AH1048" t="s">
        <v>65</v>
      </c>
      <c r="AI1048" t="s">
        <v>73</v>
      </c>
      <c r="AJ1048" t="str" cm="1">
        <f t="array" ref="AJ1048">_xlfn.IFS(
  Cleaned_Data[[#This Row],[MonthlyIncome]] &lt;= Q1_Val, "Low (Q1)",
  Cleaned_Data[[#This Row],[MonthlyIncome]] &lt;= Q2_Val, "Lower-Mid (Q2)",
  Cleaned_Data[[#This Row],[MonthlyIncome]] &lt;= Q3_Val, "Upper-Mid (Q3)",
  TRUE, "High (Q4)"
)</f>
        <v>High (Q4)</v>
      </c>
      <c r="AK1048" t="str">
        <f>_xlfn.XLOOKUP(Cleaned_Data[[#This Row],[JobSatisfaction]], SatisfactionLookup[Code], SatisfactionLookup[Label], "Unknown")</f>
        <v>High</v>
      </c>
      <c r="AL1048" t="str">
        <f>_xlfn.XLOOKUP(Cleaned_Data[[#This Row],[WorkLifeBalance]], SatisfactionLookup[Code], SatisfactionLookup[Label], "Unknown")</f>
        <v>Medium</v>
      </c>
      <c r="AM104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048" t="str" cm="1">
        <f t="array" ref="AN1048">_xlfn.IFS(Cleaned_Data[[#This Row],[Risk Score]]&gt;=5, "3 - High Risk", Cleaned_Data[[#This Row],[Risk Score]]&gt;=3, "2 - Medium Risk", TRUE, "1 - Low Risk")</f>
        <v>2 - Medium Risk</v>
      </c>
    </row>
    <row r="1049" spans="1:40">
      <c r="A1049">
        <v>40</v>
      </c>
      <c r="B1049" t="s">
        <v>43</v>
      </c>
      <c r="C1049" t="s">
        <v>36</v>
      </c>
      <c r="D1049">
        <v>1202</v>
      </c>
      <c r="E1049" t="s">
        <v>45</v>
      </c>
      <c r="F1049">
        <v>2</v>
      </c>
      <c r="G1049">
        <v>1</v>
      </c>
      <c r="H1049" t="s">
        <v>51</v>
      </c>
      <c r="I1049">
        <v>1375</v>
      </c>
      <c r="J1049">
        <v>2</v>
      </c>
      <c r="K1049" t="s">
        <v>39</v>
      </c>
      <c r="L1049">
        <v>89</v>
      </c>
      <c r="M1049">
        <v>4</v>
      </c>
      <c r="N1049">
        <v>2</v>
      </c>
      <c r="O1049" t="s">
        <v>54</v>
      </c>
      <c r="P1049">
        <v>3</v>
      </c>
      <c r="Q1049" t="s">
        <v>52</v>
      </c>
      <c r="R1049">
        <v>6377</v>
      </c>
      <c r="S1049">
        <v>13888</v>
      </c>
      <c r="T1049">
        <v>5</v>
      </c>
      <c r="U1049" t="s">
        <v>43</v>
      </c>
      <c r="V1049">
        <v>20</v>
      </c>
      <c r="W1049">
        <v>4</v>
      </c>
      <c r="X1049">
        <v>2</v>
      </c>
      <c r="Y1049">
        <v>3</v>
      </c>
      <c r="Z1049">
        <v>15</v>
      </c>
      <c r="AA1049">
        <v>0</v>
      </c>
      <c r="AB1049">
        <v>3</v>
      </c>
      <c r="AC1049">
        <v>12</v>
      </c>
      <c r="AD1049">
        <v>11</v>
      </c>
      <c r="AE1049">
        <v>11</v>
      </c>
      <c r="AF1049">
        <v>8</v>
      </c>
      <c r="AG1049">
        <v>0</v>
      </c>
      <c r="AH1049" t="s">
        <v>69</v>
      </c>
      <c r="AI1049" t="s">
        <v>73</v>
      </c>
      <c r="AJ1049" t="str" cm="1">
        <f t="array" ref="AJ1049">_xlfn.IFS(
  Cleaned_Data[[#This Row],[MonthlyIncome]] &lt;= Q1_Val, "Low (Q1)",
  Cleaned_Data[[#This Row],[MonthlyIncome]] &lt;= Q2_Val, "Lower-Mid (Q2)",
  Cleaned_Data[[#This Row],[MonthlyIncome]] &lt;= Q3_Val, "Upper-Mid (Q3)",
  TRUE, "High (Q4)"
)</f>
        <v>Upper-Mid (Q3)</v>
      </c>
      <c r="AK1049" t="str">
        <f>_xlfn.XLOOKUP(Cleaned_Data[[#This Row],[JobSatisfaction]], SatisfactionLookup[Code], SatisfactionLookup[Label], "Unknown")</f>
        <v>High</v>
      </c>
      <c r="AL1049" t="str">
        <f>_xlfn.XLOOKUP(Cleaned_Data[[#This Row],[WorkLifeBalance]], SatisfactionLookup[Code], SatisfactionLookup[Label], "Unknown")</f>
        <v>High</v>
      </c>
      <c r="AM104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049" t="str" cm="1">
        <f t="array" ref="AN1049">_xlfn.IFS(Cleaned_Data[[#This Row],[Risk Score]]&gt;=5, "3 - High Risk", Cleaned_Data[[#This Row],[Risk Score]]&gt;=3, "2 - Medium Risk", TRUE, "1 - Low Risk")</f>
        <v>1 - Low Risk</v>
      </c>
    </row>
    <row r="1050" spans="1:40">
      <c r="A1050">
        <v>53</v>
      </c>
      <c r="B1050" t="s">
        <v>43</v>
      </c>
      <c r="C1050" t="s">
        <v>36</v>
      </c>
      <c r="D1050">
        <v>447</v>
      </c>
      <c r="E1050" t="s">
        <v>45</v>
      </c>
      <c r="F1050">
        <v>2</v>
      </c>
      <c r="G1050">
        <v>3</v>
      </c>
      <c r="H1050" t="s">
        <v>51</v>
      </c>
      <c r="I1050">
        <v>1472</v>
      </c>
      <c r="J1050">
        <v>4</v>
      </c>
      <c r="K1050" t="s">
        <v>46</v>
      </c>
      <c r="L1050">
        <v>39</v>
      </c>
      <c r="M1050">
        <v>4</v>
      </c>
      <c r="N1050">
        <v>4</v>
      </c>
      <c r="O1050" t="s">
        <v>58</v>
      </c>
      <c r="P1050">
        <v>2</v>
      </c>
      <c r="Q1050" t="s">
        <v>41</v>
      </c>
      <c r="R1050">
        <v>16598</v>
      </c>
      <c r="S1050">
        <v>19764</v>
      </c>
      <c r="T1050">
        <v>4</v>
      </c>
      <c r="U1050" t="s">
        <v>43</v>
      </c>
      <c r="V1050">
        <v>12</v>
      </c>
      <c r="W1050">
        <v>3</v>
      </c>
      <c r="X1050">
        <v>2</v>
      </c>
      <c r="Y1050">
        <v>0</v>
      </c>
      <c r="Z1050">
        <v>35</v>
      </c>
      <c r="AA1050">
        <v>2</v>
      </c>
      <c r="AB1050">
        <v>2</v>
      </c>
      <c r="AC1050">
        <v>9</v>
      </c>
      <c r="AD1050">
        <v>8</v>
      </c>
      <c r="AE1050">
        <v>8</v>
      </c>
      <c r="AF1050">
        <v>8</v>
      </c>
      <c r="AG1050">
        <v>0</v>
      </c>
      <c r="AH1050" t="s">
        <v>70</v>
      </c>
      <c r="AI1050" t="s">
        <v>72</v>
      </c>
      <c r="AJ1050" t="str" cm="1">
        <f t="array" ref="AJ1050">_xlfn.IFS(
  Cleaned_Data[[#This Row],[MonthlyIncome]] &lt;= Q1_Val, "Low (Q1)",
  Cleaned_Data[[#This Row],[MonthlyIncome]] &lt;= Q2_Val, "Lower-Mid (Q2)",
  Cleaned_Data[[#This Row],[MonthlyIncome]] &lt;= Q3_Val, "Upper-Mid (Q3)",
  TRUE, "High (Q4)"
)</f>
        <v>High (Q4)</v>
      </c>
      <c r="AK1050" t="str">
        <f>_xlfn.XLOOKUP(Cleaned_Data[[#This Row],[JobSatisfaction]], SatisfactionLookup[Code], SatisfactionLookup[Label], "Unknown")</f>
        <v>Medium</v>
      </c>
      <c r="AL1050" t="str">
        <f>_xlfn.XLOOKUP(Cleaned_Data[[#This Row],[WorkLifeBalance]], SatisfactionLookup[Code], SatisfactionLookup[Label], "Unknown")</f>
        <v>Medium</v>
      </c>
      <c r="AM105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050" t="str" cm="1">
        <f t="array" ref="AN1050">_xlfn.IFS(Cleaned_Data[[#This Row],[Risk Score]]&gt;=5, "3 - High Risk", Cleaned_Data[[#This Row],[Risk Score]]&gt;=3, "2 - Medium Risk", TRUE, "1 - Low Risk")</f>
        <v>2 - Medium Risk</v>
      </c>
    </row>
    <row r="1051" spans="1:40">
      <c r="A1051">
        <v>34</v>
      </c>
      <c r="B1051" t="s">
        <v>43</v>
      </c>
      <c r="C1051" t="s">
        <v>36</v>
      </c>
      <c r="D1051">
        <v>1326</v>
      </c>
      <c r="E1051" t="s">
        <v>37</v>
      </c>
      <c r="F1051">
        <v>3</v>
      </c>
      <c r="G1051">
        <v>3</v>
      </c>
      <c r="H1051" t="s">
        <v>49</v>
      </c>
      <c r="I1051">
        <v>1478</v>
      </c>
      <c r="J1051">
        <v>4</v>
      </c>
      <c r="K1051" t="s">
        <v>46</v>
      </c>
      <c r="L1051">
        <v>81</v>
      </c>
      <c r="M1051">
        <v>1</v>
      </c>
      <c r="N1051">
        <v>2</v>
      </c>
      <c r="O1051" t="s">
        <v>40</v>
      </c>
      <c r="P1051">
        <v>1</v>
      </c>
      <c r="Q1051" t="s">
        <v>41</v>
      </c>
      <c r="R1051">
        <v>4759</v>
      </c>
      <c r="S1051">
        <v>15891</v>
      </c>
      <c r="T1051">
        <v>3</v>
      </c>
      <c r="U1051" t="s">
        <v>43</v>
      </c>
      <c r="V1051">
        <v>18</v>
      </c>
      <c r="W1051">
        <v>3</v>
      </c>
      <c r="X1051">
        <v>4</v>
      </c>
      <c r="Y1051">
        <v>0</v>
      </c>
      <c r="Z1051">
        <v>15</v>
      </c>
      <c r="AA1051">
        <v>2</v>
      </c>
      <c r="AB1051">
        <v>3</v>
      </c>
      <c r="AC1051">
        <v>13</v>
      </c>
      <c r="AD1051">
        <v>9</v>
      </c>
      <c r="AE1051">
        <v>3</v>
      </c>
      <c r="AF1051">
        <v>12</v>
      </c>
      <c r="AG1051">
        <v>0</v>
      </c>
      <c r="AH1051" t="s">
        <v>67</v>
      </c>
      <c r="AI1051" t="s">
        <v>73</v>
      </c>
      <c r="AJ1051" t="str" cm="1">
        <f t="array" ref="AJ1051">_xlfn.IFS(
  Cleaned_Data[[#This Row],[MonthlyIncome]] &lt;= Q1_Val, "Low (Q1)",
  Cleaned_Data[[#This Row],[MonthlyIncome]] &lt;= Q2_Val, "Lower-Mid (Q2)",
  Cleaned_Data[[#This Row],[MonthlyIncome]] &lt;= Q3_Val, "Upper-Mid (Q3)",
  TRUE, "High (Q4)"
)</f>
        <v>Lower-Mid (Q2)</v>
      </c>
      <c r="AK1051" t="str">
        <f>_xlfn.XLOOKUP(Cleaned_Data[[#This Row],[JobSatisfaction]], SatisfactionLookup[Code], SatisfactionLookup[Label], "Unknown")</f>
        <v>Low</v>
      </c>
      <c r="AL1051" t="str">
        <f>_xlfn.XLOOKUP(Cleaned_Data[[#This Row],[WorkLifeBalance]], SatisfactionLookup[Code], SatisfactionLookup[Label], "Unknown")</f>
        <v>High</v>
      </c>
      <c r="AM105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051" t="str" cm="1">
        <f t="array" ref="AN1051">_xlfn.IFS(Cleaned_Data[[#This Row],[Risk Score]]&gt;=5, "3 - High Risk", Cleaned_Data[[#This Row],[Risk Score]]&gt;=3, "2 - Medium Risk", TRUE, "1 - Low Risk")</f>
        <v>1 - Low Risk</v>
      </c>
    </row>
    <row r="1052" spans="1:40">
      <c r="A1052">
        <v>57</v>
      </c>
      <c r="B1052" t="s">
        <v>43</v>
      </c>
      <c r="C1052" t="s">
        <v>36</v>
      </c>
      <c r="D1052">
        <v>405</v>
      </c>
      <c r="E1052" t="s">
        <v>45</v>
      </c>
      <c r="F1052">
        <v>1</v>
      </c>
      <c r="G1052">
        <v>2</v>
      </c>
      <c r="H1052" t="s">
        <v>38</v>
      </c>
      <c r="I1052">
        <v>1483</v>
      </c>
      <c r="J1052">
        <v>2</v>
      </c>
      <c r="K1052" t="s">
        <v>46</v>
      </c>
      <c r="L1052">
        <v>93</v>
      </c>
      <c r="M1052">
        <v>4</v>
      </c>
      <c r="N1052">
        <v>2</v>
      </c>
      <c r="O1052" t="s">
        <v>47</v>
      </c>
      <c r="P1052">
        <v>3</v>
      </c>
      <c r="Q1052" t="s">
        <v>48</v>
      </c>
      <c r="R1052">
        <v>4900</v>
      </c>
      <c r="S1052">
        <v>2721</v>
      </c>
      <c r="T1052">
        <v>0</v>
      </c>
      <c r="U1052" t="s">
        <v>43</v>
      </c>
      <c r="V1052">
        <v>24</v>
      </c>
      <c r="W1052">
        <v>4</v>
      </c>
      <c r="X1052">
        <v>1</v>
      </c>
      <c r="Y1052">
        <v>1</v>
      </c>
      <c r="Z1052">
        <v>13</v>
      </c>
      <c r="AA1052">
        <v>2</v>
      </c>
      <c r="AB1052">
        <v>2</v>
      </c>
      <c r="AC1052">
        <v>12</v>
      </c>
      <c r="AD1052">
        <v>9</v>
      </c>
      <c r="AE1052">
        <v>2</v>
      </c>
      <c r="AF1052">
        <v>8</v>
      </c>
      <c r="AG1052">
        <v>0</v>
      </c>
      <c r="AH1052" t="s">
        <v>65</v>
      </c>
      <c r="AI1052" t="s">
        <v>73</v>
      </c>
      <c r="AJ1052" t="str" cm="1">
        <f t="array" ref="AJ1052">_xlfn.IFS(
  Cleaned_Data[[#This Row],[MonthlyIncome]] &lt;= Q1_Val, "Low (Q1)",
  Cleaned_Data[[#This Row],[MonthlyIncome]] &lt;= Q2_Val, "Lower-Mid (Q2)",
  Cleaned_Data[[#This Row],[MonthlyIncome]] &lt;= Q3_Val, "Upper-Mid (Q3)",
  TRUE, "High (Q4)"
)</f>
        <v>Lower-Mid (Q2)</v>
      </c>
      <c r="AK1052" t="str">
        <f>_xlfn.XLOOKUP(Cleaned_Data[[#This Row],[JobSatisfaction]], SatisfactionLookup[Code], SatisfactionLookup[Label], "Unknown")</f>
        <v>High</v>
      </c>
      <c r="AL1052" t="str">
        <f>_xlfn.XLOOKUP(Cleaned_Data[[#This Row],[WorkLifeBalance]], SatisfactionLookup[Code], SatisfactionLookup[Label], "Unknown")</f>
        <v>Medium</v>
      </c>
      <c r="AM105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052" t="str" cm="1">
        <f t="array" ref="AN1052">_xlfn.IFS(Cleaned_Data[[#This Row],[Risk Score]]&gt;=5, "3 - High Risk", Cleaned_Data[[#This Row],[Risk Score]]&gt;=3, "2 - Medium Risk", TRUE, "1 - Low Risk")</f>
        <v>1 - Low Risk</v>
      </c>
    </row>
    <row r="1053" spans="1:40">
      <c r="A1053">
        <v>34</v>
      </c>
      <c r="B1053" t="s">
        <v>35</v>
      </c>
      <c r="C1053" t="s">
        <v>36</v>
      </c>
      <c r="D1053">
        <v>790</v>
      </c>
      <c r="E1053" t="s">
        <v>37</v>
      </c>
      <c r="F1053">
        <v>24</v>
      </c>
      <c r="G1053">
        <v>4</v>
      </c>
      <c r="H1053" t="s">
        <v>51</v>
      </c>
      <c r="I1053">
        <v>1489</v>
      </c>
      <c r="J1053">
        <v>1</v>
      </c>
      <c r="K1053" t="s">
        <v>39</v>
      </c>
      <c r="L1053">
        <v>40</v>
      </c>
      <c r="M1053">
        <v>2</v>
      </c>
      <c r="N1053">
        <v>2</v>
      </c>
      <c r="O1053" t="s">
        <v>40</v>
      </c>
      <c r="P1053">
        <v>2</v>
      </c>
      <c r="Q1053" t="s">
        <v>41</v>
      </c>
      <c r="R1053">
        <v>4599</v>
      </c>
      <c r="S1053">
        <v>7815</v>
      </c>
      <c r="T1053">
        <v>0</v>
      </c>
      <c r="U1053" t="s">
        <v>35</v>
      </c>
      <c r="V1053">
        <v>23</v>
      </c>
      <c r="W1053">
        <v>4</v>
      </c>
      <c r="X1053">
        <v>3</v>
      </c>
      <c r="Y1053">
        <v>0</v>
      </c>
      <c r="Z1053">
        <v>16</v>
      </c>
      <c r="AA1053">
        <v>2</v>
      </c>
      <c r="AB1053">
        <v>4</v>
      </c>
      <c r="AC1053">
        <v>15</v>
      </c>
      <c r="AD1053">
        <v>9</v>
      </c>
      <c r="AE1053">
        <v>10</v>
      </c>
      <c r="AF1053">
        <v>10</v>
      </c>
      <c r="AG1053">
        <v>1</v>
      </c>
      <c r="AH1053" t="s">
        <v>67</v>
      </c>
      <c r="AI1053" t="s">
        <v>73</v>
      </c>
      <c r="AJ1053" t="str" cm="1">
        <f t="array" ref="AJ1053">_xlfn.IFS(
  Cleaned_Data[[#This Row],[MonthlyIncome]] &lt;= Q1_Val, "Low (Q1)",
  Cleaned_Data[[#This Row],[MonthlyIncome]] &lt;= Q2_Val, "Lower-Mid (Q2)",
  Cleaned_Data[[#This Row],[MonthlyIncome]] &lt;= Q3_Val, "Upper-Mid (Q3)",
  TRUE, "High (Q4)"
)</f>
        <v>Lower-Mid (Q2)</v>
      </c>
      <c r="AK1053" t="str">
        <f>_xlfn.XLOOKUP(Cleaned_Data[[#This Row],[JobSatisfaction]], SatisfactionLookup[Code], SatisfactionLookup[Label], "Unknown")</f>
        <v>Medium</v>
      </c>
      <c r="AL1053" t="str">
        <f>_xlfn.XLOOKUP(Cleaned_Data[[#This Row],[WorkLifeBalance]], SatisfactionLookup[Code], SatisfactionLookup[Label], "Unknown")</f>
        <v>Very High</v>
      </c>
      <c r="AM105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053" t="str" cm="1">
        <f t="array" ref="AN1053">_xlfn.IFS(Cleaned_Data[[#This Row],[Risk Score]]&gt;=5, "3 - High Risk", Cleaned_Data[[#This Row],[Risk Score]]&gt;=3, "2 - Medium Risk", TRUE, "1 - Low Risk")</f>
        <v>3 - High Risk</v>
      </c>
    </row>
    <row r="1054" spans="1:40">
      <c r="A1054">
        <v>35</v>
      </c>
      <c r="B1054" t="s">
        <v>43</v>
      </c>
      <c r="C1054" t="s">
        <v>36</v>
      </c>
      <c r="D1054">
        <v>1402</v>
      </c>
      <c r="E1054" t="s">
        <v>37</v>
      </c>
      <c r="F1054">
        <v>28</v>
      </c>
      <c r="G1054">
        <v>4</v>
      </c>
      <c r="H1054" t="s">
        <v>38</v>
      </c>
      <c r="I1054">
        <v>1554</v>
      </c>
      <c r="J1054">
        <v>2</v>
      </c>
      <c r="K1054" t="s">
        <v>39</v>
      </c>
      <c r="L1054">
        <v>98</v>
      </c>
      <c r="M1054">
        <v>2</v>
      </c>
      <c r="N1054">
        <v>1</v>
      </c>
      <c r="O1054" t="s">
        <v>57</v>
      </c>
      <c r="P1054">
        <v>3</v>
      </c>
      <c r="Q1054" t="s">
        <v>48</v>
      </c>
      <c r="R1054">
        <v>2430</v>
      </c>
      <c r="S1054">
        <v>26204</v>
      </c>
      <c r="T1054">
        <v>0</v>
      </c>
      <c r="U1054" t="s">
        <v>43</v>
      </c>
      <c r="V1054">
        <v>23</v>
      </c>
      <c r="W1054">
        <v>4</v>
      </c>
      <c r="X1054">
        <v>1</v>
      </c>
      <c r="Y1054">
        <v>2</v>
      </c>
      <c r="Z1054">
        <v>6</v>
      </c>
      <c r="AA1054">
        <v>5</v>
      </c>
      <c r="AB1054">
        <v>3</v>
      </c>
      <c r="AC1054">
        <v>5</v>
      </c>
      <c r="AD1054">
        <v>3</v>
      </c>
      <c r="AE1054">
        <v>4</v>
      </c>
      <c r="AF1054">
        <v>2</v>
      </c>
      <c r="AG1054">
        <v>0</v>
      </c>
      <c r="AH1054" t="s">
        <v>69</v>
      </c>
      <c r="AI1054" t="s">
        <v>71</v>
      </c>
      <c r="AJ1054" t="str" cm="1">
        <f t="array" ref="AJ1054">_xlfn.IFS(
  Cleaned_Data[[#This Row],[MonthlyIncome]] &lt;= Q1_Val, "Low (Q1)",
  Cleaned_Data[[#This Row],[MonthlyIncome]] &lt;= Q2_Val, "Lower-Mid (Q2)",
  Cleaned_Data[[#This Row],[MonthlyIncome]] &lt;= Q3_Val, "Upper-Mid (Q3)",
  TRUE, "High (Q4)"
)</f>
        <v>Low (Q1)</v>
      </c>
      <c r="AK1054" t="str">
        <f>_xlfn.XLOOKUP(Cleaned_Data[[#This Row],[JobSatisfaction]], SatisfactionLookup[Code], SatisfactionLookup[Label], "Unknown")</f>
        <v>High</v>
      </c>
      <c r="AL1054" t="str">
        <f>_xlfn.XLOOKUP(Cleaned_Data[[#This Row],[WorkLifeBalance]], SatisfactionLookup[Code], SatisfactionLookup[Label], "Unknown")</f>
        <v>High</v>
      </c>
      <c r="AM105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054" t="str" cm="1">
        <f t="array" ref="AN1054">_xlfn.IFS(Cleaned_Data[[#This Row],[Risk Score]]&gt;=5, "3 - High Risk", Cleaned_Data[[#This Row],[Risk Score]]&gt;=3, "2 - Medium Risk", TRUE, "1 - Low Risk")</f>
        <v>2 - Medium Risk</v>
      </c>
    </row>
    <row r="1055" spans="1:40">
      <c r="A1055">
        <v>32</v>
      </c>
      <c r="B1055" t="s">
        <v>43</v>
      </c>
      <c r="C1055" t="s">
        <v>36</v>
      </c>
      <c r="D1055">
        <v>824</v>
      </c>
      <c r="E1055" t="s">
        <v>45</v>
      </c>
      <c r="F1055">
        <v>5</v>
      </c>
      <c r="G1055">
        <v>2</v>
      </c>
      <c r="H1055" t="s">
        <v>38</v>
      </c>
      <c r="I1055">
        <v>1555</v>
      </c>
      <c r="J1055">
        <v>4</v>
      </c>
      <c r="K1055" t="s">
        <v>39</v>
      </c>
      <c r="L1055">
        <v>67</v>
      </c>
      <c r="M1055">
        <v>2</v>
      </c>
      <c r="N1055">
        <v>2</v>
      </c>
      <c r="O1055" t="s">
        <v>47</v>
      </c>
      <c r="P1055">
        <v>2</v>
      </c>
      <c r="Q1055" t="s">
        <v>48</v>
      </c>
      <c r="R1055">
        <v>5878</v>
      </c>
      <c r="S1055">
        <v>15624</v>
      </c>
      <c r="T1055">
        <v>3</v>
      </c>
      <c r="U1055" t="s">
        <v>43</v>
      </c>
      <c r="V1055">
        <v>12</v>
      </c>
      <c r="W1055">
        <v>3</v>
      </c>
      <c r="X1055">
        <v>1</v>
      </c>
      <c r="Y1055">
        <v>1</v>
      </c>
      <c r="Z1055">
        <v>12</v>
      </c>
      <c r="AA1055">
        <v>2</v>
      </c>
      <c r="AB1055">
        <v>3</v>
      </c>
      <c r="AC1055">
        <v>7</v>
      </c>
      <c r="AD1055">
        <v>1</v>
      </c>
      <c r="AE1055">
        <v>2</v>
      </c>
      <c r="AF1055">
        <v>5</v>
      </c>
      <c r="AG1055">
        <v>0</v>
      </c>
      <c r="AH1055" t="s">
        <v>67</v>
      </c>
      <c r="AI1055" t="s">
        <v>72</v>
      </c>
      <c r="AJ1055" t="str" cm="1">
        <f t="array" ref="AJ1055">_xlfn.IFS(
  Cleaned_Data[[#This Row],[MonthlyIncome]] &lt;= Q1_Val, "Low (Q1)",
  Cleaned_Data[[#This Row],[MonthlyIncome]] &lt;= Q2_Val, "Lower-Mid (Q2)",
  Cleaned_Data[[#This Row],[MonthlyIncome]] &lt;= Q3_Val, "Upper-Mid (Q3)",
  TRUE, "High (Q4)"
)</f>
        <v>Upper-Mid (Q3)</v>
      </c>
      <c r="AK1055" t="str">
        <f>_xlfn.XLOOKUP(Cleaned_Data[[#This Row],[JobSatisfaction]], SatisfactionLookup[Code], SatisfactionLookup[Label], "Unknown")</f>
        <v>Medium</v>
      </c>
      <c r="AL1055" t="str">
        <f>_xlfn.XLOOKUP(Cleaned_Data[[#This Row],[WorkLifeBalance]], SatisfactionLookup[Code], SatisfactionLookup[Label], "Unknown")</f>
        <v>High</v>
      </c>
      <c r="AM105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055" t="str" cm="1">
        <f t="array" ref="AN1055">_xlfn.IFS(Cleaned_Data[[#This Row],[Risk Score]]&gt;=5, "3 - High Risk", Cleaned_Data[[#This Row],[Risk Score]]&gt;=3, "2 - Medium Risk", TRUE, "1 - Low Risk")</f>
        <v>1 - Low Risk</v>
      </c>
    </row>
    <row r="1056" spans="1:40">
      <c r="A1056">
        <v>39</v>
      </c>
      <c r="B1056" t="s">
        <v>43</v>
      </c>
      <c r="C1056" t="s">
        <v>36</v>
      </c>
      <c r="D1056">
        <v>1462</v>
      </c>
      <c r="E1056" t="s">
        <v>37</v>
      </c>
      <c r="F1056">
        <v>6</v>
      </c>
      <c r="G1056">
        <v>3</v>
      </c>
      <c r="H1056" t="s">
        <v>51</v>
      </c>
      <c r="I1056">
        <v>1588</v>
      </c>
      <c r="J1056">
        <v>4</v>
      </c>
      <c r="K1056" t="s">
        <v>46</v>
      </c>
      <c r="L1056">
        <v>38</v>
      </c>
      <c r="M1056">
        <v>4</v>
      </c>
      <c r="N1056">
        <v>3</v>
      </c>
      <c r="O1056" t="s">
        <v>40</v>
      </c>
      <c r="P1056">
        <v>3</v>
      </c>
      <c r="Q1056" t="s">
        <v>48</v>
      </c>
      <c r="R1056">
        <v>8237</v>
      </c>
      <c r="S1056">
        <v>4658</v>
      </c>
      <c r="T1056">
        <v>2</v>
      </c>
      <c r="U1056" t="s">
        <v>43</v>
      </c>
      <c r="V1056">
        <v>11</v>
      </c>
      <c r="W1056">
        <v>3</v>
      </c>
      <c r="X1056">
        <v>1</v>
      </c>
      <c r="Y1056">
        <v>1</v>
      </c>
      <c r="Z1056">
        <v>11</v>
      </c>
      <c r="AA1056">
        <v>3</v>
      </c>
      <c r="AB1056">
        <v>3</v>
      </c>
      <c r="AC1056">
        <v>7</v>
      </c>
      <c r="AD1056">
        <v>6</v>
      </c>
      <c r="AE1056">
        <v>7</v>
      </c>
      <c r="AF1056">
        <v>6</v>
      </c>
      <c r="AG1056">
        <v>0</v>
      </c>
      <c r="AH1056" t="s">
        <v>69</v>
      </c>
      <c r="AI1056" t="s">
        <v>72</v>
      </c>
      <c r="AJ1056" t="str" cm="1">
        <f t="array" ref="AJ1056">_xlfn.IFS(
  Cleaned_Data[[#This Row],[MonthlyIncome]] &lt;= Q1_Val, "Low (Q1)",
  Cleaned_Data[[#This Row],[MonthlyIncome]] &lt;= Q2_Val, "Lower-Mid (Q2)",
  Cleaned_Data[[#This Row],[MonthlyIncome]] &lt;= Q3_Val, "Upper-Mid (Q3)",
  TRUE, "High (Q4)"
)</f>
        <v>Upper-Mid (Q3)</v>
      </c>
      <c r="AK1056" t="str">
        <f>_xlfn.XLOOKUP(Cleaned_Data[[#This Row],[JobSatisfaction]], SatisfactionLookup[Code], SatisfactionLookup[Label], "Unknown")</f>
        <v>High</v>
      </c>
      <c r="AL1056" t="str">
        <f>_xlfn.XLOOKUP(Cleaned_Data[[#This Row],[WorkLifeBalance]], SatisfactionLookup[Code], SatisfactionLookup[Label], "Unknown")</f>
        <v>High</v>
      </c>
      <c r="AM105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056" t="str" cm="1">
        <f t="array" ref="AN1056">_xlfn.IFS(Cleaned_Data[[#This Row],[Risk Score]]&gt;=5, "3 - High Risk", Cleaned_Data[[#This Row],[Risk Score]]&gt;=3, "2 - Medium Risk", TRUE, "1 - Low Risk")</f>
        <v>1 - Low Risk</v>
      </c>
    </row>
    <row r="1057" spans="1:40">
      <c r="A1057">
        <v>35</v>
      </c>
      <c r="B1057" t="s">
        <v>35</v>
      </c>
      <c r="C1057" t="s">
        <v>36</v>
      </c>
      <c r="D1057">
        <v>737</v>
      </c>
      <c r="E1057" t="s">
        <v>37</v>
      </c>
      <c r="F1057">
        <v>10</v>
      </c>
      <c r="G1057">
        <v>3</v>
      </c>
      <c r="H1057" t="s">
        <v>51</v>
      </c>
      <c r="I1057">
        <v>1639</v>
      </c>
      <c r="J1057">
        <v>4</v>
      </c>
      <c r="K1057" t="s">
        <v>46</v>
      </c>
      <c r="L1057">
        <v>55</v>
      </c>
      <c r="M1057">
        <v>2</v>
      </c>
      <c r="N1057">
        <v>3</v>
      </c>
      <c r="O1057" t="s">
        <v>40</v>
      </c>
      <c r="P1057">
        <v>1</v>
      </c>
      <c r="Q1057" t="s">
        <v>48</v>
      </c>
      <c r="R1057">
        <v>10306</v>
      </c>
      <c r="S1057">
        <v>21530</v>
      </c>
      <c r="T1057">
        <v>9</v>
      </c>
      <c r="U1057" t="s">
        <v>43</v>
      </c>
      <c r="V1057">
        <v>17</v>
      </c>
      <c r="W1057">
        <v>3</v>
      </c>
      <c r="X1057">
        <v>3</v>
      </c>
      <c r="Y1057">
        <v>0</v>
      </c>
      <c r="Z1057">
        <v>15</v>
      </c>
      <c r="AA1057">
        <v>3</v>
      </c>
      <c r="AB1057">
        <v>3</v>
      </c>
      <c r="AC1057">
        <v>13</v>
      </c>
      <c r="AD1057">
        <v>12</v>
      </c>
      <c r="AE1057">
        <v>6</v>
      </c>
      <c r="AF1057">
        <v>0</v>
      </c>
      <c r="AG1057">
        <v>1</v>
      </c>
      <c r="AH1057" t="s">
        <v>69</v>
      </c>
      <c r="AI1057" t="s">
        <v>73</v>
      </c>
      <c r="AJ1057" t="str" cm="1">
        <f t="array" ref="AJ1057">_xlfn.IFS(
  Cleaned_Data[[#This Row],[MonthlyIncome]] &lt;= Q1_Val, "Low (Q1)",
  Cleaned_Data[[#This Row],[MonthlyIncome]] &lt;= Q2_Val, "Lower-Mid (Q2)",
  Cleaned_Data[[#This Row],[MonthlyIncome]] &lt;= Q3_Val, "Upper-Mid (Q3)",
  TRUE, "High (Q4)"
)</f>
        <v>High (Q4)</v>
      </c>
      <c r="AK1057" t="str">
        <f>_xlfn.XLOOKUP(Cleaned_Data[[#This Row],[JobSatisfaction]], SatisfactionLookup[Code], SatisfactionLookup[Label], "Unknown")</f>
        <v>Low</v>
      </c>
      <c r="AL1057" t="str">
        <f>_xlfn.XLOOKUP(Cleaned_Data[[#This Row],[WorkLifeBalance]], SatisfactionLookup[Code], SatisfactionLookup[Label], "Unknown")</f>
        <v>High</v>
      </c>
      <c r="AM105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057" t="str" cm="1">
        <f t="array" ref="AN1057">_xlfn.IFS(Cleaned_Data[[#This Row],[Risk Score]]&gt;=5, "3 - High Risk", Cleaned_Data[[#This Row],[Risk Score]]&gt;=3, "2 - Medium Risk", TRUE, "1 - Low Risk")</f>
        <v>2 - Medium Risk</v>
      </c>
    </row>
    <row r="1058" spans="1:40">
      <c r="A1058">
        <v>49</v>
      </c>
      <c r="B1058" t="s">
        <v>43</v>
      </c>
      <c r="C1058" t="s">
        <v>36</v>
      </c>
      <c r="D1058">
        <v>465</v>
      </c>
      <c r="E1058" t="s">
        <v>45</v>
      </c>
      <c r="F1058">
        <v>6</v>
      </c>
      <c r="G1058">
        <v>1</v>
      </c>
      <c r="H1058" t="s">
        <v>38</v>
      </c>
      <c r="I1058">
        <v>1661</v>
      </c>
      <c r="J1058">
        <v>3</v>
      </c>
      <c r="K1058" t="s">
        <v>39</v>
      </c>
      <c r="L1058">
        <v>41</v>
      </c>
      <c r="M1058">
        <v>2</v>
      </c>
      <c r="N1058">
        <v>4</v>
      </c>
      <c r="O1058" t="s">
        <v>54</v>
      </c>
      <c r="P1058">
        <v>3</v>
      </c>
      <c r="Q1058" t="s">
        <v>48</v>
      </c>
      <c r="R1058">
        <v>13966</v>
      </c>
      <c r="S1058">
        <v>11652</v>
      </c>
      <c r="T1058">
        <v>2</v>
      </c>
      <c r="U1058" t="s">
        <v>35</v>
      </c>
      <c r="V1058">
        <v>19</v>
      </c>
      <c r="W1058">
        <v>3</v>
      </c>
      <c r="X1058">
        <v>2</v>
      </c>
      <c r="Y1058">
        <v>1</v>
      </c>
      <c r="Z1058">
        <v>30</v>
      </c>
      <c r="AA1058">
        <v>3</v>
      </c>
      <c r="AB1058">
        <v>3</v>
      </c>
      <c r="AC1058">
        <v>15</v>
      </c>
      <c r="AD1058">
        <v>11</v>
      </c>
      <c r="AE1058">
        <v>2</v>
      </c>
      <c r="AF1058">
        <v>12</v>
      </c>
      <c r="AG1058">
        <v>0</v>
      </c>
      <c r="AH1058" t="s">
        <v>70</v>
      </c>
      <c r="AI1058" t="s">
        <v>73</v>
      </c>
      <c r="AJ1058" t="str" cm="1">
        <f t="array" ref="AJ1058">_xlfn.IFS(
  Cleaned_Data[[#This Row],[MonthlyIncome]] &lt;= Q1_Val, "Low (Q1)",
  Cleaned_Data[[#This Row],[MonthlyIncome]] &lt;= Q2_Val, "Lower-Mid (Q2)",
  Cleaned_Data[[#This Row],[MonthlyIncome]] &lt;= Q3_Val, "Upper-Mid (Q3)",
  TRUE, "High (Q4)"
)</f>
        <v>High (Q4)</v>
      </c>
      <c r="AK1058" t="str">
        <f>_xlfn.XLOOKUP(Cleaned_Data[[#This Row],[JobSatisfaction]], SatisfactionLookup[Code], SatisfactionLookup[Label], "Unknown")</f>
        <v>High</v>
      </c>
      <c r="AL1058" t="str">
        <f>_xlfn.XLOOKUP(Cleaned_Data[[#This Row],[WorkLifeBalance]], SatisfactionLookup[Code], SatisfactionLookup[Label], "Unknown")</f>
        <v>High</v>
      </c>
      <c r="AM105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058" t="str" cm="1">
        <f t="array" ref="AN1058">_xlfn.IFS(Cleaned_Data[[#This Row],[Risk Score]]&gt;=5, "3 - High Risk", Cleaned_Data[[#This Row],[Risk Score]]&gt;=3, "2 - Medium Risk", TRUE, "1 - Low Risk")</f>
        <v>2 - Medium Risk</v>
      </c>
    </row>
    <row r="1059" spans="1:40">
      <c r="A1059">
        <v>33</v>
      </c>
      <c r="B1059" t="s">
        <v>43</v>
      </c>
      <c r="C1059" t="s">
        <v>36</v>
      </c>
      <c r="D1059">
        <v>867</v>
      </c>
      <c r="E1059" t="s">
        <v>45</v>
      </c>
      <c r="F1059">
        <v>8</v>
      </c>
      <c r="G1059">
        <v>4</v>
      </c>
      <c r="H1059" t="s">
        <v>38</v>
      </c>
      <c r="I1059">
        <v>1798</v>
      </c>
      <c r="J1059">
        <v>4</v>
      </c>
      <c r="K1059" t="s">
        <v>46</v>
      </c>
      <c r="L1059">
        <v>90</v>
      </c>
      <c r="M1059">
        <v>4</v>
      </c>
      <c r="N1059">
        <v>1</v>
      </c>
      <c r="O1059" t="s">
        <v>47</v>
      </c>
      <c r="P1059">
        <v>1</v>
      </c>
      <c r="Q1059" t="s">
        <v>48</v>
      </c>
      <c r="R1059">
        <v>3143</v>
      </c>
      <c r="S1059">
        <v>6076</v>
      </c>
      <c r="T1059">
        <v>6</v>
      </c>
      <c r="U1059" t="s">
        <v>43</v>
      </c>
      <c r="V1059">
        <v>19</v>
      </c>
      <c r="W1059">
        <v>3</v>
      </c>
      <c r="X1059">
        <v>2</v>
      </c>
      <c r="Y1059">
        <v>1</v>
      </c>
      <c r="Z1059">
        <v>14</v>
      </c>
      <c r="AA1059">
        <v>1</v>
      </c>
      <c r="AB1059">
        <v>3</v>
      </c>
      <c r="AC1059">
        <v>10</v>
      </c>
      <c r="AD1059">
        <v>8</v>
      </c>
      <c r="AE1059">
        <v>7</v>
      </c>
      <c r="AF1059">
        <v>6</v>
      </c>
      <c r="AG1059">
        <v>0</v>
      </c>
      <c r="AH1059" t="s">
        <v>67</v>
      </c>
      <c r="AI1059" t="s">
        <v>72</v>
      </c>
      <c r="AJ1059" t="str" cm="1">
        <f t="array" ref="AJ1059">_xlfn.IFS(
  Cleaned_Data[[#This Row],[MonthlyIncome]] &lt;= Q1_Val, "Low (Q1)",
  Cleaned_Data[[#This Row],[MonthlyIncome]] &lt;= Q2_Val, "Lower-Mid (Q2)",
  Cleaned_Data[[#This Row],[MonthlyIncome]] &lt;= Q3_Val, "Upper-Mid (Q3)",
  TRUE, "High (Q4)"
)</f>
        <v>Lower-Mid (Q2)</v>
      </c>
      <c r="AK1059" t="str">
        <f>_xlfn.XLOOKUP(Cleaned_Data[[#This Row],[JobSatisfaction]], SatisfactionLookup[Code], SatisfactionLookup[Label], "Unknown")</f>
        <v>Low</v>
      </c>
      <c r="AL1059" t="str">
        <f>_xlfn.XLOOKUP(Cleaned_Data[[#This Row],[WorkLifeBalance]], SatisfactionLookup[Code], SatisfactionLookup[Label], "Unknown")</f>
        <v>High</v>
      </c>
      <c r="AM105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059" t="str" cm="1">
        <f t="array" ref="AN1059">_xlfn.IFS(Cleaned_Data[[#This Row],[Risk Score]]&gt;=5, "3 - High Risk", Cleaned_Data[[#This Row],[Risk Score]]&gt;=3, "2 - Medium Risk", TRUE, "1 - Low Risk")</f>
        <v>3 - High Risk</v>
      </c>
    </row>
    <row r="1060" spans="1:40">
      <c r="A1060">
        <v>47</v>
      </c>
      <c r="B1060" t="s">
        <v>43</v>
      </c>
      <c r="C1060" t="s">
        <v>36</v>
      </c>
      <c r="D1060">
        <v>1001</v>
      </c>
      <c r="E1060" t="s">
        <v>45</v>
      </c>
      <c r="F1060">
        <v>4</v>
      </c>
      <c r="G1060">
        <v>3</v>
      </c>
      <c r="H1060" t="s">
        <v>38</v>
      </c>
      <c r="I1060">
        <v>1827</v>
      </c>
      <c r="J1060">
        <v>3</v>
      </c>
      <c r="K1060" t="s">
        <v>39</v>
      </c>
      <c r="L1060">
        <v>92</v>
      </c>
      <c r="M1060">
        <v>2</v>
      </c>
      <c r="N1060">
        <v>3</v>
      </c>
      <c r="O1060" t="s">
        <v>53</v>
      </c>
      <c r="P1060">
        <v>2</v>
      </c>
      <c r="Q1060" t="s">
        <v>52</v>
      </c>
      <c r="R1060">
        <v>10333</v>
      </c>
      <c r="S1060">
        <v>19271</v>
      </c>
      <c r="T1060">
        <v>8</v>
      </c>
      <c r="U1060" t="s">
        <v>35</v>
      </c>
      <c r="V1060">
        <v>12</v>
      </c>
      <c r="W1060">
        <v>3</v>
      </c>
      <c r="X1060">
        <v>3</v>
      </c>
      <c r="Y1060">
        <v>1</v>
      </c>
      <c r="Z1060">
        <v>28</v>
      </c>
      <c r="AA1060">
        <v>4</v>
      </c>
      <c r="AB1060">
        <v>3</v>
      </c>
      <c r="AC1060">
        <v>22</v>
      </c>
      <c r="AD1060">
        <v>11</v>
      </c>
      <c r="AE1060">
        <v>14</v>
      </c>
      <c r="AF1060">
        <v>10</v>
      </c>
      <c r="AG1060">
        <v>0</v>
      </c>
      <c r="AH1060" t="s">
        <v>70</v>
      </c>
      <c r="AI1060" t="s">
        <v>73</v>
      </c>
      <c r="AJ1060" t="str" cm="1">
        <f t="array" ref="AJ1060">_xlfn.IFS(
  Cleaned_Data[[#This Row],[MonthlyIncome]] &lt;= Q1_Val, "Low (Q1)",
  Cleaned_Data[[#This Row],[MonthlyIncome]] &lt;= Q2_Val, "Lower-Mid (Q2)",
  Cleaned_Data[[#This Row],[MonthlyIncome]] &lt;= Q3_Val, "Upper-Mid (Q3)",
  TRUE, "High (Q4)"
)</f>
        <v>High (Q4)</v>
      </c>
      <c r="AK1060" t="str">
        <f>_xlfn.XLOOKUP(Cleaned_Data[[#This Row],[JobSatisfaction]], SatisfactionLookup[Code], SatisfactionLookup[Label], "Unknown")</f>
        <v>Medium</v>
      </c>
      <c r="AL1060" t="str">
        <f>_xlfn.XLOOKUP(Cleaned_Data[[#This Row],[WorkLifeBalance]], SatisfactionLookup[Code], SatisfactionLookup[Label], "Unknown")</f>
        <v>High</v>
      </c>
      <c r="AM106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060" t="str" cm="1">
        <f t="array" ref="AN1060">_xlfn.IFS(Cleaned_Data[[#This Row],[Risk Score]]&gt;=5, "3 - High Risk", Cleaned_Data[[#This Row],[Risk Score]]&gt;=3, "2 - Medium Risk", TRUE, "1 - Low Risk")</f>
        <v>3 - High Risk</v>
      </c>
    </row>
    <row r="1061" spans="1:40">
      <c r="A1061">
        <v>46</v>
      </c>
      <c r="B1061" t="s">
        <v>43</v>
      </c>
      <c r="C1061" t="s">
        <v>36</v>
      </c>
      <c r="D1061">
        <v>1319</v>
      </c>
      <c r="E1061" t="s">
        <v>37</v>
      </c>
      <c r="F1061">
        <v>3</v>
      </c>
      <c r="G1061">
        <v>3</v>
      </c>
      <c r="H1061" t="s">
        <v>60</v>
      </c>
      <c r="I1061">
        <v>1863</v>
      </c>
      <c r="J1061">
        <v>1</v>
      </c>
      <c r="K1061" t="s">
        <v>39</v>
      </c>
      <c r="L1061">
        <v>45</v>
      </c>
      <c r="M1061">
        <v>4</v>
      </c>
      <c r="N1061">
        <v>4</v>
      </c>
      <c r="O1061" t="s">
        <v>40</v>
      </c>
      <c r="P1061">
        <v>1</v>
      </c>
      <c r="Q1061" t="s">
        <v>52</v>
      </c>
      <c r="R1061">
        <v>13225</v>
      </c>
      <c r="S1061">
        <v>7739</v>
      </c>
      <c r="T1061">
        <v>2</v>
      </c>
      <c r="U1061" t="s">
        <v>43</v>
      </c>
      <c r="V1061">
        <v>12</v>
      </c>
      <c r="W1061">
        <v>3</v>
      </c>
      <c r="X1061">
        <v>4</v>
      </c>
      <c r="Y1061">
        <v>1</v>
      </c>
      <c r="Z1061">
        <v>25</v>
      </c>
      <c r="AA1061">
        <v>5</v>
      </c>
      <c r="AB1061">
        <v>3</v>
      </c>
      <c r="AC1061">
        <v>19</v>
      </c>
      <c r="AD1061">
        <v>17</v>
      </c>
      <c r="AE1061">
        <v>2</v>
      </c>
      <c r="AF1061">
        <v>8</v>
      </c>
      <c r="AG1061">
        <v>0</v>
      </c>
      <c r="AH1061" t="s">
        <v>70</v>
      </c>
      <c r="AI1061" t="s">
        <v>73</v>
      </c>
      <c r="AJ1061" t="str" cm="1">
        <f t="array" ref="AJ1061">_xlfn.IFS(
  Cleaned_Data[[#This Row],[MonthlyIncome]] &lt;= Q1_Val, "Low (Q1)",
  Cleaned_Data[[#This Row],[MonthlyIncome]] &lt;= Q2_Val, "Lower-Mid (Q2)",
  Cleaned_Data[[#This Row],[MonthlyIncome]] &lt;= Q3_Val, "Upper-Mid (Q3)",
  TRUE, "High (Q4)"
)</f>
        <v>High (Q4)</v>
      </c>
      <c r="AK1061" t="str">
        <f>_xlfn.XLOOKUP(Cleaned_Data[[#This Row],[JobSatisfaction]], SatisfactionLookup[Code], SatisfactionLookup[Label], "Unknown")</f>
        <v>Low</v>
      </c>
      <c r="AL1061" t="str">
        <f>_xlfn.XLOOKUP(Cleaned_Data[[#This Row],[WorkLifeBalance]], SatisfactionLookup[Code], SatisfactionLookup[Label], "Unknown")</f>
        <v>High</v>
      </c>
      <c r="AM106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061" t="str" cm="1">
        <f t="array" ref="AN1061">_xlfn.IFS(Cleaned_Data[[#This Row],[Risk Score]]&gt;=5, "3 - High Risk", Cleaned_Data[[#This Row],[Risk Score]]&gt;=3, "2 - Medium Risk", TRUE, "1 - Low Risk")</f>
        <v>1 - Low Risk</v>
      </c>
    </row>
    <row r="1062" spans="1:40">
      <c r="A1062">
        <v>43</v>
      </c>
      <c r="B1062" t="s">
        <v>43</v>
      </c>
      <c r="C1062" t="s">
        <v>36</v>
      </c>
      <c r="D1062">
        <v>823</v>
      </c>
      <c r="E1062" t="s">
        <v>45</v>
      </c>
      <c r="F1062">
        <v>6</v>
      </c>
      <c r="G1062">
        <v>3</v>
      </c>
      <c r="H1062" t="s">
        <v>51</v>
      </c>
      <c r="I1062">
        <v>1866</v>
      </c>
      <c r="J1062">
        <v>1</v>
      </c>
      <c r="K1062" t="s">
        <v>39</v>
      </c>
      <c r="L1062">
        <v>81</v>
      </c>
      <c r="M1062">
        <v>2</v>
      </c>
      <c r="N1062">
        <v>5</v>
      </c>
      <c r="O1062" t="s">
        <v>56</v>
      </c>
      <c r="P1062">
        <v>3</v>
      </c>
      <c r="Q1062" t="s">
        <v>48</v>
      </c>
      <c r="R1062">
        <v>19392</v>
      </c>
      <c r="S1062">
        <v>22539</v>
      </c>
      <c r="T1062">
        <v>7</v>
      </c>
      <c r="U1062" t="s">
        <v>43</v>
      </c>
      <c r="V1062">
        <v>13</v>
      </c>
      <c r="W1062">
        <v>3</v>
      </c>
      <c r="X1062">
        <v>4</v>
      </c>
      <c r="Y1062">
        <v>0</v>
      </c>
      <c r="Z1062">
        <v>21</v>
      </c>
      <c r="AA1062">
        <v>2</v>
      </c>
      <c r="AB1062">
        <v>3</v>
      </c>
      <c r="AC1062">
        <v>16</v>
      </c>
      <c r="AD1062">
        <v>12</v>
      </c>
      <c r="AE1062">
        <v>6</v>
      </c>
      <c r="AF1062">
        <v>14</v>
      </c>
      <c r="AG1062">
        <v>0</v>
      </c>
      <c r="AH1062" t="s">
        <v>69</v>
      </c>
      <c r="AI1062" t="s">
        <v>73</v>
      </c>
      <c r="AJ1062" t="str" cm="1">
        <f t="array" ref="AJ1062">_xlfn.IFS(
  Cleaned_Data[[#This Row],[MonthlyIncome]] &lt;= Q1_Val, "Low (Q1)",
  Cleaned_Data[[#This Row],[MonthlyIncome]] &lt;= Q2_Val, "Lower-Mid (Q2)",
  Cleaned_Data[[#This Row],[MonthlyIncome]] &lt;= Q3_Val, "Upper-Mid (Q3)",
  TRUE, "High (Q4)"
)</f>
        <v>High (Q4)</v>
      </c>
      <c r="AK1062" t="str">
        <f>_xlfn.XLOOKUP(Cleaned_Data[[#This Row],[JobSatisfaction]], SatisfactionLookup[Code], SatisfactionLookup[Label], "Unknown")</f>
        <v>High</v>
      </c>
      <c r="AL1062" t="str">
        <f>_xlfn.XLOOKUP(Cleaned_Data[[#This Row],[WorkLifeBalance]], SatisfactionLookup[Code], SatisfactionLookup[Label], "Unknown")</f>
        <v>High</v>
      </c>
      <c r="AM106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062" t="str" cm="1">
        <f t="array" ref="AN1062">_xlfn.IFS(Cleaned_Data[[#This Row],[Risk Score]]&gt;=5, "3 - High Risk", Cleaned_Data[[#This Row],[Risk Score]]&gt;=3, "2 - Medium Risk", TRUE, "1 - Low Risk")</f>
        <v>1 - Low Risk</v>
      </c>
    </row>
    <row r="1063" spans="1:40">
      <c r="A1063">
        <v>48</v>
      </c>
      <c r="B1063" t="s">
        <v>43</v>
      </c>
      <c r="C1063" t="s">
        <v>36</v>
      </c>
      <c r="D1063">
        <v>1224</v>
      </c>
      <c r="E1063" t="s">
        <v>45</v>
      </c>
      <c r="F1063">
        <v>10</v>
      </c>
      <c r="G1063">
        <v>3</v>
      </c>
      <c r="H1063" t="s">
        <v>38</v>
      </c>
      <c r="I1063">
        <v>1867</v>
      </c>
      <c r="J1063">
        <v>4</v>
      </c>
      <c r="K1063" t="s">
        <v>46</v>
      </c>
      <c r="L1063">
        <v>91</v>
      </c>
      <c r="M1063">
        <v>2</v>
      </c>
      <c r="N1063">
        <v>5</v>
      </c>
      <c r="O1063" t="s">
        <v>58</v>
      </c>
      <c r="P1063">
        <v>2</v>
      </c>
      <c r="Q1063" t="s">
        <v>48</v>
      </c>
      <c r="R1063">
        <v>19665</v>
      </c>
      <c r="S1063">
        <v>13583</v>
      </c>
      <c r="T1063">
        <v>4</v>
      </c>
      <c r="U1063" t="s">
        <v>43</v>
      </c>
      <c r="V1063">
        <v>12</v>
      </c>
      <c r="W1063">
        <v>3</v>
      </c>
      <c r="X1063">
        <v>4</v>
      </c>
      <c r="Y1063">
        <v>0</v>
      </c>
      <c r="Z1063">
        <v>29</v>
      </c>
      <c r="AA1063">
        <v>3</v>
      </c>
      <c r="AB1063">
        <v>3</v>
      </c>
      <c r="AC1063">
        <v>22</v>
      </c>
      <c r="AD1063">
        <v>10</v>
      </c>
      <c r="AE1063">
        <v>12</v>
      </c>
      <c r="AF1063">
        <v>9</v>
      </c>
      <c r="AG1063">
        <v>0</v>
      </c>
      <c r="AH1063" t="s">
        <v>70</v>
      </c>
      <c r="AI1063" t="s">
        <v>73</v>
      </c>
      <c r="AJ1063" t="str" cm="1">
        <f t="array" ref="AJ1063">_xlfn.IFS(
  Cleaned_Data[[#This Row],[MonthlyIncome]] &lt;= Q1_Val, "Low (Q1)",
  Cleaned_Data[[#This Row],[MonthlyIncome]] &lt;= Q2_Val, "Lower-Mid (Q2)",
  Cleaned_Data[[#This Row],[MonthlyIncome]] &lt;= Q3_Val, "Upper-Mid (Q3)",
  TRUE, "High (Q4)"
)</f>
        <v>High (Q4)</v>
      </c>
      <c r="AK1063" t="str">
        <f>_xlfn.XLOOKUP(Cleaned_Data[[#This Row],[JobSatisfaction]], SatisfactionLookup[Code], SatisfactionLookup[Label], "Unknown")</f>
        <v>Medium</v>
      </c>
      <c r="AL1063" t="str">
        <f>_xlfn.XLOOKUP(Cleaned_Data[[#This Row],[WorkLifeBalance]], SatisfactionLookup[Code], SatisfactionLookup[Label], "Unknown")</f>
        <v>High</v>
      </c>
      <c r="AM106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063" t="str" cm="1">
        <f t="array" ref="AN1063">_xlfn.IFS(Cleaned_Data[[#This Row],[Risk Score]]&gt;=5, "3 - High Risk", Cleaned_Data[[#This Row],[Risk Score]]&gt;=3, "2 - Medium Risk", TRUE, "1 - Low Risk")</f>
        <v>2 - Medium Risk</v>
      </c>
    </row>
    <row r="1064" spans="1:40">
      <c r="A1064">
        <v>45</v>
      </c>
      <c r="B1064" t="s">
        <v>43</v>
      </c>
      <c r="C1064" t="s">
        <v>36</v>
      </c>
      <c r="D1064">
        <v>556</v>
      </c>
      <c r="E1064" t="s">
        <v>45</v>
      </c>
      <c r="F1064">
        <v>25</v>
      </c>
      <c r="G1064">
        <v>2</v>
      </c>
      <c r="H1064" t="s">
        <v>38</v>
      </c>
      <c r="I1064">
        <v>1888</v>
      </c>
      <c r="J1064">
        <v>2</v>
      </c>
      <c r="K1064" t="s">
        <v>39</v>
      </c>
      <c r="L1064">
        <v>93</v>
      </c>
      <c r="M1064">
        <v>2</v>
      </c>
      <c r="N1064">
        <v>2</v>
      </c>
      <c r="O1064" t="s">
        <v>53</v>
      </c>
      <c r="P1064">
        <v>4</v>
      </c>
      <c r="Q1064" t="s">
        <v>48</v>
      </c>
      <c r="R1064">
        <v>5906</v>
      </c>
      <c r="S1064">
        <v>23888</v>
      </c>
      <c r="T1064">
        <v>0</v>
      </c>
      <c r="U1064" t="s">
        <v>43</v>
      </c>
      <c r="V1064">
        <v>13</v>
      </c>
      <c r="W1064">
        <v>3</v>
      </c>
      <c r="X1064">
        <v>4</v>
      </c>
      <c r="Y1064">
        <v>2</v>
      </c>
      <c r="Z1064">
        <v>10</v>
      </c>
      <c r="AA1064">
        <v>2</v>
      </c>
      <c r="AB1064">
        <v>2</v>
      </c>
      <c r="AC1064">
        <v>9</v>
      </c>
      <c r="AD1064">
        <v>8</v>
      </c>
      <c r="AE1064">
        <v>3</v>
      </c>
      <c r="AF1064">
        <v>8</v>
      </c>
      <c r="AG1064">
        <v>0</v>
      </c>
      <c r="AH1064" t="s">
        <v>70</v>
      </c>
      <c r="AI1064" t="s">
        <v>72</v>
      </c>
      <c r="AJ1064" t="str" cm="1">
        <f t="array" ref="AJ1064">_xlfn.IFS(
  Cleaned_Data[[#This Row],[MonthlyIncome]] &lt;= Q1_Val, "Low (Q1)",
  Cleaned_Data[[#This Row],[MonthlyIncome]] &lt;= Q2_Val, "Lower-Mid (Q2)",
  Cleaned_Data[[#This Row],[MonthlyIncome]] &lt;= Q3_Val, "Upper-Mid (Q3)",
  TRUE, "High (Q4)"
)</f>
        <v>Upper-Mid (Q3)</v>
      </c>
      <c r="AK1064" t="str">
        <f>_xlfn.XLOOKUP(Cleaned_Data[[#This Row],[JobSatisfaction]], SatisfactionLookup[Code], SatisfactionLookup[Label], "Unknown")</f>
        <v>Very High</v>
      </c>
      <c r="AL1064" t="str">
        <f>_xlfn.XLOOKUP(Cleaned_Data[[#This Row],[WorkLifeBalance]], SatisfactionLookup[Code], SatisfactionLookup[Label], "Unknown")</f>
        <v>Medium</v>
      </c>
      <c r="AM106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064" t="str" cm="1">
        <f t="array" ref="AN1064">_xlfn.IFS(Cleaned_Data[[#This Row],[Risk Score]]&gt;=5, "3 - High Risk", Cleaned_Data[[#This Row],[Risk Score]]&gt;=3, "2 - Medium Risk", TRUE, "1 - Low Risk")</f>
        <v>1 - Low Risk</v>
      </c>
    </row>
    <row r="1065" spans="1:40">
      <c r="A1065">
        <v>44</v>
      </c>
      <c r="B1065" t="s">
        <v>43</v>
      </c>
      <c r="C1065" t="s">
        <v>36</v>
      </c>
      <c r="D1065">
        <v>170</v>
      </c>
      <c r="E1065" t="s">
        <v>45</v>
      </c>
      <c r="F1065">
        <v>1</v>
      </c>
      <c r="G1065">
        <v>4</v>
      </c>
      <c r="H1065" t="s">
        <v>38</v>
      </c>
      <c r="I1065">
        <v>1903</v>
      </c>
      <c r="J1065">
        <v>2</v>
      </c>
      <c r="K1065" t="s">
        <v>46</v>
      </c>
      <c r="L1065">
        <v>78</v>
      </c>
      <c r="M1065">
        <v>4</v>
      </c>
      <c r="N1065">
        <v>2</v>
      </c>
      <c r="O1065" t="s">
        <v>54</v>
      </c>
      <c r="P1065">
        <v>1</v>
      </c>
      <c r="Q1065" t="s">
        <v>48</v>
      </c>
      <c r="R1065">
        <v>5033</v>
      </c>
      <c r="S1065">
        <v>9364</v>
      </c>
      <c r="T1065">
        <v>2</v>
      </c>
      <c r="U1065" t="s">
        <v>43</v>
      </c>
      <c r="V1065">
        <v>15</v>
      </c>
      <c r="W1065">
        <v>3</v>
      </c>
      <c r="X1065">
        <v>4</v>
      </c>
      <c r="Y1065">
        <v>1</v>
      </c>
      <c r="Z1065">
        <v>10</v>
      </c>
      <c r="AA1065">
        <v>5</v>
      </c>
      <c r="AB1065">
        <v>3</v>
      </c>
      <c r="AC1065">
        <v>2</v>
      </c>
      <c r="AD1065">
        <v>0</v>
      </c>
      <c r="AE1065">
        <v>2</v>
      </c>
      <c r="AF1065">
        <v>2</v>
      </c>
      <c r="AG1065">
        <v>0</v>
      </c>
      <c r="AH1065" t="s">
        <v>69</v>
      </c>
      <c r="AI1065" t="s">
        <v>71</v>
      </c>
      <c r="AJ1065" t="str" cm="1">
        <f t="array" ref="AJ1065">_xlfn.IFS(
  Cleaned_Data[[#This Row],[MonthlyIncome]] &lt;= Q1_Val, "Low (Q1)",
  Cleaned_Data[[#This Row],[MonthlyIncome]] &lt;= Q2_Val, "Lower-Mid (Q2)",
  Cleaned_Data[[#This Row],[MonthlyIncome]] &lt;= Q3_Val, "Upper-Mid (Q3)",
  TRUE, "High (Q4)"
)</f>
        <v>Upper-Mid (Q3)</v>
      </c>
      <c r="AK1065" t="str">
        <f>_xlfn.XLOOKUP(Cleaned_Data[[#This Row],[JobSatisfaction]], SatisfactionLookup[Code], SatisfactionLookup[Label], "Unknown")</f>
        <v>Low</v>
      </c>
      <c r="AL1065" t="str">
        <f>_xlfn.XLOOKUP(Cleaned_Data[[#This Row],[WorkLifeBalance]], SatisfactionLookup[Code], SatisfactionLookup[Label], "Unknown")</f>
        <v>High</v>
      </c>
      <c r="AM106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065" t="str" cm="1">
        <f t="array" ref="AN1065">_xlfn.IFS(Cleaned_Data[[#This Row],[Risk Score]]&gt;=5, "3 - High Risk", Cleaned_Data[[#This Row],[Risk Score]]&gt;=3, "2 - Medium Risk", TRUE, "1 - Low Risk")</f>
        <v>1 - Low Risk</v>
      </c>
    </row>
    <row r="1066" spans="1:40">
      <c r="A1066">
        <v>36</v>
      </c>
      <c r="B1066" t="s">
        <v>43</v>
      </c>
      <c r="C1066" t="s">
        <v>36</v>
      </c>
      <c r="D1066">
        <v>557</v>
      </c>
      <c r="E1066" t="s">
        <v>37</v>
      </c>
      <c r="F1066">
        <v>3</v>
      </c>
      <c r="G1066">
        <v>3</v>
      </c>
      <c r="H1066" t="s">
        <v>51</v>
      </c>
      <c r="I1066">
        <v>2024</v>
      </c>
      <c r="J1066">
        <v>1</v>
      </c>
      <c r="K1066" t="s">
        <v>39</v>
      </c>
      <c r="L1066">
        <v>94</v>
      </c>
      <c r="M1066">
        <v>2</v>
      </c>
      <c r="N1066">
        <v>3</v>
      </c>
      <c r="O1066" t="s">
        <v>40</v>
      </c>
      <c r="P1066">
        <v>4</v>
      </c>
      <c r="Q1066" t="s">
        <v>48</v>
      </c>
      <c r="R1066">
        <v>7644</v>
      </c>
      <c r="S1066">
        <v>12695</v>
      </c>
      <c r="T1066">
        <v>0</v>
      </c>
      <c r="U1066" t="s">
        <v>43</v>
      </c>
      <c r="V1066">
        <v>19</v>
      </c>
      <c r="W1066">
        <v>3</v>
      </c>
      <c r="X1066">
        <v>3</v>
      </c>
      <c r="Y1066">
        <v>2</v>
      </c>
      <c r="Z1066">
        <v>10</v>
      </c>
      <c r="AA1066">
        <v>2</v>
      </c>
      <c r="AB1066">
        <v>3</v>
      </c>
      <c r="AC1066">
        <v>9</v>
      </c>
      <c r="AD1066">
        <v>7</v>
      </c>
      <c r="AE1066">
        <v>3</v>
      </c>
      <c r="AF1066">
        <v>4</v>
      </c>
      <c r="AG1066">
        <v>0</v>
      </c>
      <c r="AH1066" t="s">
        <v>69</v>
      </c>
      <c r="AI1066" t="s">
        <v>72</v>
      </c>
      <c r="AJ1066" t="str" cm="1">
        <f t="array" ref="AJ1066">_xlfn.IFS(
  Cleaned_Data[[#This Row],[MonthlyIncome]] &lt;= Q1_Val, "Low (Q1)",
  Cleaned_Data[[#This Row],[MonthlyIncome]] &lt;= Q2_Val, "Lower-Mid (Q2)",
  Cleaned_Data[[#This Row],[MonthlyIncome]] &lt;= Q3_Val, "Upper-Mid (Q3)",
  TRUE, "High (Q4)"
)</f>
        <v>Upper-Mid (Q3)</v>
      </c>
      <c r="AK1066" t="str">
        <f>_xlfn.XLOOKUP(Cleaned_Data[[#This Row],[JobSatisfaction]], SatisfactionLookup[Code], SatisfactionLookup[Label], "Unknown")</f>
        <v>Very High</v>
      </c>
      <c r="AL1066" t="str">
        <f>_xlfn.XLOOKUP(Cleaned_Data[[#This Row],[WorkLifeBalance]], SatisfactionLookup[Code], SatisfactionLookup[Label], "Unknown")</f>
        <v>High</v>
      </c>
      <c r="AM106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066" t="str" cm="1">
        <f t="array" ref="AN1066">_xlfn.IFS(Cleaned_Data[[#This Row],[Risk Score]]&gt;=5, "3 - High Risk", Cleaned_Data[[#This Row],[Risk Score]]&gt;=3, "2 - Medium Risk", TRUE, "1 - Low Risk")</f>
        <v>1 - Low Risk</v>
      </c>
    </row>
    <row r="1067" spans="1:40">
      <c r="A1067">
        <v>39</v>
      </c>
      <c r="B1067" t="s">
        <v>43</v>
      </c>
      <c r="C1067" t="s">
        <v>36</v>
      </c>
      <c r="D1067">
        <v>722</v>
      </c>
      <c r="E1067" t="s">
        <v>37</v>
      </c>
      <c r="F1067">
        <v>24</v>
      </c>
      <c r="G1067">
        <v>1</v>
      </c>
      <c r="H1067" t="s">
        <v>59</v>
      </c>
      <c r="I1067">
        <v>2056</v>
      </c>
      <c r="J1067">
        <v>2</v>
      </c>
      <c r="K1067" t="s">
        <v>39</v>
      </c>
      <c r="L1067">
        <v>60</v>
      </c>
      <c r="M1067">
        <v>2</v>
      </c>
      <c r="N1067">
        <v>4</v>
      </c>
      <c r="O1067" t="s">
        <v>40</v>
      </c>
      <c r="P1067">
        <v>4</v>
      </c>
      <c r="Q1067" t="s">
        <v>48</v>
      </c>
      <c r="R1067">
        <v>12031</v>
      </c>
      <c r="S1067">
        <v>8828</v>
      </c>
      <c r="T1067">
        <v>0</v>
      </c>
      <c r="U1067" t="s">
        <v>43</v>
      </c>
      <c r="V1067">
        <v>11</v>
      </c>
      <c r="W1067">
        <v>3</v>
      </c>
      <c r="X1067">
        <v>1</v>
      </c>
      <c r="Y1067">
        <v>1</v>
      </c>
      <c r="Z1067">
        <v>21</v>
      </c>
      <c r="AA1067">
        <v>2</v>
      </c>
      <c r="AB1067">
        <v>2</v>
      </c>
      <c r="AC1067">
        <v>20</v>
      </c>
      <c r="AD1067">
        <v>9</v>
      </c>
      <c r="AE1067">
        <v>9</v>
      </c>
      <c r="AF1067">
        <v>6</v>
      </c>
      <c r="AG1067">
        <v>0</v>
      </c>
      <c r="AH1067" t="s">
        <v>69</v>
      </c>
      <c r="AI1067" t="s">
        <v>73</v>
      </c>
      <c r="AJ1067" t="str" cm="1">
        <f t="array" ref="AJ1067">_xlfn.IFS(
  Cleaned_Data[[#This Row],[MonthlyIncome]] &lt;= Q1_Val, "Low (Q1)",
  Cleaned_Data[[#This Row],[MonthlyIncome]] &lt;= Q2_Val, "Lower-Mid (Q2)",
  Cleaned_Data[[#This Row],[MonthlyIncome]] &lt;= Q3_Val, "Upper-Mid (Q3)",
  TRUE, "High (Q4)"
)</f>
        <v>High (Q4)</v>
      </c>
      <c r="AK1067" t="str">
        <f>_xlfn.XLOOKUP(Cleaned_Data[[#This Row],[JobSatisfaction]], SatisfactionLookup[Code], SatisfactionLookup[Label], "Unknown")</f>
        <v>Very High</v>
      </c>
      <c r="AL1067" t="str">
        <f>_xlfn.XLOOKUP(Cleaned_Data[[#This Row],[WorkLifeBalance]], SatisfactionLookup[Code], SatisfactionLookup[Label], "Unknown")</f>
        <v>Medium</v>
      </c>
      <c r="AM106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067" t="str" cm="1">
        <f t="array" ref="AN1067">_xlfn.IFS(Cleaned_Data[[#This Row],[Risk Score]]&gt;=5, "3 - High Risk", Cleaned_Data[[#This Row],[Risk Score]]&gt;=3, "2 - Medium Risk", TRUE, "1 - Low Risk")</f>
        <v>1 - Low Risk</v>
      </c>
    </row>
    <row r="1068" spans="1:40">
      <c r="A1068">
        <v>24</v>
      </c>
      <c r="B1068" t="s">
        <v>35</v>
      </c>
      <c r="C1068" t="s">
        <v>36</v>
      </c>
      <c r="D1068">
        <v>813</v>
      </c>
      <c r="E1068" t="s">
        <v>45</v>
      </c>
      <c r="F1068">
        <v>1</v>
      </c>
      <c r="G1068">
        <v>3</v>
      </c>
      <c r="H1068" t="s">
        <v>51</v>
      </c>
      <c r="I1068">
        <v>45</v>
      </c>
      <c r="J1068">
        <v>2</v>
      </c>
      <c r="K1068" t="s">
        <v>46</v>
      </c>
      <c r="L1068">
        <v>61</v>
      </c>
      <c r="M1068">
        <v>3</v>
      </c>
      <c r="N1068">
        <v>1</v>
      </c>
      <c r="O1068" t="s">
        <v>47</v>
      </c>
      <c r="P1068">
        <v>4</v>
      </c>
      <c r="Q1068" t="s">
        <v>48</v>
      </c>
      <c r="R1068">
        <v>2293</v>
      </c>
      <c r="S1068">
        <v>3020</v>
      </c>
      <c r="T1068">
        <v>2</v>
      </c>
      <c r="U1068" t="s">
        <v>35</v>
      </c>
      <c r="V1068">
        <v>16</v>
      </c>
      <c r="W1068">
        <v>3</v>
      </c>
      <c r="X1068">
        <v>1</v>
      </c>
      <c r="Y1068">
        <v>1</v>
      </c>
      <c r="Z1068">
        <v>6</v>
      </c>
      <c r="AA1068">
        <v>2</v>
      </c>
      <c r="AB1068">
        <v>2</v>
      </c>
      <c r="AC1068">
        <v>2</v>
      </c>
      <c r="AD1068">
        <v>0</v>
      </c>
      <c r="AE1068">
        <v>2</v>
      </c>
      <c r="AF1068">
        <v>0</v>
      </c>
      <c r="AG1068">
        <v>1</v>
      </c>
      <c r="AH1068" t="s">
        <v>68</v>
      </c>
      <c r="AI1068" t="s">
        <v>71</v>
      </c>
      <c r="AJ1068" t="str" cm="1">
        <f t="array" ref="AJ1068">_xlfn.IFS(
  Cleaned_Data[[#This Row],[MonthlyIncome]] &lt;= Q1_Val, "Low (Q1)",
  Cleaned_Data[[#This Row],[MonthlyIncome]] &lt;= Q2_Val, "Lower-Mid (Q2)",
  Cleaned_Data[[#This Row],[MonthlyIncome]] &lt;= Q3_Val, "Upper-Mid (Q3)",
  TRUE, "High (Q4)"
)</f>
        <v>Low (Q1)</v>
      </c>
      <c r="AK1068" t="str">
        <f>_xlfn.XLOOKUP(Cleaned_Data[[#This Row],[JobSatisfaction]], SatisfactionLookup[Code], SatisfactionLookup[Label], "Unknown")</f>
        <v>Very High</v>
      </c>
      <c r="AL1068" t="str">
        <f>_xlfn.XLOOKUP(Cleaned_Data[[#This Row],[WorkLifeBalance]], SatisfactionLookup[Code], SatisfactionLookup[Label], "Unknown")</f>
        <v>Medium</v>
      </c>
      <c r="AM106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068" t="str" cm="1">
        <f t="array" ref="AN1068">_xlfn.IFS(Cleaned_Data[[#This Row],[Risk Score]]&gt;=5, "3 - High Risk", Cleaned_Data[[#This Row],[Risk Score]]&gt;=3, "2 - Medium Risk", TRUE, "1 - Low Risk")</f>
        <v>3 - High Risk</v>
      </c>
    </row>
    <row r="1069" spans="1:40">
      <c r="A1069">
        <v>56</v>
      </c>
      <c r="B1069" t="s">
        <v>35</v>
      </c>
      <c r="C1069" t="s">
        <v>36</v>
      </c>
      <c r="D1069">
        <v>441</v>
      </c>
      <c r="E1069" t="s">
        <v>45</v>
      </c>
      <c r="F1069">
        <v>14</v>
      </c>
      <c r="G1069">
        <v>4</v>
      </c>
      <c r="H1069" t="s">
        <v>38</v>
      </c>
      <c r="I1069">
        <v>161</v>
      </c>
      <c r="J1069">
        <v>2</v>
      </c>
      <c r="K1069" t="s">
        <v>39</v>
      </c>
      <c r="L1069">
        <v>72</v>
      </c>
      <c r="M1069">
        <v>3</v>
      </c>
      <c r="N1069">
        <v>1</v>
      </c>
      <c r="O1069" t="s">
        <v>47</v>
      </c>
      <c r="P1069">
        <v>2</v>
      </c>
      <c r="Q1069" t="s">
        <v>48</v>
      </c>
      <c r="R1069">
        <v>4963</v>
      </c>
      <c r="S1069">
        <v>4510</v>
      </c>
      <c r="T1069">
        <v>9</v>
      </c>
      <c r="U1069" t="s">
        <v>35</v>
      </c>
      <c r="V1069">
        <v>18</v>
      </c>
      <c r="W1069">
        <v>3</v>
      </c>
      <c r="X1069">
        <v>1</v>
      </c>
      <c r="Y1069">
        <v>3</v>
      </c>
      <c r="Z1069">
        <v>7</v>
      </c>
      <c r="AA1069">
        <v>2</v>
      </c>
      <c r="AB1069">
        <v>3</v>
      </c>
      <c r="AC1069">
        <v>5</v>
      </c>
      <c r="AD1069">
        <v>4</v>
      </c>
      <c r="AE1069">
        <v>4</v>
      </c>
      <c r="AF1069">
        <v>3</v>
      </c>
      <c r="AG1069">
        <v>1</v>
      </c>
      <c r="AH1069" t="s">
        <v>65</v>
      </c>
      <c r="AI1069" t="s">
        <v>71</v>
      </c>
      <c r="AJ1069" t="str" cm="1">
        <f t="array" ref="AJ1069">_xlfn.IFS(
  Cleaned_Data[[#This Row],[MonthlyIncome]] &lt;= Q1_Val, "Low (Q1)",
  Cleaned_Data[[#This Row],[MonthlyIncome]] &lt;= Q2_Val, "Lower-Mid (Q2)",
  Cleaned_Data[[#This Row],[MonthlyIncome]] &lt;= Q3_Val, "Upper-Mid (Q3)",
  TRUE, "High (Q4)"
)</f>
        <v>Upper-Mid (Q3)</v>
      </c>
      <c r="AK1069" t="str">
        <f>_xlfn.XLOOKUP(Cleaned_Data[[#This Row],[JobSatisfaction]], SatisfactionLookup[Code], SatisfactionLookup[Label], "Unknown")</f>
        <v>Medium</v>
      </c>
      <c r="AL1069" t="str">
        <f>_xlfn.XLOOKUP(Cleaned_Data[[#This Row],[WorkLifeBalance]], SatisfactionLookup[Code], SatisfactionLookup[Label], "Unknown")</f>
        <v>High</v>
      </c>
      <c r="AM106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069" t="str" cm="1">
        <f t="array" ref="AN1069">_xlfn.IFS(Cleaned_Data[[#This Row],[Risk Score]]&gt;=5, "3 - High Risk", Cleaned_Data[[#This Row],[Risk Score]]&gt;=3, "2 - Medium Risk", TRUE, "1 - Low Risk")</f>
        <v>3 - High Risk</v>
      </c>
    </row>
    <row r="1070" spans="1:40">
      <c r="A1070">
        <v>33</v>
      </c>
      <c r="B1070" t="s">
        <v>35</v>
      </c>
      <c r="C1070" t="s">
        <v>36</v>
      </c>
      <c r="D1070">
        <v>1277</v>
      </c>
      <c r="E1070" t="s">
        <v>45</v>
      </c>
      <c r="F1070">
        <v>15</v>
      </c>
      <c r="G1070">
        <v>1</v>
      </c>
      <c r="H1070" t="s">
        <v>51</v>
      </c>
      <c r="I1070">
        <v>582</v>
      </c>
      <c r="J1070">
        <v>2</v>
      </c>
      <c r="K1070" t="s">
        <v>46</v>
      </c>
      <c r="L1070">
        <v>56</v>
      </c>
      <c r="M1070">
        <v>3</v>
      </c>
      <c r="N1070">
        <v>3</v>
      </c>
      <c r="O1070" t="s">
        <v>56</v>
      </c>
      <c r="P1070">
        <v>3</v>
      </c>
      <c r="Q1070" t="s">
        <v>48</v>
      </c>
      <c r="R1070">
        <v>13610</v>
      </c>
      <c r="S1070">
        <v>24619</v>
      </c>
      <c r="T1070">
        <v>7</v>
      </c>
      <c r="U1070" t="s">
        <v>35</v>
      </c>
      <c r="V1070">
        <v>12</v>
      </c>
      <c r="W1070">
        <v>3</v>
      </c>
      <c r="X1070">
        <v>4</v>
      </c>
      <c r="Y1070">
        <v>0</v>
      </c>
      <c r="Z1070">
        <v>15</v>
      </c>
      <c r="AA1070">
        <v>2</v>
      </c>
      <c r="AB1070">
        <v>4</v>
      </c>
      <c r="AC1070">
        <v>7</v>
      </c>
      <c r="AD1070">
        <v>6</v>
      </c>
      <c r="AE1070">
        <v>7</v>
      </c>
      <c r="AF1070">
        <v>7</v>
      </c>
      <c r="AG1070">
        <v>1</v>
      </c>
      <c r="AH1070" t="s">
        <v>67</v>
      </c>
      <c r="AI1070" t="s">
        <v>72</v>
      </c>
      <c r="AJ1070" t="str" cm="1">
        <f t="array" ref="AJ1070">_xlfn.IFS(
  Cleaned_Data[[#This Row],[MonthlyIncome]] &lt;= Q1_Val, "Low (Q1)",
  Cleaned_Data[[#This Row],[MonthlyIncome]] &lt;= Q2_Val, "Lower-Mid (Q2)",
  Cleaned_Data[[#This Row],[MonthlyIncome]] &lt;= Q3_Val, "Upper-Mid (Q3)",
  TRUE, "High (Q4)"
)</f>
        <v>High (Q4)</v>
      </c>
      <c r="AK1070" t="str">
        <f>_xlfn.XLOOKUP(Cleaned_Data[[#This Row],[JobSatisfaction]], SatisfactionLookup[Code], SatisfactionLookup[Label], "Unknown")</f>
        <v>High</v>
      </c>
      <c r="AL1070" t="str">
        <f>_xlfn.XLOOKUP(Cleaned_Data[[#This Row],[WorkLifeBalance]], SatisfactionLookup[Code], SatisfactionLookup[Label], "Unknown")</f>
        <v>Very High</v>
      </c>
      <c r="AM107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070" t="str" cm="1">
        <f t="array" ref="AN1070">_xlfn.IFS(Cleaned_Data[[#This Row],[Risk Score]]&gt;=5, "3 - High Risk", Cleaned_Data[[#This Row],[Risk Score]]&gt;=3, "2 - Medium Risk", TRUE, "1 - Low Risk")</f>
        <v>3 - High Risk</v>
      </c>
    </row>
    <row r="1071" spans="1:40">
      <c r="A1071">
        <v>58</v>
      </c>
      <c r="B1071" t="s">
        <v>35</v>
      </c>
      <c r="C1071" t="s">
        <v>36</v>
      </c>
      <c r="D1071">
        <v>286</v>
      </c>
      <c r="E1071" t="s">
        <v>45</v>
      </c>
      <c r="F1071">
        <v>2</v>
      </c>
      <c r="G1071">
        <v>4</v>
      </c>
      <c r="H1071" t="s">
        <v>38</v>
      </c>
      <c r="I1071">
        <v>825</v>
      </c>
      <c r="J1071">
        <v>4</v>
      </c>
      <c r="K1071" t="s">
        <v>46</v>
      </c>
      <c r="L1071">
        <v>31</v>
      </c>
      <c r="M1071">
        <v>3</v>
      </c>
      <c r="N1071">
        <v>5</v>
      </c>
      <c r="O1071" t="s">
        <v>58</v>
      </c>
      <c r="P1071">
        <v>2</v>
      </c>
      <c r="Q1071" t="s">
        <v>41</v>
      </c>
      <c r="R1071">
        <v>19246</v>
      </c>
      <c r="S1071">
        <v>25761</v>
      </c>
      <c r="T1071">
        <v>7</v>
      </c>
      <c r="U1071" t="s">
        <v>35</v>
      </c>
      <c r="V1071">
        <v>12</v>
      </c>
      <c r="W1071">
        <v>3</v>
      </c>
      <c r="X1071">
        <v>4</v>
      </c>
      <c r="Y1071">
        <v>0</v>
      </c>
      <c r="Z1071">
        <v>40</v>
      </c>
      <c r="AA1071">
        <v>2</v>
      </c>
      <c r="AB1071">
        <v>3</v>
      </c>
      <c r="AC1071">
        <v>31</v>
      </c>
      <c r="AD1071">
        <v>15</v>
      </c>
      <c r="AE1071">
        <v>13</v>
      </c>
      <c r="AF1071">
        <v>8</v>
      </c>
      <c r="AG1071">
        <v>1</v>
      </c>
      <c r="AH1071" t="s">
        <v>65</v>
      </c>
      <c r="AI1071" t="s">
        <v>73</v>
      </c>
      <c r="AJ1071" t="str" cm="1">
        <f t="array" ref="AJ1071">_xlfn.IFS(
  Cleaned_Data[[#This Row],[MonthlyIncome]] &lt;= Q1_Val, "Low (Q1)",
  Cleaned_Data[[#This Row],[MonthlyIncome]] &lt;= Q2_Val, "Lower-Mid (Q2)",
  Cleaned_Data[[#This Row],[MonthlyIncome]] &lt;= Q3_Val, "Upper-Mid (Q3)",
  TRUE, "High (Q4)"
)</f>
        <v>High (Q4)</v>
      </c>
      <c r="AK1071" t="str">
        <f>_xlfn.XLOOKUP(Cleaned_Data[[#This Row],[JobSatisfaction]], SatisfactionLookup[Code], SatisfactionLookup[Label], "Unknown")</f>
        <v>Medium</v>
      </c>
      <c r="AL1071" t="str">
        <f>_xlfn.XLOOKUP(Cleaned_Data[[#This Row],[WorkLifeBalance]], SatisfactionLookup[Code], SatisfactionLookup[Label], "Unknown")</f>
        <v>High</v>
      </c>
      <c r="AM107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071" t="str" cm="1">
        <f t="array" ref="AN1071">_xlfn.IFS(Cleaned_Data[[#This Row],[Risk Score]]&gt;=5, "3 - High Risk", Cleaned_Data[[#This Row],[Risk Score]]&gt;=3, "2 - Medium Risk", TRUE, "1 - Low Risk")</f>
        <v>3 - High Risk</v>
      </c>
    </row>
    <row r="1072" spans="1:40">
      <c r="A1072">
        <v>55</v>
      </c>
      <c r="B1072" t="s">
        <v>35</v>
      </c>
      <c r="C1072" t="s">
        <v>36</v>
      </c>
      <c r="D1072">
        <v>436</v>
      </c>
      <c r="E1072" t="s">
        <v>37</v>
      </c>
      <c r="F1072">
        <v>2</v>
      </c>
      <c r="G1072">
        <v>1</v>
      </c>
      <c r="H1072" t="s">
        <v>51</v>
      </c>
      <c r="I1072">
        <v>842</v>
      </c>
      <c r="J1072">
        <v>3</v>
      </c>
      <c r="K1072" t="s">
        <v>46</v>
      </c>
      <c r="L1072">
        <v>37</v>
      </c>
      <c r="M1072">
        <v>3</v>
      </c>
      <c r="N1072">
        <v>2</v>
      </c>
      <c r="O1072" t="s">
        <v>40</v>
      </c>
      <c r="P1072">
        <v>4</v>
      </c>
      <c r="Q1072" t="s">
        <v>41</v>
      </c>
      <c r="R1072">
        <v>5160</v>
      </c>
      <c r="S1072">
        <v>21519</v>
      </c>
      <c r="T1072">
        <v>4</v>
      </c>
      <c r="U1072" t="s">
        <v>43</v>
      </c>
      <c r="V1072">
        <v>16</v>
      </c>
      <c r="W1072">
        <v>3</v>
      </c>
      <c r="X1072">
        <v>3</v>
      </c>
      <c r="Y1072">
        <v>0</v>
      </c>
      <c r="Z1072">
        <v>12</v>
      </c>
      <c r="AA1072">
        <v>3</v>
      </c>
      <c r="AB1072">
        <v>2</v>
      </c>
      <c r="AC1072">
        <v>9</v>
      </c>
      <c r="AD1072">
        <v>7</v>
      </c>
      <c r="AE1072">
        <v>7</v>
      </c>
      <c r="AF1072">
        <v>3</v>
      </c>
      <c r="AG1072">
        <v>1</v>
      </c>
      <c r="AH1072" t="s">
        <v>65</v>
      </c>
      <c r="AI1072" t="s">
        <v>72</v>
      </c>
      <c r="AJ1072" t="str" cm="1">
        <f t="array" ref="AJ1072">_xlfn.IFS(
  Cleaned_Data[[#This Row],[MonthlyIncome]] &lt;= Q1_Val, "Low (Q1)",
  Cleaned_Data[[#This Row],[MonthlyIncome]] &lt;= Q2_Val, "Lower-Mid (Q2)",
  Cleaned_Data[[#This Row],[MonthlyIncome]] &lt;= Q3_Val, "Upper-Mid (Q3)",
  TRUE, "High (Q4)"
)</f>
        <v>Upper-Mid (Q3)</v>
      </c>
      <c r="AK1072" t="str">
        <f>_xlfn.XLOOKUP(Cleaned_Data[[#This Row],[JobSatisfaction]], SatisfactionLookup[Code], SatisfactionLookup[Label], "Unknown")</f>
        <v>Very High</v>
      </c>
      <c r="AL1072" t="str">
        <f>_xlfn.XLOOKUP(Cleaned_Data[[#This Row],[WorkLifeBalance]], SatisfactionLookup[Code], SatisfactionLookup[Label], "Unknown")</f>
        <v>Medium</v>
      </c>
      <c r="AM107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072" t="str" cm="1">
        <f t="array" ref="AN1072">_xlfn.IFS(Cleaned_Data[[#This Row],[Risk Score]]&gt;=5, "3 - High Risk", Cleaned_Data[[#This Row],[Risk Score]]&gt;=3, "2 - Medium Risk", TRUE, "1 - Low Risk")</f>
        <v>1 - Low Risk</v>
      </c>
    </row>
    <row r="1073" spans="1:40">
      <c r="A1073">
        <v>51</v>
      </c>
      <c r="B1073" t="s">
        <v>35</v>
      </c>
      <c r="C1073" t="s">
        <v>36</v>
      </c>
      <c r="D1073">
        <v>1323</v>
      </c>
      <c r="E1073" t="s">
        <v>45</v>
      </c>
      <c r="F1073">
        <v>4</v>
      </c>
      <c r="G1073">
        <v>4</v>
      </c>
      <c r="H1073" t="s">
        <v>38</v>
      </c>
      <c r="I1073">
        <v>1081</v>
      </c>
      <c r="J1073">
        <v>1</v>
      </c>
      <c r="K1073" t="s">
        <v>46</v>
      </c>
      <c r="L1073">
        <v>34</v>
      </c>
      <c r="M1073">
        <v>3</v>
      </c>
      <c r="N1073">
        <v>1</v>
      </c>
      <c r="O1073" t="s">
        <v>47</v>
      </c>
      <c r="P1073">
        <v>3</v>
      </c>
      <c r="Q1073" t="s">
        <v>48</v>
      </c>
      <c r="R1073">
        <v>2461</v>
      </c>
      <c r="S1073">
        <v>10332</v>
      </c>
      <c r="T1073">
        <v>9</v>
      </c>
      <c r="U1073" t="s">
        <v>35</v>
      </c>
      <c r="V1073">
        <v>12</v>
      </c>
      <c r="W1073">
        <v>3</v>
      </c>
      <c r="X1073">
        <v>3</v>
      </c>
      <c r="Y1073">
        <v>3</v>
      </c>
      <c r="Z1073">
        <v>18</v>
      </c>
      <c r="AA1073">
        <v>2</v>
      </c>
      <c r="AB1073">
        <v>4</v>
      </c>
      <c r="AC1073">
        <v>10</v>
      </c>
      <c r="AD1073">
        <v>0</v>
      </c>
      <c r="AE1073">
        <v>2</v>
      </c>
      <c r="AF1073">
        <v>7</v>
      </c>
      <c r="AG1073">
        <v>1</v>
      </c>
      <c r="AH1073" t="s">
        <v>70</v>
      </c>
      <c r="AI1073" t="s">
        <v>72</v>
      </c>
      <c r="AJ1073" t="str" cm="1">
        <f t="array" ref="AJ1073">_xlfn.IFS(
  Cleaned_Data[[#This Row],[MonthlyIncome]] &lt;= Q1_Val, "Low (Q1)",
  Cleaned_Data[[#This Row],[MonthlyIncome]] &lt;= Q2_Val, "Lower-Mid (Q2)",
  Cleaned_Data[[#This Row],[MonthlyIncome]] &lt;= Q3_Val, "Upper-Mid (Q3)",
  TRUE, "High (Q4)"
)</f>
        <v>Low (Q1)</v>
      </c>
      <c r="AK1073" t="str">
        <f>_xlfn.XLOOKUP(Cleaned_Data[[#This Row],[JobSatisfaction]], SatisfactionLookup[Code], SatisfactionLookup[Label], "Unknown")</f>
        <v>High</v>
      </c>
      <c r="AL1073" t="str">
        <f>_xlfn.XLOOKUP(Cleaned_Data[[#This Row],[WorkLifeBalance]], SatisfactionLookup[Code], SatisfactionLookup[Label], "Unknown")</f>
        <v>Very High</v>
      </c>
      <c r="AM107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073" t="str" cm="1">
        <f t="array" ref="AN1073">_xlfn.IFS(Cleaned_Data[[#This Row],[Risk Score]]&gt;=5, "3 - High Risk", Cleaned_Data[[#This Row],[Risk Score]]&gt;=3, "2 - Medium Risk", TRUE, "1 - Low Risk")</f>
        <v>3 - High Risk</v>
      </c>
    </row>
    <row r="1074" spans="1:40">
      <c r="A1074">
        <v>35</v>
      </c>
      <c r="B1074" t="s">
        <v>35</v>
      </c>
      <c r="C1074" t="s">
        <v>36</v>
      </c>
      <c r="D1074">
        <v>1204</v>
      </c>
      <c r="E1074" t="s">
        <v>37</v>
      </c>
      <c r="F1074">
        <v>4</v>
      </c>
      <c r="G1074">
        <v>3</v>
      </c>
      <c r="H1074" t="s">
        <v>60</v>
      </c>
      <c r="I1074">
        <v>1100</v>
      </c>
      <c r="J1074">
        <v>4</v>
      </c>
      <c r="K1074" t="s">
        <v>46</v>
      </c>
      <c r="L1074">
        <v>86</v>
      </c>
      <c r="M1074">
        <v>3</v>
      </c>
      <c r="N1074">
        <v>3</v>
      </c>
      <c r="O1074" t="s">
        <v>40</v>
      </c>
      <c r="P1074">
        <v>1</v>
      </c>
      <c r="Q1074" t="s">
        <v>41</v>
      </c>
      <c r="R1074">
        <v>9582</v>
      </c>
      <c r="S1074">
        <v>10333</v>
      </c>
      <c r="T1074">
        <v>0</v>
      </c>
      <c r="U1074" t="s">
        <v>35</v>
      </c>
      <c r="V1074">
        <v>22</v>
      </c>
      <c r="W1074">
        <v>4</v>
      </c>
      <c r="X1074">
        <v>1</v>
      </c>
      <c r="Y1074">
        <v>0</v>
      </c>
      <c r="Z1074">
        <v>9</v>
      </c>
      <c r="AA1074">
        <v>2</v>
      </c>
      <c r="AB1074">
        <v>3</v>
      </c>
      <c r="AC1074">
        <v>8</v>
      </c>
      <c r="AD1074">
        <v>7</v>
      </c>
      <c r="AE1074">
        <v>4</v>
      </c>
      <c r="AF1074">
        <v>7</v>
      </c>
      <c r="AG1074">
        <v>1</v>
      </c>
      <c r="AH1074" t="s">
        <v>69</v>
      </c>
      <c r="AI1074" t="s">
        <v>72</v>
      </c>
      <c r="AJ1074" t="str" cm="1">
        <f t="array" ref="AJ1074">_xlfn.IFS(
  Cleaned_Data[[#This Row],[MonthlyIncome]] &lt;= Q1_Val, "Low (Q1)",
  Cleaned_Data[[#This Row],[MonthlyIncome]] &lt;= Q2_Val, "Lower-Mid (Q2)",
  Cleaned_Data[[#This Row],[MonthlyIncome]] &lt;= Q3_Val, "Upper-Mid (Q3)",
  TRUE, "High (Q4)"
)</f>
        <v>High (Q4)</v>
      </c>
      <c r="AK1074" t="str">
        <f>_xlfn.XLOOKUP(Cleaned_Data[[#This Row],[JobSatisfaction]], SatisfactionLookup[Code], SatisfactionLookup[Label], "Unknown")</f>
        <v>Low</v>
      </c>
      <c r="AL1074" t="str">
        <f>_xlfn.XLOOKUP(Cleaned_Data[[#This Row],[WorkLifeBalance]], SatisfactionLookup[Code], SatisfactionLookup[Label], "Unknown")</f>
        <v>High</v>
      </c>
      <c r="AM107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074" t="str" cm="1">
        <f t="array" ref="AN1074">_xlfn.IFS(Cleaned_Data[[#This Row],[Risk Score]]&gt;=5, "3 - High Risk", Cleaned_Data[[#This Row],[Risk Score]]&gt;=3, "2 - Medium Risk", TRUE, "1 - Low Risk")</f>
        <v>3 - High Risk</v>
      </c>
    </row>
    <row r="1075" spans="1:40">
      <c r="A1075">
        <v>29</v>
      </c>
      <c r="B1075" t="s">
        <v>35</v>
      </c>
      <c r="C1075" t="s">
        <v>36</v>
      </c>
      <c r="D1075">
        <v>806</v>
      </c>
      <c r="E1075" t="s">
        <v>45</v>
      </c>
      <c r="F1075">
        <v>7</v>
      </c>
      <c r="G1075">
        <v>3</v>
      </c>
      <c r="H1075" t="s">
        <v>60</v>
      </c>
      <c r="I1075">
        <v>1299</v>
      </c>
      <c r="J1075">
        <v>2</v>
      </c>
      <c r="K1075" t="s">
        <v>39</v>
      </c>
      <c r="L1075">
        <v>39</v>
      </c>
      <c r="M1075">
        <v>3</v>
      </c>
      <c r="N1075">
        <v>1</v>
      </c>
      <c r="O1075" t="s">
        <v>50</v>
      </c>
      <c r="P1075">
        <v>3</v>
      </c>
      <c r="Q1075" t="s">
        <v>52</v>
      </c>
      <c r="R1075">
        <v>3339</v>
      </c>
      <c r="S1075">
        <v>17285</v>
      </c>
      <c r="T1075">
        <v>3</v>
      </c>
      <c r="U1075" t="s">
        <v>35</v>
      </c>
      <c r="V1075">
        <v>13</v>
      </c>
      <c r="W1075">
        <v>3</v>
      </c>
      <c r="X1075">
        <v>1</v>
      </c>
      <c r="Y1075">
        <v>2</v>
      </c>
      <c r="Z1075">
        <v>10</v>
      </c>
      <c r="AA1075">
        <v>2</v>
      </c>
      <c r="AB1075">
        <v>3</v>
      </c>
      <c r="AC1075">
        <v>7</v>
      </c>
      <c r="AD1075">
        <v>7</v>
      </c>
      <c r="AE1075">
        <v>7</v>
      </c>
      <c r="AF1075">
        <v>7</v>
      </c>
      <c r="AG1075">
        <v>1</v>
      </c>
      <c r="AH1075" t="s">
        <v>67</v>
      </c>
      <c r="AI1075" t="s">
        <v>72</v>
      </c>
      <c r="AJ1075" t="str" cm="1">
        <f t="array" ref="AJ1075">_xlfn.IFS(
  Cleaned_Data[[#This Row],[MonthlyIncome]] &lt;= Q1_Val, "Low (Q1)",
  Cleaned_Data[[#This Row],[MonthlyIncome]] &lt;= Q2_Val, "Lower-Mid (Q2)",
  Cleaned_Data[[#This Row],[MonthlyIncome]] &lt;= Q3_Val, "Upper-Mid (Q3)",
  TRUE, "High (Q4)"
)</f>
        <v>Lower-Mid (Q2)</v>
      </c>
      <c r="AK1075" t="str">
        <f>_xlfn.XLOOKUP(Cleaned_Data[[#This Row],[JobSatisfaction]], SatisfactionLookup[Code], SatisfactionLookup[Label], "Unknown")</f>
        <v>High</v>
      </c>
      <c r="AL1075" t="str">
        <f>_xlfn.XLOOKUP(Cleaned_Data[[#This Row],[WorkLifeBalance]], SatisfactionLookup[Code], SatisfactionLookup[Label], "Unknown")</f>
        <v>High</v>
      </c>
      <c r="AM107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075" t="str" cm="1">
        <f t="array" ref="AN1075">_xlfn.IFS(Cleaned_Data[[#This Row],[Risk Score]]&gt;=5, "3 - High Risk", Cleaned_Data[[#This Row],[Risk Score]]&gt;=3, "2 - Medium Risk", TRUE, "1 - Low Risk")</f>
        <v>3 - High Risk</v>
      </c>
    </row>
    <row r="1076" spans="1:40">
      <c r="A1076">
        <v>52</v>
      </c>
      <c r="B1076" t="s">
        <v>35</v>
      </c>
      <c r="C1076" t="s">
        <v>36</v>
      </c>
      <c r="D1076">
        <v>1030</v>
      </c>
      <c r="E1076" t="s">
        <v>37</v>
      </c>
      <c r="F1076">
        <v>5</v>
      </c>
      <c r="G1076">
        <v>3</v>
      </c>
      <c r="H1076" t="s">
        <v>38</v>
      </c>
      <c r="I1076">
        <v>1319</v>
      </c>
      <c r="J1076">
        <v>2</v>
      </c>
      <c r="K1076" t="s">
        <v>46</v>
      </c>
      <c r="L1076">
        <v>64</v>
      </c>
      <c r="M1076">
        <v>3</v>
      </c>
      <c r="N1076">
        <v>3</v>
      </c>
      <c r="O1076" t="s">
        <v>40</v>
      </c>
      <c r="P1076">
        <v>2</v>
      </c>
      <c r="Q1076" t="s">
        <v>41</v>
      </c>
      <c r="R1076">
        <v>8446</v>
      </c>
      <c r="S1076">
        <v>21534</v>
      </c>
      <c r="T1076">
        <v>9</v>
      </c>
      <c r="U1076" t="s">
        <v>35</v>
      </c>
      <c r="V1076">
        <v>19</v>
      </c>
      <c r="W1076">
        <v>3</v>
      </c>
      <c r="X1076">
        <v>3</v>
      </c>
      <c r="Y1076">
        <v>0</v>
      </c>
      <c r="Z1076">
        <v>10</v>
      </c>
      <c r="AA1076">
        <v>2</v>
      </c>
      <c r="AB1076">
        <v>2</v>
      </c>
      <c r="AC1076">
        <v>8</v>
      </c>
      <c r="AD1076">
        <v>7</v>
      </c>
      <c r="AE1076">
        <v>7</v>
      </c>
      <c r="AF1076">
        <v>7</v>
      </c>
      <c r="AG1076">
        <v>1</v>
      </c>
      <c r="AH1076" t="s">
        <v>70</v>
      </c>
      <c r="AI1076" t="s">
        <v>72</v>
      </c>
      <c r="AJ1076" t="str" cm="1">
        <f t="array" ref="AJ1076">_xlfn.IFS(
  Cleaned_Data[[#This Row],[MonthlyIncome]] &lt;= Q1_Val, "Low (Q1)",
  Cleaned_Data[[#This Row],[MonthlyIncome]] &lt;= Q2_Val, "Lower-Mid (Q2)",
  Cleaned_Data[[#This Row],[MonthlyIncome]] &lt;= Q3_Val, "Upper-Mid (Q3)",
  TRUE, "High (Q4)"
)</f>
        <v>High (Q4)</v>
      </c>
      <c r="AK1076" t="str">
        <f>_xlfn.XLOOKUP(Cleaned_Data[[#This Row],[JobSatisfaction]], SatisfactionLookup[Code], SatisfactionLookup[Label], "Unknown")</f>
        <v>Medium</v>
      </c>
      <c r="AL1076" t="str">
        <f>_xlfn.XLOOKUP(Cleaned_Data[[#This Row],[WorkLifeBalance]], SatisfactionLookup[Code], SatisfactionLookup[Label], "Unknown")</f>
        <v>Medium</v>
      </c>
      <c r="AM107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076" t="str" cm="1">
        <f t="array" ref="AN1076">_xlfn.IFS(Cleaned_Data[[#This Row],[Risk Score]]&gt;=5, "3 - High Risk", Cleaned_Data[[#This Row],[Risk Score]]&gt;=3, "2 - Medium Risk", TRUE, "1 - Low Risk")</f>
        <v>3 - High Risk</v>
      </c>
    </row>
    <row r="1077" spans="1:40">
      <c r="A1077">
        <v>46</v>
      </c>
      <c r="B1077" t="s">
        <v>35</v>
      </c>
      <c r="C1077" t="s">
        <v>36</v>
      </c>
      <c r="D1077">
        <v>377</v>
      </c>
      <c r="E1077" t="s">
        <v>37</v>
      </c>
      <c r="F1077">
        <v>9</v>
      </c>
      <c r="G1077">
        <v>3</v>
      </c>
      <c r="H1077" t="s">
        <v>59</v>
      </c>
      <c r="I1077">
        <v>1457</v>
      </c>
      <c r="J1077">
        <v>1</v>
      </c>
      <c r="K1077" t="s">
        <v>46</v>
      </c>
      <c r="L1077">
        <v>52</v>
      </c>
      <c r="M1077">
        <v>3</v>
      </c>
      <c r="N1077">
        <v>3</v>
      </c>
      <c r="O1077" t="s">
        <v>40</v>
      </c>
      <c r="P1077">
        <v>4</v>
      </c>
      <c r="Q1077" t="s">
        <v>52</v>
      </c>
      <c r="R1077">
        <v>10096</v>
      </c>
      <c r="S1077">
        <v>15986</v>
      </c>
      <c r="T1077">
        <v>4</v>
      </c>
      <c r="U1077" t="s">
        <v>43</v>
      </c>
      <c r="V1077">
        <v>11</v>
      </c>
      <c r="W1077">
        <v>3</v>
      </c>
      <c r="X1077">
        <v>1</v>
      </c>
      <c r="Y1077">
        <v>1</v>
      </c>
      <c r="Z1077">
        <v>28</v>
      </c>
      <c r="AA1077">
        <v>1</v>
      </c>
      <c r="AB1077">
        <v>4</v>
      </c>
      <c r="AC1077">
        <v>7</v>
      </c>
      <c r="AD1077">
        <v>7</v>
      </c>
      <c r="AE1077">
        <v>4</v>
      </c>
      <c r="AF1077">
        <v>3</v>
      </c>
      <c r="AG1077">
        <v>1</v>
      </c>
      <c r="AH1077" t="s">
        <v>70</v>
      </c>
      <c r="AI1077" t="s">
        <v>72</v>
      </c>
      <c r="AJ1077" t="str" cm="1">
        <f t="array" ref="AJ1077">_xlfn.IFS(
  Cleaned_Data[[#This Row],[MonthlyIncome]] &lt;= Q1_Val, "Low (Q1)",
  Cleaned_Data[[#This Row],[MonthlyIncome]] &lt;= Q2_Val, "Lower-Mid (Q2)",
  Cleaned_Data[[#This Row],[MonthlyIncome]] &lt;= Q3_Val, "Upper-Mid (Q3)",
  TRUE, "High (Q4)"
)</f>
        <v>High (Q4)</v>
      </c>
      <c r="AK1077" t="str">
        <f>_xlfn.XLOOKUP(Cleaned_Data[[#This Row],[JobSatisfaction]], SatisfactionLookup[Code], SatisfactionLookup[Label], "Unknown")</f>
        <v>Very High</v>
      </c>
      <c r="AL1077" t="str">
        <f>_xlfn.XLOOKUP(Cleaned_Data[[#This Row],[WorkLifeBalance]], SatisfactionLookup[Code], SatisfactionLookup[Label], "Unknown")</f>
        <v>Very High</v>
      </c>
      <c r="AM107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077" t="str" cm="1">
        <f t="array" ref="AN1077">_xlfn.IFS(Cleaned_Data[[#This Row],[Risk Score]]&gt;=5, "3 - High Risk", Cleaned_Data[[#This Row],[Risk Score]]&gt;=3, "2 - Medium Risk", TRUE, "1 - Low Risk")</f>
        <v>1 - Low Risk</v>
      </c>
    </row>
    <row r="1078" spans="1:40">
      <c r="A1078">
        <v>46</v>
      </c>
      <c r="B1078" t="s">
        <v>35</v>
      </c>
      <c r="C1078" t="s">
        <v>36</v>
      </c>
      <c r="D1078">
        <v>261</v>
      </c>
      <c r="E1078" t="s">
        <v>45</v>
      </c>
      <c r="F1078">
        <v>21</v>
      </c>
      <c r="G1078">
        <v>2</v>
      </c>
      <c r="H1078" t="s">
        <v>51</v>
      </c>
      <c r="I1078">
        <v>1821</v>
      </c>
      <c r="J1078">
        <v>4</v>
      </c>
      <c r="K1078" t="s">
        <v>39</v>
      </c>
      <c r="L1078">
        <v>66</v>
      </c>
      <c r="M1078">
        <v>3</v>
      </c>
      <c r="N1078">
        <v>2</v>
      </c>
      <c r="O1078" t="s">
        <v>54</v>
      </c>
      <c r="P1078">
        <v>2</v>
      </c>
      <c r="Q1078" t="s">
        <v>48</v>
      </c>
      <c r="R1078">
        <v>8926</v>
      </c>
      <c r="S1078">
        <v>10842</v>
      </c>
      <c r="T1078">
        <v>4</v>
      </c>
      <c r="U1078" t="s">
        <v>43</v>
      </c>
      <c r="V1078">
        <v>22</v>
      </c>
      <c r="W1078">
        <v>4</v>
      </c>
      <c r="X1078">
        <v>4</v>
      </c>
      <c r="Y1078">
        <v>1</v>
      </c>
      <c r="Z1078">
        <v>13</v>
      </c>
      <c r="AA1078">
        <v>2</v>
      </c>
      <c r="AB1078">
        <v>4</v>
      </c>
      <c r="AC1078">
        <v>9</v>
      </c>
      <c r="AD1078">
        <v>7</v>
      </c>
      <c r="AE1078">
        <v>3</v>
      </c>
      <c r="AF1078">
        <v>7</v>
      </c>
      <c r="AG1078">
        <v>1</v>
      </c>
      <c r="AH1078" t="s">
        <v>70</v>
      </c>
      <c r="AI1078" t="s">
        <v>72</v>
      </c>
      <c r="AJ1078" t="str" cm="1">
        <f t="array" ref="AJ1078">_xlfn.IFS(
  Cleaned_Data[[#This Row],[MonthlyIncome]] &lt;= Q1_Val, "Low (Q1)",
  Cleaned_Data[[#This Row],[MonthlyIncome]] &lt;= Q2_Val, "Lower-Mid (Q2)",
  Cleaned_Data[[#This Row],[MonthlyIncome]] &lt;= Q3_Val, "Upper-Mid (Q3)",
  TRUE, "High (Q4)"
)</f>
        <v>High (Q4)</v>
      </c>
      <c r="AK1078" t="str">
        <f>_xlfn.XLOOKUP(Cleaned_Data[[#This Row],[JobSatisfaction]], SatisfactionLookup[Code], SatisfactionLookup[Label], "Unknown")</f>
        <v>Medium</v>
      </c>
      <c r="AL1078" t="str">
        <f>_xlfn.XLOOKUP(Cleaned_Data[[#This Row],[WorkLifeBalance]], SatisfactionLookup[Code], SatisfactionLookup[Label], "Unknown")</f>
        <v>Very High</v>
      </c>
      <c r="AM107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078" t="str" cm="1">
        <f t="array" ref="AN1078">_xlfn.IFS(Cleaned_Data[[#This Row],[Risk Score]]&gt;=5, "3 - High Risk", Cleaned_Data[[#This Row],[Risk Score]]&gt;=3, "2 - Medium Risk", TRUE, "1 - Low Risk")</f>
        <v>2 - Medium Risk</v>
      </c>
    </row>
    <row r="1079" spans="1:40">
      <c r="A1079">
        <v>28</v>
      </c>
      <c r="B1079" t="s">
        <v>35</v>
      </c>
      <c r="C1079" t="s">
        <v>36</v>
      </c>
      <c r="D1079">
        <v>1475</v>
      </c>
      <c r="E1079" t="s">
        <v>37</v>
      </c>
      <c r="F1079">
        <v>13</v>
      </c>
      <c r="G1079">
        <v>2</v>
      </c>
      <c r="H1079" t="s">
        <v>59</v>
      </c>
      <c r="I1079">
        <v>1933</v>
      </c>
      <c r="J1079">
        <v>4</v>
      </c>
      <c r="K1079" t="s">
        <v>39</v>
      </c>
      <c r="L1079">
        <v>84</v>
      </c>
      <c r="M1079">
        <v>3</v>
      </c>
      <c r="N1079">
        <v>2</v>
      </c>
      <c r="O1079" t="s">
        <v>40</v>
      </c>
      <c r="P1079">
        <v>3</v>
      </c>
      <c r="Q1079" t="s">
        <v>41</v>
      </c>
      <c r="R1079">
        <v>9854</v>
      </c>
      <c r="S1079">
        <v>23352</v>
      </c>
      <c r="T1079">
        <v>3</v>
      </c>
      <c r="U1079" t="s">
        <v>35</v>
      </c>
      <c r="V1079">
        <v>11</v>
      </c>
      <c r="W1079">
        <v>3</v>
      </c>
      <c r="X1079">
        <v>4</v>
      </c>
      <c r="Y1079">
        <v>0</v>
      </c>
      <c r="Z1079">
        <v>6</v>
      </c>
      <c r="AA1079">
        <v>0</v>
      </c>
      <c r="AB1079">
        <v>3</v>
      </c>
      <c r="AC1079">
        <v>2</v>
      </c>
      <c r="AD1079">
        <v>0</v>
      </c>
      <c r="AE1079">
        <v>2</v>
      </c>
      <c r="AF1079">
        <v>2</v>
      </c>
      <c r="AG1079">
        <v>1</v>
      </c>
      <c r="AH1079" t="s">
        <v>67</v>
      </c>
      <c r="AI1079" t="s">
        <v>71</v>
      </c>
      <c r="AJ1079" t="str" cm="1">
        <f t="array" ref="AJ1079">_xlfn.IFS(
  Cleaned_Data[[#This Row],[MonthlyIncome]] &lt;= Q1_Val, "Low (Q1)",
  Cleaned_Data[[#This Row],[MonthlyIncome]] &lt;= Q2_Val, "Lower-Mid (Q2)",
  Cleaned_Data[[#This Row],[MonthlyIncome]] &lt;= Q3_Val, "Upper-Mid (Q3)",
  TRUE, "High (Q4)"
)</f>
        <v>High (Q4)</v>
      </c>
      <c r="AK1079" t="str">
        <f>_xlfn.XLOOKUP(Cleaned_Data[[#This Row],[JobSatisfaction]], SatisfactionLookup[Code], SatisfactionLookup[Label], "Unknown")</f>
        <v>High</v>
      </c>
      <c r="AL1079" t="str">
        <f>_xlfn.XLOOKUP(Cleaned_Data[[#This Row],[WorkLifeBalance]], SatisfactionLookup[Code], SatisfactionLookup[Label], "Unknown")</f>
        <v>High</v>
      </c>
      <c r="AM107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079" t="str" cm="1">
        <f t="array" ref="AN1079">_xlfn.IFS(Cleaned_Data[[#This Row],[Risk Score]]&gt;=5, "3 - High Risk", Cleaned_Data[[#This Row],[Risk Score]]&gt;=3, "2 - Medium Risk", TRUE, "1 - Low Risk")</f>
        <v>2 - Medium Risk</v>
      </c>
    </row>
    <row r="1080" spans="1:40">
      <c r="A1080">
        <v>56</v>
      </c>
      <c r="B1080" t="s">
        <v>35</v>
      </c>
      <c r="C1080" t="s">
        <v>36</v>
      </c>
      <c r="D1080">
        <v>310</v>
      </c>
      <c r="E1080" t="s">
        <v>45</v>
      </c>
      <c r="F1080">
        <v>7</v>
      </c>
      <c r="G1080">
        <v>2</v>
      </c>
      <c r="H1080" t="s">
        <v>60</v>
      </c>
      <c r="I1080">
        <v>2032</v>
      </c>
      <c r="J1080">
        <v>4</v>
      </c>
      <c r="K1080" t="s">
        <v>46</v>
      </c>
      <c r="L1080">
        <v>72</v>
      </c>
      <c r="M1080">
        <v>3</v>
      </c>
      <c r="N1080">
        <v>1</v>
      </c>
      <c r="O1080" t="s">
        <v>50</v>
      </c>
      <c r="P1080">
        <v>3</v>
      </c>
      <c r="Q1080" t="s">
        <v>48</v>
      </c>
      <c r="R1080">
        <v>2339</v>
      </c>
      <c r="S1080">
        <v>3666</v>
      </c>
      <c r="T1080">
        <v>8</v>
      </c>
      <c r="U1080" t="s">
        <v>43</v>
      </c>
      <c r="V1080">
        <v>11</v>
      </c>
      <c r="W1080">
        <v>3</v>
      </c>
      <c r="X1080">
        <v>4</v>
      </c>
      <c r="Y1080">
        <v>1</v>
      </c>
      <c r="Z1080">
        <v>14</v>
      </c>
      <c r="AA1080">
        <v>4</v>
      </c>
      <c r="AB1080">
        <v>1</v>
      </c>
      <c r="AC1080">
        <v>10</v>
      </c>
      <c r="AD1080">
        <v>9</v>
      </c>
      <c r="AE1080">
        <v>9</v>
      </c>
      <c r="AF1080">
        <v>8</v>
      </c>
      <c r="AG1080">
        <v>1</v>
      </c>
      <c r="AH1080" t="s">
        <v>65</v>
      </c>
      <c r="AI1080" t="s">
        <v>72</v>
      </c>
      <c r="AJ1080" t="str" cm="1">
        <f t="array" ref="AJ1080">_xlfn.IFS(
  Cleaned_Data[[#This Row],[MonthlyIncome]] &lt;= Q1_Val, "Low (Q1)",
  Cleaned_Data[[#This Row],[MonthlyIncome]] &lt;= Q2_Val, "Lower-Mid (Q2)",
  Cleaned_Data[[#This Row],[MonthlyIncome]] &lt;= Q3_Val, "Upper-Mid (Q3)",
  TRUE, "High (Q4)"
)</f>
        <v>Low (Q1)</v>
      </c>
      <c r="AK1080" t="str">
        <f>_xlfn.XLOOKUP(Cleaned_Data[[#This Row],[JobSatisfaction]], SatisfactionLookup[Code], SatisfactionLookup[Label], "Unknown")</f>
        <v>High</v>
      </c>
      <c r="AL1080" t="str">
        <f>_xlfn.XLOOKUP(Cleaned_Data[[#This Row],[WorkLifeBalance]], SatisfactionLookup[Code], SatisfactionLookup[Label], "Unknown")</f>
        <v>Low</v>
      </c>
      <c r="AM108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080" t="str" cm="1">
        <f t="array" ref="AN1080">_xlfn.IFS(Cleaned_Data[[#This Row],[Risk Score]]&gt;=5, "3 - High Risk", Cleaned_Data[[#This Row],[Risk Score]]&gt;=3, "2 - Medium Risk", TRUE, "1 - Low Risk")</f>
        <v>2 - Medium Risk</v>
      </c>
    </row>
    <row r="1081" spans="1:40">
      <c r="A1081">
        <v>36</v>
      </c>
      <c r="B1081" t="s">
        <v>43</v>
      </c>
      <c r="C1081" t="s">
        <v>36</v>
      </c>
      <c r="D1081">
        <v>1299</v>
      </c>
      <c r="E1081" t="s">
        <v>45</v>
      </c>
      <c r="F1081">
        <v>27</v>
      </c>
      <c r="G1081">
        <v>3</v>
      </c>
      <c r="H1081" t="s">
        <v>51</v>
      </c>
      <c r="I1081">
        <v>13</v>
      </c>
      <c r="J1081">
        <v>3</v>
      </c>
      <c r="K1081" t="s">
        <v>46</v>
      </c>
      <c r="L1081">
        <v>94</v>
      </c>
      <c r="M1081">
        <v>3</v>
      </c>
      <c r="N1081">
        <v>2</v>
      </c>
      <c r="O1081" t="s">
        <v>54</v>
      </c>
      <c r="P1081">
        <v>3</v>
      </c>
      <c r="Q1081" t="s">
        <v>48</v>
      </c>
      <c r="R1081">
        <v>5237</v>
      </c>
      <c r="S1081">
        <v>16577</v>
      </c>
      <c r="T1081">
        <v>6</v>
      </c>
      <c r="U1081" t="s">
        <v>43</v>
      </c>
      <c r="V1081">
        <v>13</v>
      </c>
      <c r="W1081">
        <v>3</v>
      </c>
      <c r="X1081">
        <v>2</v>
      </c>
      <c r="Y1081">
        <v>2</v>
      </c>
      <c r="Z1081">
        <v>17</v>
      </c>
      <c r="AA1081">
        <v>3</v>
      </c>
      <c r="AB1081">
        <v>2</v>
      </c>
      <c r="AC1081">
        <v>7</v>
      </c>
      <c r="AD1081">
        <v>7</v>
      </c>
      <c r="AE1081">
        <v>7</v>
      </c>
      <c r="AF1081">
        <v>7</v>
      </c>
      <c r="AG1081">
        <v>0</v>
      </c>
      <c r="AH1081" t="s">
        <v>69</v>
      </c>
      <c r="AI1081" t="s">
        <v>72</v>
      </c>
      <c r="AJ1081" t="str" cm="1">
        <f t="array" ref="AJ1081">_xlfn.IFS(
  Cleaned_Data[[#This Row],[MonthlyIncome]] &lt;= Q1_Val, "Low (Q1)",
  Cleaned_Data[[#This Row],[MonthlyIncome]] &lt;= Q2_Val, "Lower-Mid (Q2)",
  Cleaned_Data[[#This Row],[MonthlyIncome]] &lt;= Q3_Val, "Upper-Mid (Q3)",
  TRUE, "High (Q4)"
)</f>
        <v>Upper-Mid (Q3)</v>
      </c>
      <c r="AK1081" t="str">
        <f>_xlfn.XLOOKUP(Cleaned_Data[[#This Row],[JobSatisfaction]], SatisfactionLookup[Code], SatisfactionLookup[Label], "Unknown")</f>
        <v>High</v>
      </c>
      <c r="AL1081" t="str">
        <f>_xlfn.XLOOKUP(Cleaned_Data[[#This Row],[WorkLifeBalance]], SatisfactionLookup[Code], SatisfactionLookup[Label], "Unknown")</f>
        <v>Medium</v>
      </c>
      <c r="AM108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081" t="str" cm="1">
        <f t="array" ref="AN1081">_xlfn.IFS(Cleaned_Data[[#This Row],[Risk Score]]&gt;=5, "3 - High Risk", Cleaned_Data[[#This Row],[Risk Score]]&gt;=3, "2 - Medium Risk", TRUE, "1 - Low Risk")</f>
        <v>1 - Low Risk</v>
      </c>
    </row>
    <row r="1082" spans="1:40">
      <c r="A1082">
        <v>34</v>
      </c>
      <c r="B1082" t="s">
        <v>43</v>
      </c>
      <c r="C1082" t="s">
        <v>36</v>
      </c>
      <c r="D1082">
        <v>419</v>
      </c>
      <c r="E1082" t="s">
        <v>45</v>
      </c>
      <c r="F1082">
        <v>7</v>
      </c>
      <c r="G1082">
        <v>4</v>
      </c>
      <c r="H1082" t="s">
        <v>38</v>
      </c>
      <c r="I1082">
        <v>28</v>
      </c>
      <c r="J1082">
        <v>1</v>
      </c>
      <c r="K1082" t="s">
        <v>39</v>
      </c>
      <c r="L1082">
        <v>53</v>
      </c>
      <c r="M1082">
        <v>3</v>
      </c>
      <c r="N1082">
        <v>3</v>
      </c>
      <c r="O1082" t="s">
        <v>58</v>
      </c>
      <c r="P1082">
        <v>2</v>
      </c>
      <c r="Q1082" t="s">
        <v>41</v>
      </c>
      <c r="R1082">
        <v>11994</v>
      </c>
      <c r="S1082">
        <v>21293</v>
      </c>
      <c r="T1082">
        <v>0</v>
      </c>
      <c r="U1082" t="s">
        <v>43</v>
      </c>
      <c r="V1082">
        <v>11</v>
      </c>
      <c r="W1082">
        <v>3</v>
      </c>
      <c r="X1082">
        <v>3</v>
      </c>
      <c r="Y1082">
        <v>0</v>
      </c>
      <c r="Z1082">
        <v>13</v>
      </c>
      <c r="AA1082">
        <v>4</v>
      </c>
      <c r="AB1082">
        <v>3</v>
      </c>
      <c r="AC1082">
        <v>12</v>
      </c>
      <c r="AD1082">
        <v>6</v>
      </c>
      <c r="AE1082">
        <v>2</v>
      </c>
      <c r="AF1082">
        <v>11</v>
      </c>
      <c r="AG1082">
        <v>0</v>
      </c>
      <c r="AH1082" t="s">
        <v>67</v>
      </c>
      <c r="AI1082" t="s">
        <v>73</v>
      </c>
      <c r="AJ1082" t="str" cm="1">
        <f t="array" ref="AJ1082">_xlfn.IFS(
  Cleaned_Data[[#This Row],[MonthlyIncome]] &lt;= Q1_Val, "Low (Q1)",
  Cleaned_Data[[#This Row],[MonthlyIncome]] &lt;= Q2_Val, "Lower-Mid (Q2)",
  Cleaned_Data[[#This Row],[MonthlyIncome]] &lt;= Q3_Val, "Upper-Mid (Q3)",
  TRUE, "High (Q4)"
)</f>
        <v>High (Q4)</v>
      </c>
      <c r="AK1082" t="str">
        <f>_xlfn.XLOOKUP(Cleaned_Data[[#This Row],[JobSatisfaction]], SatisfactionLookup[Code], SatisfactionLookup[Label], "Unknown")</f>
        <v>Medium</v>
      </c>
      <c r="AL1082" t="str">
        <f>_xlfn.XLOOKUP(Cleaned_Data[[#This Row],[WorkLifeBalance]], SatisfactionLookup[Code], SatisfactionLookup[Label], "Unknown")</f>
        <v>High</v>
      </c>
      <c r="AM108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082" t="str" cm="1">
        <f t="array" ref="AN1082">_xlfn.IFS(Cleaned_Data[[#This Row],[Risk Score]]&gt;=5, "3 - High Risk", Cleaned_Data[[#This Row],[Risk Score]]&gt;=3, "2 - Medium Risk", TRUE, "1 - Low Risk")</f>
        <v>1 - Low Risk</v>
      </c>
    </row>
    <row r="1083" spans="1:40">
      <c r="A1083">
        <v>53</v>
      </c>
      <c r="B1083" t="s">
        <v>43</v>
      </c>
      <c r="C1083" t="s">
        <v>36</v>
      </c>
      <c r="D1083">
        <v>1282</v>
      </c>
      <c r="E1083" t="s">
        <v>45</v>
      </c>
      <c r="F1083">
        <v>5</v>
      </c>
      <c r="G1083">
        <v>3</v>
      </c>
      <c r="H1083" t="s">
        <v>49</v>
      </c>
      <c r="I1083">
        <v>32</v>
      </c>
      <c r="J1083">
        <v>3</v>
      </c>
      <c r="K1083" t="s">
        <v>39</v>
      </c>
      <c r="L1083">
        <v>58</v>
      </c>
      <c r="M1083">
        <v>3</v>
      </c>
      <c r="N1083">
        <v>5</v>
      </c>
      <c r="O1083" t="s">
        <v>56</v>
      </c>
      <c r="P1083">
        <v>3</v>
      </c>
      <c r="Q1083" t="s">
        <v>52</v>
      </c>
      <c r="R1083">
        <v>19094</v>
      </c>
      <c r="S1083">
        <v>10735</v>
      </c>
      <c r="T1083">
        <v>4</v>
      </c>
      <c r="U1083" t="s">
        <v>43</v>
      </c>
      <c r="V1083">
        <v>11</v>
      </c>
      <c r="W1083">
        <v>3</v>
      </c>
      <c r="X1083">
        <v>4</v>
      </c>
      <c r="Y1083">
        <v>1</v>
      </c>
      <c r="Z1083">
        <v>26</v>
      </c>
      <c r="AA1083">
        <v>3</v>
      </c>
      <c r="AB1083">
        <v>2</v>
      </c>
      <c r="AC1083">
        <v>14</v>
      </c>
      <c r="AD1083">
        <v>13</v>
      </c>
      <c r="AE1083">
        <v>4</v>
      </c>
      <c r="AF1083">
        <v>8</v>
      </c>
      <c r="AG1083">
        <v>0</v>
      </c>
      <c r="AH1083" t="s">
        <v>70</v>
      </c>
      <c r="AI1083" t="s">
        <v>73</v>
      </c>
      <c r="AJ1083" t="str" cm="1">
        <f t="array" ref="AJ1083">_xlfn.IFS(
  Cleaned_Data[[#This Row],[MonthlyIncome]] &lt;= Q1_Val, "Low (Q1)",
  Cleaned_Data[[#This Row],[MonthlyIncome]] &lt;= Q2_Val, "Lower-Mid (Q2)",
  Cleaned_Data[[#This Row],[MonthlyIncome]] &lt;= Q3_Val, "Upper-Mid (Q3)",
  TRUE, "High (Q4)"
)</f>
        <v>High (Q4)</v>
      </c>
      <c r="AK1083" t="str">
        <f>_xlfn.XLOOKUP(Cleaned_Data[[#This Row],[JobSatisfaction]], SatisfactionLookup[Code], SatisfactionLookup[Label], "Unknown")</f>
        <v>High</v>
      </c>
      <c r="AL1083" t="str">
        <f>_xlfn.XLOOKUP(Cleaned_Data[[#This Row],[WorkLifeBalance]], SatisfactionLookup[Code], SatisfactionLookup[Label], "Unknown")</f>
        <v>Medium</v>
      </c>
      <c r="AM108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083" t="str" cm="1">
        <f t="array" ref="AN1083">_xlfn.IFS(Cleaned_Data[[#This Row],[Risk Score]]&gt;=5, "3 - High Risk", Cleaned_Data[[#This Row],[Risk Score]]&gt;=3, "2 - Medium Risk", TRUE, "1 - Low Risk")</f>
        <v>1 - Low Risk</v>
      </c>
    </row>
    <row r="1084" spans="1:40">
      <c r="A1084">
        <v>42</v>
      </c>
      <c r="B1084" t="s">
        <v>43</v>
      </c>
      <c r="C1084" t="s">
        <v>36</v>
      </c>
      <c r="D1084">
        <v>691</v>
      </c>
      <c r="E1084" t="s">
        <v>37</v>
      </c>
      <c r="F1084">
        <v>8</v>
      </c>
      <c r="G1084">
        <v>4</v>
      </c>
      <c r="H1084" t="s">
        <v>59</v>
      </c>
      <c r="I1084">
        <v>35</v>
      </c>
      <c r="J1084">
        <v>3</v>
      </c>
      <c r="K1084" t="s">
        <v>46</v>
      </c>
      <c r="L1084">
        <v>48</v>
      </c>
      <c r="M1084">
        <v>3</v>
      </c>
      <c r="N1084">
        <v>2</v>
      </c>
      <c r="O1084" t="s">
        <v>40</v>
      </c>
      <c r="P1084">
        <v>2</v>
      </c>
      <c r="Q1084" t="s">
        <v>48</v>
      </c>
      <c r="R1084">
        <v>6825</v>
      </c>
      <c r="S1084">
        <v>21173</v>
      </c>
      <c r="T1084">
        <v>0</v>
      </c>
      <c r="U1084" t="s">
        <v>43</v>
      </c>
      <c r="V1084">
        <v>11</v>
      </c>
      <c r="W1084">
        <v>3</v>
      </c>
      <c r="X1084">
        <v>4</v>
      </c>
      <c r="Y1084">
        <v>1</v>
      </c>
      <c r="Z1084">
        <v>10</v>
      </c>
      <c r="AA1084">
        <v>2</v>
      </c>
      <c r="AB1084">
        <v>3</v>
      </c>
      <c r="AC1084">
        <v>9</v>
      </c>
      <c r="AD1084">
        <v>7</v>
      </c>
      <c r="AE1084">
        <v>4</v>
      </c>
      <c r="AF1084">
        <v>2</v>
      </c>
      <c r="AG1084">
        <v>0</v>
      </c>
      <c r="AH1084" t="s">
        <v>69</v>
      </c>
      <c r="AI1084" t="s">
        <v>72</v>
      </c>
      <c r="AJ1084" t="str" cm="1">
        <f t="array" ref="AJ1084">_xlfn.IFS(
  Cleaned_Data[[#This Row],[MonthlyIncome]] &lt;= Q1_Val, "Low (Q1)",
  Cleaned_Data[[#This Row],[MonthlyIncome]] &lt;= Q2_Val, "Lower-Mid (Q2)",
  Cleaned_Data[[#This Row],[MonthlyIncome]] &lt;= Q3_Val, "Upper-Mid (Q3)",
  TRUE, "High (Q4)"
)</f>
        <v>Upper-Mid (Q3)</v>
      </c>
      <c r="AK1084" t="str">
        <f>_xlfn.XLOOKUP(Cleaned_Data[[#This Row],[JobSatisfaction]], SatisfactionLookup[Code], SatisfactionLookup[Label], "Unknown")</f>
        <v>Medium</v>
      </c>
      <c r="AL1084" t="str">
        <f>_xlfn.XLOOKUP(Cleaned_Data[[#This Row],[WorkLifeBalance]], SatisfactionLookup[Code], SatisfactionLookup[Label], "Unknown")</f>
        <v>High</v>
      </c>
      <c r="AM108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084" t="str" cm="1">
        <f t="array" ref="AN1084">_xlfn.IFS(Cleaned_Data[[#This Row],[Risk Score]]&gt;=5, "3 - High Risk", Cleaned_Data[[#This Row],[Risk Score]]&gt;=3, "2 - Medium Risk", TRUE, "1 - Low Risk")</f>
        <v>2 - Medium Risk</v>
      </c>
    </row>
    <row r="1085" spans="1:40">
      <c r="A1085">
        <v>59</v>
      </c>
      <c r="B1085" t="s">
        <v>43</v>
      </c>
      <c r="C1085" t="s">
        <v>36</v>
      </c>
      <c r="D1085">
        <v>1435</v>
      </c>
      <c r="E1085" t="s">
        <v>37</v>
      </c>
      <c r="F1085">
        <v>25</v>
      </c>
      <c r="G1085">
        <v>3</v>
      </c>
      <c r="H1085" t="s">
        <v>38</v>
      </c>
      <c r="I1085">
        <v>81</v>
      </c>
      <c r="J1085">
        <v>1</v>
      </c>
      <c r="K1085" t="s">
        <v>39</v>
      </c>
      <c r="L1085">
        <v>99</v>
      </c>
      <c r="M1085">
        <v>3</v>
      </c>
      <c r="N1085">
        <v>3</v>
      </c>
      <c r="O1085" t="s">
        <v>40</v>
      </c>
      <c r="P1085">
        <v>1</v>
      </c>
      <c r="Q1085" t="s">
        <v>41</v>
      </c>
      <c r="R1085">
        <v>7637</v>
      </c>
      <c r="S1085">
        <v>2354</v>
      </c>
      <c r="T1085">
        <v>7</v>
      </c>
      <c r="U1085" t="s">
        <v>43</v>
      </c>
      <c r="V1085">
        <v>11</v>
      </c>
      <c r="W1085">
        <v>3</v>
      </c>
      <c r="X1085">
        <v>4</v>
      </c>
      <c r="Y1085">
        <v>0</v>
      </c>
      <c r="Z1085">
        <v>28</v>
      </c>
      <c r="AA1085">
        <v>3</v>
      </c>
      <c r="AB1085">
        <v>2</v>
      </c>
      <c r="AC1085">
        <v>21</v>
      </c>
      <c r="AD1085">
        <v>16</v>
      </c>
      <c r="AE1085">
        <v>7</v>
      </c>
      <c r="AF1085">
        <v>9</v>
      </c>
      <c r="AG1085">
        <v>0</v>
      </c>
      <c r="AH1085" t="s">
        <v>65</v>
      </c>
      <c r="AI1085" t="s">
        <v>73</v>
      </c>
      <c r="AJ1085" t="str" cm="1">
        <f t="array" ref="AJ1085">_xlfn.IFS(
  Cleaned_Data[[#This Row],[MonthlyIncome]] &lt;= Q1_Val, "Low (Q1)",
  Cleaned_Data[[#This Row],[MonthlyIncome]] &lt;= Q2_Val, "Lower-Mid (Q2)",
  Cleaned_Data[[#This Row],[MonthlyIncome]] &lt;= Q3_Val, "Upper-Mid (Q3)",
  TRUE, "High (Q4)"
)</f>
        <v>Upper-Mid (Q3)</v>
      </c>
      <c r="AK1085" t="str">
        <f>_xlfn.XLOOKUP(Cleaned_Data[[#This Row],[JobSatisfaction]], SatisfactionLookup[Code], SatisfactionLookup[Label], "Unknown")</f>
        <v>Low</v>
      </c>
      <c r="AL1085" t="str">
        <f>_xlfn.XLOOKUP(Cleaned_Data[[#This Row],[WorkLifeBalance]], SatisfactionLookup[Code], SatisfactionLookup[Label], "Unknown")</f>
        <v>Medium</v>
      </c>
      <c r="AM108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085" t="str" cm="1">
        <f t="array" ref="AN1085">_xlfn.IFS(Cleaned_Data[[#This Row],[Risk Score]]&gt;=5, "3 - High Risk", Cleaned_Data[[#This Row],[Risk Score]]&gt;=3, "2 - Medium Risk", TRUE, "1 - Low Risk")</f>
        <v>2 - Medium Risk</v>
      </c>
    </row>
    <row r="1086" spans="1:40">
      <c r="A1086">
        <v>51</v>
      </c>
      <c r="B1086" t="s">
        <v>43</v>
      </c>
      <c r="C1086" t="s">
        <v>36</v>
      </c>
      <c r="D1086">
        <v>684</v>
      </c>
      <c r="E1086" t="s">
        <v>45</v>
      </c>
      <c r="F1086">
        <v>6</v>
      </c>
      <c r="G1086">
        <v>3</v>
      </c>
      <c r="H1086" t="s">
        <v>38</v>
      </c>
      <c r="I1086">
        <v>162</v>
      </c>
      <c r="J1086">
        <v>1</v>
      </c>
      <c r="K1086" t="s">
        <v>46</v>
      </c>
      <c r="L1086">
        <v>51</v>
      </c>
      <c r="M1086">
        <v>3</v>
      </c>
      <c r="N1086">
        <v>5</v>
      </c>
      <c r="O1086" t="s">
        <v>58</v>
      </c>
      <c r="P1086">
        <v>3</v>
      </c>
      <c r="Q1086" t="s">
        <v>41</v>
      </c>
      <c r="R1086">
        <v>19537</v>
      </c>
      <c r="S1086">
        <v>6462</v>
      </c>
      <c r="T1086">
        <v>7</v>
      </c>
      <c r="U1086" t="s">
        <v>43</v>
      </c>
      <c r="V1086">
        <v>13</v>
      </c>
      <c r="W1086">
        <v>3</v>
      </c>
      <c r="X1086">
        <v>3</v>
      </c>
      <c r="Y1086">
        <v>0</v>
      </c>
      <c r="Z1086">
        <v>23</v>
      </c>
      <c r="AA1086">
        <v>5</v>
      </c>
      <c r="AB1086">
        <v>3</v>
      </c>
      <c r="AC1086">
        <v>20</v>
      </c>
      <c r="AD1086">
        <v>18</v>
      </c>
      <c r="AE1086">
        <v>15</v>
      </c>
      <c r="AF1086">
        <v>15</v>
      </c>
      <c r="AG1086">
        <v>0</v>
      </c>
      <c r="AH1086" t="s">
        <v>70</v>
      </c>
      <c r="AI1086" t="s">
        <v>73</v>
      </c>
      <c r="AJ1086" t="str" cm="1">
        <f t="array" ref="AJ1086">_xlfn.IFS(
  Cleaned_Data[[#This Row],[MonthlyIncome]] &lt;= Q1_Val, "Low (Q1)",
  Cleaned_Data[[#This Row],[MonthlyIncome]] &lt;= Q2_Val, "Lower-Mid (Q2)",
  Cleaned_Data[[#This Row],[MonthlyIncome]] &lt;= Q3_Val, "Upper-Mid (Q3)",
  TRUE, "High (Q4)"
)</f>
        <v>High (Q4)</v>
      </c>
      <c r="AK1086" t="str">
        <f>_xlfn.XLOOKUP(Cleaned_Data[[#This Row],[JobSatisfaction]], SatisfactionLookup[Code], SatisfactionLookup[Label], "Unknown")</f>
        <v>High</v>
      </c>
      <c r="AL1086" t="str">
        <f>_xlfn.XLOOKUP(Cleaned_Data[[#This Row],[WorkLifeBalance]], SatisfactionLookup[Code], SatisfactionLookup[Label], "Unknown")</f>
        <v>High</v>
      </c>
      <c r="AM108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086" t="str" cm="1">
        <f t="array" ref="AN1086">_xlfn.IFS(Cleaned_Data[[#This Row],[Risk Score]]&gt;=5, "3 - High Risk", Cleaned_Data[[#This Row],[Risk Score]]&gt;=3, "2 - Medium Risk", TRUE, "1 - Low Risk")</f>
        <v>1 - Low Risk</v>
      </c>
    </row>
    <row r="1087" spans="1:40">
      <c r="A1087">
        <v>22</v>
      </c>
      <c r="B1087" t="s">
        <v>43</v>
      </c>
      <c r="C1087" t="s">
        <v>36</v>
      </c>
      <c r="D1087">
        <v>594</v>
      </c>
      <c r="E1087" t="s">
        <v>45</v>
      </c>
      <c r="F1087">
        <v>2</v>
      </c>
      <c r="G1087">
        <v>1</v>
      </c>
      <c r="H1087" t="s">
        <v>60</v>
      </c>
      <c r="I1087">
        <v>169</v>
      </c>
      <c r="J1087">
        <v>3</v>
      </c>
      <c r="K1087" t="s">
        <v>46</v>
      </c>
      <c r="L1087">
        <v>100</v>
      </c>
      <c r="M1087">
        <v>3</v>
      </c>
      <c r="N1087">
        <v>1</v>
      </c>
      <c r="O1087" t="s">
        <v>50</v>
      </c>
      <c r="P1087">
        <v>4</v>
      </c>
      <c r="Q1087" t="s">
        <v>48</v>
      </c>
      <c r="R1087">
        <v>2523</v>
      </c>
      <c r="S1087">
        <v>19299</v>
      </c>
      <c r="T1087">
        <v>0</v>
      </c>
      <c r="U1087" t="s">
        <v>43</v>
      </c>
      <c r="V1087">
        <v>14</v>
      </c>
      <c r="W1087">
        <v>3</v>
      </c>
      <c r="X1087">
        <v>3</v>
      </c>
      <c r="Y1087">
        <v>1</v>
      </c>
      <c r="Z1087">
        <v>3</v>
      </c>
      <c r="AA1087">
        <v>2</v>
      </c>
      <c r="AB1087">
        <v>3</v>
      </c>
      <c r="AC1087">
        <v>2</v>
      </c>
      <c r="AD1087">
        <v>1</v>
      </c>
      <c r="AE1087">
        <v>2</v>
      </c>
      <c r="AF1087">
        <v>1</v>
      </c>
      <c r="AG1087">
        <v>0</v>
      </c>
      <c r="AH1087" t="s">
        <v>68</v>
      </c>
      <c r="AI1087" t="s">
        <v>71</v>
      </c>
      <c r="AJ1087" t="str" cm="1">
        <f t="array" ref="AJ1087">_xlfn.IFS(
  Cleaned_Data[[#This Row],[MonthlyIncome]] &lt;= Q1_Val, "Low (Q1)",
  Cleaned_Data[[#This Row],[MonthlyIncome]] &lt;= Q2_Val, "Lower-Mid (Q2)",
  Cleaned_Data[[#This Row],[MonthlyIncome]] &lt;= Q3_Val, "Upper-Mid (Q3)",
  TRUE, "High (Q4)"
)</f>
        <v>Low (Q1)</v>
      </c>
      <c r="AK1087" t="str">
        <f>_xlfn.XLOOKUP(Cleaned_Data[[#This Row],[JobSatisfaction]], SatisfactionLookup[Code], SatisfactionLookup[Label], "Unknown")</f>
        <v>Very High</v>
      </c>
      <c r="AL1087" t="str">
        <f>_xlfn.XLOOKUP(Cleaned_Data[[#This Row],[WorkLifeBalance]], SatisfactionLookup[Code], SatisfactionLookup[Label], "Unknown")</f>
        <v>High</v>
      </c>
      <c r="AM108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087" t="str" cm="1">
        <f t="array" ref="AN1087">_xlfn.IFS(Cleaned_Data[[#This Row],[Risk Score]]&gt;=5, "3 - High Risk", Cleaned_Data[[#This Row],[Risk Score]]&gt;=3, "2 - Medium Risk", TRUE, "1 - Low Risk")</f>
        <v>1 - Low Risk</v>
      </c>
    </row>
    <row r="1088" spans="1:40">
      <c r="A1088">
        <v>30</v>
      </c>
      <c r="B1088" t="s">
        <v>43</v>
      </c>
      <c r="C1088" t="s">
        <v>36</v>
      </c>
      <c r="D1088">
        <v>1240</v>
      </c>
      <c r="E1088" t="s">
        <v>61</v>
      </c>
      <c r="F1088">
        <v>9</v>
      </c>
      <c r="G1088">
        <v>3</v>
      </c>
      <c r="H1088" t="s">
        <v>61</v>
      </c>
      <c r="I1088">
        <v>184</v>
      </c>
      <c r="J1088">
        <v>3</v>
      </c>
      <c r="K1088" t="s">
        <v>46</v>
      </c>
      <c r="L1088">
        <v>48</v>
      </c>
      <c r="M1088">
        <v>3</v>
      </c>
      <c r="N1088">
        <v>2</v>
      </c>
      <c r="O1088" t="s">
        <v>61</v>
      </c>
      <c r="P1088">
        <v>4</v>
      </c>
      <c r="Q1088" t="s">
        <v>48</v>
      </c>
      <c r="R1088">
        <v>6347</v>
      </c>
      <c r="S1088">
        <v>13982</v>
      </c>
      <c r="T1088">
        <v>0</v>
      </c>
      <c r="U1088" t="s">
        <v>35</v>
      </c>
      <c r="V1088">
        <v>19</v>
      </c>
      <c r="W1088">
        <v>3</v>
      </c>
      <c r="X1088">
        <v>4</v>
      </c>
      <c r="Y1088">
        <v>0</v>
      </c>
      <c r="Z1088">
        <v>12</v>
      </c>
      <c r="AA1088">
        <v>2</v>
      </c>
      <c r="AB1088">
        <v>1</v>
      </c>
      <c r="AC1088">
        <v>11</v>
      </c>
      <c r="AD1088">
        <v>9</v>
      </c>
      <c r="AE1088">
        <v>4</v>
      </c>
      <c r="AF1088">
        <v>7</v>
      </c>
      <c r="AG1088">
        <v>0</v>
      </c>
      <c r="AH1088" t="s">
        <v>67</v>
      </c>
      <c r="AI1088" t="s">
        <v>73</v>
      </c>
      <c r="AJ1088" t="str" cm="1">
        <f t="array" ref="AJ1088">_xlfn.IFS(
  Cleaned_Data[[#This Row],[MonthlyIncome]] &lt;= Q1_Val, "Low (Q1)",
  Cleaned_Data[[#This Row],[MonthlyIncome]] &lt;= Q2_Val, "Lower-Mid (Q2)",
  Cleaned_Data[[#This Row],[MonthlyIncome]] &lt;= Q3_Val, "Upper-Mid (Q3)",
  TRUE, "High (Q4)"
)</f>
        <v>Upper-Mid (Q3)</v>
      </c>
      <c r="AK1088" t="str">
        <f>_xlfn.XLOOKUP(Cleaned_Data[[#This Row],[JobSatisfaction]], SatisfactionLookup[Code], SatisfactionLookup[Label], "Unknown")</f>
        <v>Very High</v>
      </c>
      <c r="AL1088" t="str">
        <f>_xlfn.XLOOKUP(Cleaned_Data[[#This Row],[WorkLifeBalance]], SatisfactionLookup[Code], SatisfactionLookup[Label], "Unknown")</f>
        <v>Low</v>
      </c>
      <c r="AM108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088" t="str" cm="1">
        <f t="array" ref="AN1088">_xlfn.IFS(Cleaned_Data[[#This Row],[Risk Score]]&gt;=5, "3 - High Risk", Cleaned_Data[[#This Row],[Risk Score]]&gt;=3, "2 - Medium Risk", TRUE, "1 - Low Risk")</f>
        <v>3 - High Risk</v>
      </c>
    </row>
    <row r="1089" spans="1:40">
      <c r="A1089">
        <v>53</v>
      </c>
      <c r="B1089" t="s">
        <v>43</v>
      </c>
      <c r="C1089" t="s">
        <v>36</v>
      </c>
      <c r="D1089">
        <v>1436</v>
      </c>
      <c r="E1089" t="s">
        <v>37</v>
      </c>
      <c r="F1089">
        <v>6</v>
      </c>
      <c r="G1089">
        <v>2</v>
      </c>
      <c r="H1089" t="s">
        <v>59</v>
      </c>
      <c r="I1089">
        <v>205</v>
      </c>
      <c r="J1089">
        <v>2</v>
      </c>
      <c r="K1089" t="s">
        <v>46</v>
      </c>
      <c r="L1089">
        <v>34</v>
      </c>
      <c r="M1089">
        <v>3</v>
      </c>
      <c r="N1089">
        <v>2</v>
      </c>
      <c r="O1089" t="s">
        <v>57</v>
      </c>
      <c r="P1089">
        <v>3</v>
      </c>
      <c r="Q1089" t="s">
        <v>48</v>
      </c>
      <c r="R1089">
        <v>2306</v>
      </c>
      <c r="S1089">
        <v>16047</v>
      </c>
      <c r="T1089">
        <v>2</v>
      </c>
      <c r="U1089" t="s">
        <v>35</v>
      </c>
      <c r="V1089">
        <v>20</v>
      </c>
      <c r="W1089">
        <v>4</v>
      </c>
      <c r="X1089">
        <v>4</v>
      </c>
      <c r="Y1089">
        <v>1</v>
      </c>
      <c r="Z1089">
        <v>13</v>
      </c>
      <c r="AA1089">
        <v>3</v>
      </c>
      <c r="AB1089">
        <v>1</v>
      </c>
      <c r="AC1089">
        <v>7</v>
      </c>
      <c r="AD1089">
        <v>7</v>
      </c>
      <c r="AE1089">
        <v>4</v>
      </c>
      <c r="AF1089">
        <v>5</v>
      </c>
      <c r="AG1089">
        <v>0</v>
      </c>
      <c r="AH1089" t="s">
        <v>70</v>
      </c>
      <c r="AI1089" t="s">
        <v>72</v>
      </c>
      <c r="AJ1089" t="str" cm="1">
        <f t="array" ref="AJ1089">_xlfn.IFS(
  Cleaned_Data[[#This Row],[MonthlyIncome]] &lt;= Q1_Val, "Low (Q1)",
  Cleaned_Data[[#This Row],[MonthlyIncome]] &lt;= Q2_Val, "Lower-Mid (Q2)",
  Cleaned_Data[[#This Row],[MonthlyIncome]] &lt;= Q3_Val, "Upper-Mid (Q3)",
  TRUE, "High (Q4)"
)</f>
        <v>Low (Q1)</v>
      </c>
      <c r="AK1089" t="str">
        <f>_xlfn.XLOOKUP(Cleaned_Data[[#This Row],[JobSatisfaction]], SatisfactionLookup[Code], SatisfactionLookup[Label], "Unknown")</f>
        <v>High</v>
      </c>
      <c r="AL1089" t="str">
        <f>_xlfn.XLOOKUP(Cleaned_Data[[#This Row],[WorkLifeBalance]], SatisfactionLookup[Code], SatisfactionLookup[Label], "Unknown")</f>
        <v>Low</v>
      </c>
      <c r="AM108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089" t="str" cm="1">
        <f t="array" ref="AN1089">_xlfn.IFS(Cleaned_Data[[#This Row],[Risk Score]]&gt;=5, "3 - High Risk", Cleaned_Data[[#This Row],[Risk Score]]&gt;=3, "2 - Medium Risk", TRUE, "1 - Low Risk")</f>
        <v>3 - High Risk</v>
      </c>
    </row>
    <row r="1090" spans="1:40">
      <c r="A1090">
        <v>50</v>
      </c>
      <c r="B1090" t="s">
        <v>43</v>
      </c>
      <c r="C1090" t="s">
        <v>36</v>
      </c>
      <c r="D1090">
        <v>1452</v>
      </c>
      <c r="E1090" t="s">
        <v>45</v>
      </c>
      <c r="F1090">
        <v>11</v>
      </c>
      <c r="G1090">
        <v>3</v>
      </c>
      <c r="H1090" t="s">
        <v>38</v>
      </c>
      <c r="I1090">
        <v>226</v>
      </c>
      <c r="J1090">
        <v>3</v>
      </c>
      <c r="K1090" t="s">
        <v>39</v>
      </c>
      <c r="L1090">
        <v>53</v>
      </c>
      <c r="M1090">
        <v>3</v>
      </c>
      <c r="N1090">
        <v>5</v>
      </c>
      <c r="O1090" t="s">
        <v>56</v>
      </c>
      <c r="P1090">
        <v>2</v>
      </c>
      <c r="Q1090" t="s">
        <v>41</v>
      </c>
      <c r="R1090">
        <v>19926</v>
      </c>
      <c r="S1090">
        <v>17053</v>
      </c>
      <c r="T1090">
        <v>3</v>
      </c>
      <c r="U1090" t="s">
        <v>43</v>
      </c>
      <c r="V1090">
        <v>15</v>
      </c>
      <c r="W1090">
        <v>3</v>
      </c>
      <c r="X1090">
        <v>2</v>
      </c>
      <c r="Y1090">
        <v>0</v>
      </c>
      <c r="Z1090">
        <v>21</v>
      </c>
      <c r="AA1090">
        <v>5</v>
      </c>
      <c r="AB1090">
        <v>3</v>
      </c>
      <c r="AC1090">
        <v>5</v>
      </c>
      <c r="AD1090">
        <v>4</v>
      </c>
      <c r="AE1090">
        <v>4</v>
      </c>
      <c r="AF1090">
        <v>4</v>
      </c>
      <c r="AG1090">
        <v>0</v>
      </c>
      <c r="AH1090" t="s">
        <v>70</v>
      </c>
      <c r="AI1090" t="s">
        <v>71</v>
      </c>
      <c r="AJ1090" t="str" cm="1">
        <f t="array" ref="AJ1090">_xlfn.IFS(
  Cleaned_Data[[#This Row],[MonthlyIncome]] &lt;= Q1_Val, "Low (Q1)",
  Cleaned_Data[[#This Row],[MonthlyIncome]] &lt;= Q2_Val, "Lower-Mid (Q2)",
  Cleaned_Data[[#This Row],[MonthlyIncome]] &lt;= Q3_Val, "Upper-Mid (Q3)",
  TRUE, "High (Q4)"
)</f>
        <v>High (Q4)</v>
      </c>
      <c r="AK1090" t="str">
        <f>_xlfn.XLOOKUP(Cleaned_Data[[#This Row],[JobSatisfaction]], SatisfactionLookup[Code], SatisfactionLookup[Label], "Unknown")</f>
        <v>Medium</v>
      </c>
      <c r="AL1090" t="str">
        <f>_xlfn.XLOOKUP(Cleaned_Data[[#This Row],[WorkLifeBalance]], SatisfactionLookup[Code], SatisfactionLookup[Label], "Unknown")</f>
        <v>High</v>
      </c>
      <c r="AM109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090" t="str" cm="1">
        <f t="array" ref="AN1090">_xlfn.IFS(Cleaned_Data[[#This Row],[Risk Score]]&gt;=5, "3 - High Risk", Cleaned_Data[[#This Row],[Risk Score]]&gt;=3, "2 - Medium Risk", TRUE, "1 - Low Risk")</f>
        <v>2 - Medium Risk</v>
      </c>
    </row>
    <row r="1091" spans="1:40">
      <c r="A1091">
        <v>30</v>
      </c>
      <c r="B1091" t="s">
        <v>43</v>
      </c>
      <c r="C1091" t="s">
        <v>36</v>
      </c>
      <c r="D1091">
        <v>1339</v>
      </c>
      <c r="E1091" t="s">
        <v>37</v>
      </c>
      <c r="F1091">
        <v>5</v>
      </c>
      <c r="G1091">
        <v>3</v>
      </c>
      <c r="H1091" t="s">
        <v>38</v>
      </c>
      <c r="I1091">
        <v>228</v>
      </c>
      <c r="J1091">
        <v>2</v>
      </c>
      <c r="K1091" t="s">
        <v>39</v>
      </c>
      <c r="L1091">
        <v>41</v>
      </c>
      <c r="M1091">
        <v>3</v>
      </c>
      <c r="N1091">
        <v>3</v>
      </c>
      <c r="O1091" t="s">
        <v>40</v>
      </c>
      <c r="P1091">
        <v>4</v>
      </c>
      <c r="Q1091" t="s">
        <v>48</v>
      </c>
      <c r="R1091">
        <v>9419</v>
      </c>
      <c r="S1091">
        <v>8053</v>
      </c>
      <c r="T1091">
        <v>2</v>
      </c>
      <c r="U1091" t="s">
        <v>43</v>
      </c>
      <c r="V1091">
        <v>12</v>
      </c>
      <c r="W1091">
        <v>3</v>
      </c>
      <c r="X1091">
        <v>3</v>
      </c>
      <c r="Y1091">
        <v>1</v>
      </c>
      <c r="Z1091">
        <v>12</v>
      </c>
      <c r="AA1091">
        <v>2</v>
      </c>
      <c r="AB1091">
        <v>3</v>
      </c>
      <c r="AC1091">
        <v>10</v>
      </c>
      <c r="AD1091">
        <v>9</v>
      </c>
      <c r="AE1091">
        <v>7</v>
      </c>
      <c r="AF1091">
        <v>4</v>
      </c>
      <c r="AG1091">
        <v>0</v>
      </c>
      <c r="AH1091" t="s">
        <v>67</v>
      </c>
      <c r="AI1091" t="s">
        <v>72</v>
      </c>
      <c r="AJ1091" t="str" cm="1">
        <f t="array" ref="AJ1091">_xlfn.IFS(
  Cleaned_Data[[#This Row],[MonthlyIncome]] &lt;= Q1_Val, "Low (Q1)",
  Cleaned_Data[[#This Row],[MonthlyIncome]] &lt;= Q2_Val, "Lower-Mid (Q2)",
  Cleaned_Data[[#This Row],[MonthlyIncome]] &lt;= Q3_Val, "Upper-Mid (Q3)",
  TRUE, "High (Q4)"
)</f>
        <v>High (Q4)</v>
      </c>
      <c r="AK1091" t="str">
        <f>_xlfn.XLOOKUP(Cleaned_Data[[#This Row],[JobSatisfaction]], SatisfactionLookup[Code], SatisfactionLookup[Label], "Unknown")</f>
        <v>Very High</v>
      </c>
      <c r="AL1091" t="str">
        <f>_xlfn.XLOOKUP(Cleaned_Data[[#This Row],[WorkLifeBalance]], SatisfactionLookup[Code], SatisfactionLookup[Label], "Unknown")</f>
        <v>High</v>
      </c>
      <c r="AM109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091" t="str" cm="1">
        <f t="array" ref="AN1091">_xlfn.IFS(Cleaned_Data[[#This Row],[Risk Score]]&gt;=5, "3 - High Risk", Cleaned_Data[[#This Row],[Risk Score]]&gt;=3, "2 - Medium Risk", TRUE, "1 - Low Risk")</f>
        <v>1 - Low Risk</v>
      </c>
    </row>
    <row r="1092" spans="1:40">
      <c r="A1092">
        <v>36</v>
      </c>
      <c r="B1092" t="s">
        <v>43</v>
      </c>
      <c r="C1092" t="s">
        <v>36</v>
      </c>
      <c r="D1092">
        <v>1396</v>
      </c>
      <c r="E1092" t="s">
        <v>45</v>
      </c>
      <c r="F1092">
        <v>5</v>
      </c>
      <c r="G1092">
        <v>2</v>
      </c>
      <c r="H1092" t="s">
        <v>38</v>
      </c>
      <c r="I1092">
        <v>304</v>
      </c>
      <c r="J1092">
        <v>4</v>
      </c>
      <c r="K1092" t="s">
        <v>46</v>
      </c>
      <c r="L1092">
        <v>62</v>
      </c>
      <c r="M1092">
        <v>3</v>
      </c>
      <c r="N1092">
        <v>2</v>
      </c>
      <c r="O1092" t="s">
        <v>50</v>
      </c>
      <c r="P1092">
        <v>2</v>
      </c>
      <c r="Q1092" t="s">
        <v>41</v>
      </c>
      <c r="R1092">
        <v>5914</v>
      </c>
      <c r="S1092">
        <v>9945</v>
      </c>
      <c r="T1092">
        <v>8</v>
      </c>
      <c r="U1092" t="s">
        <v>43</v>
      </c>
      <c r="V1092">
        <v>16</v>
      </c>
      <c r="W1092">
        <v>3</v>
      </c>
      <c r="X1092">
        <v>4</v>
      </c>
      <c r="Y1092">
        <v>0</v>
      </c>
      <c r="Z1092">
        <v>16</v>
      </c>
      <c r="AA1092">
        <v>3</v>
      </c>
      <c r="AB1092">
        <v>4</v>
      </c>
      <c r="AC1092">
        <v>13</v>
      </c>
      <c r="AD1092">
        <v>11</v>
      </c>
      <c r="AE1092">
        <v>3</v>
      </c>
      <c r="AF1092">
        <v>7</v>
      </c>
      <c r="AG1092">
        <v>0</v>
      </c>
      <c r="AH1092" t="s">
        <v>69</v>
      </c>
      <c r="AI1092" t="s">
        <v>73</v>
      </c>
      <c r="AJ1092" t="str" cm="1">
        <f t="array" ref="AJ1092">_xlfn.IFS(
  Cleaned_Data[[#This Row],[MonthlyIncome]] &lt;= Q1_Val, "Low (Q1)",
  Cleaned_Data[[#This Row],[MonthlyIncome]] &lt;= Q2_Val, "Lower-Mid (Q2)",
  Cleaned_Data[[#This Row],[MonthlyIncome]] &lt;= Q3_Val, "Upper-Mid (Q3)",
  TRUE, "High (Q4)"
)</f>
        <v>Upper-Mid (Q3)</v>
      </c>
      <c r="AK1092" t="str">
        <f>_xlfn.XLOOKUP(Cleaned_Data[[#This Row],[JobSatisfaction]], SatisfactionLookup[Code], SatisfactionLookup[Label], "Unknown")</f>
        <v>Medium</v>
      </c>
      <c r="AL1092" t="str">
        <f>_xlfn.XLOOKUP(Cleaned_Data[[#This Row],[WorkLifeBalance]], SatisfactionLookup[Code], SatisfactionLookup[Label], "Unknown")</f>
        <v>Very High</v>
      </c>
      <c r="AM109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092" t="str" cm="1">
        <f t="array" ref="AN1092">_xlfn.IFS(Cleaned_Data[[#This Row],[Risk Score]]&gt;=5, "3 - High Risk", Cleaned_Data[[#This Row],[Risk Score]]&gt;=3, "2 - Medium Risk", TRUE, "1 - Low Risk")</f>
        <v>1 - Low Risk</v>
      </c>
    </row>
    <row r="1093" spans="1:40">
      <c r="A1093">
        <v>38</v>
      </c>
      <c r="B1093" t="s">
        <v>43</v>
      </c>
      <c r="C1093" t="s">
        <v>36</v>
      </c>
      <c r="D1093">
        <v>119</v>
      </c>
      <c r="E1093" t="s">
        <v>37</v>
      </c>
      <c r="F1093">
        <v>3</v>
      </c>
      <c r="G1093">
        <v>3</v>
      </c>
      <c r="H1093" t="s">
        <v>38</v>
      </c>
      <c r="I1093">
        <v>307</v>
      </c>
      <c r="J1093">
        <v>1</v>
      </c>
      <c r="K1093" t="s">
        <v>46</v>
      </c>
      <c r="L1093">
        <v>76</v>
      </c>
      <c r="M1093">
        <v>3</v>
      </c>
      <c r="N1093">
        <v>3</v>
      </c>
      <c r="O1093" t="s">
        <v>40</v>
      </c>
      <c r="P1093">
        <v>3</v>
      </c>
      <c r="Q1093" t="s">
        <v>52</v>
      </c>
      <c r="R1093">
        <v>10609</v>
      </c>
      <c r="S1093">
        <v>9647</v>
      </c>
      <c r="T1093">
        <v>0</v>
      </c>
      <c r="U1093" t="s">
        <v>43</v>
      </c>
      <c r="V1093">
        <v>12</v>
      </c>
      <c r="W1093">
        <v>3</v>
      </c>
      <c r="X1093">
        <v>3</v>
      </c>
      <c r="Y1093">
        <v>2</v>
      </c>
      <c r="Z1093">
        <v>17</v>
      </c>
      <c r="AA1093">
        <v>6</v>
      </c>
      <c r="AB1093">
        <v>2</v>
      </c>
      <c r="AC1093">
        <v>16</v>
      </c>
      <c r="AD1093">
        <v>10</v>
      </c>
      <c r="AE1093">
        <v>5</v>
      </c>
      <c r="AF1093">
        <v>13</v>
      </c>
      <c r="AG1093">
        <v>0</v>
      </c>
      <c r="AH1093" t="s">
        <v>69</v>
      </c>
      <c r="AI1093" t="s">
        <v>73</v>
      </c>
      <c r="AJ1093" t="str" cm="1">
        <f t="array" ref="AJ1093">_xlfn.IFS(
  Cleaned_Data[[#This Row],[MonthlyIncome]] &lt;= Q1_Val, "Low (Q1)",
  Cleaned_Data[[#This Row],[MonthlyIncome]] &lt;= Q2_Val, "Lower-Mid (Q2)",
  Cleaned_Data[[#This Row],[MonthlyIncome]] &lt;= Q3_Val, "Upper-Mid (Q3)",
  TRUE, "High (Q4)"
)</f>
        <v>High (Q4)</v>
      </c>
      <c r="AK1093" t="str">
        <f>_xlfn.XLOOKUP(Cleaned_Data[[#This Row],[JobSatisfaction]], SatisfactionLookup[Code], SatisfactionLookup[Label], "Unknown")</f>
        <v>High</v>
      </c>
      <c r="AL1093" t="str">
        <f>_xlfn.XLOOKUP(Cleaned_Data[[#This Row],[WorkLifeBalance]], SatisfactionLookup[Code], SatisfactionLookup[Label], "Unknown")</f>
        <v>Medium</v>
      </c>
      <c r="AM109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093" t="str" cm="1">
        <f t="array" ref="AN1093">_xlfn.IFS(Cleaned_Data[[#This Row],[Risk Score]]&gt;=5, "3 - High Risk", Cleaned_Data[[#This Row],[Risk Score]]&gt;=3, "2 - Medium Risk", TRUE, "1 - Low Risk")</f>
        <v>1 - Low Risk</v>
      </c>
    </row>
    <row r="1094" spans="1:40">
      <c r="A1094">
        <v>40</v>
      </c>
      <c r="B1094" t="s">
        <v>43</v>
      </c>
      <c r="C1094" t="s">
        <v>36</v>
      </c>
      <c r="D1094">
        <v>1416</v>
      </c>
      <c r="E1094" t="s">
        <v>45</v>
      </c>
      <c r="F1094">
        <v>2</v>
      </c>
      <c r="G1094">
        <v>2</v>
      </c>
      <c r="H1094" t="s">
        <v>51</v>
      </c>
      <c r="I1094">
        <v>352</v>
      </c>
      <c r="J1094">
        <v>1</v>
      </c>
      <c r="K1094" t="s">
        <v>46</v>
      </c>
      <c r="L1094">
        <v>49</v>
      </c>
      <c r="M1094">
        <v>3</v>
      </c>
      <c r="N1094">
        <v>5</v>
      </c>
      <c r="O1094" t="s">
        <v>58</v>
      </c>
      <c r="P1094">
        <v>3</v>
      </c>
      <c r="Q1094" t="s">
        <v>52</v>
      </c>
      <c r="R1094">
        <v>19436</v>
      </c>
      <c r="S1094">
        <v>5949</v>
      </c>
      <c r="T1094">
        <v>0</v>
      </c>
      <c r="U1094" t="s">
        <v>43</v>
      </c>
      <c r="V1094">
        <v>19</v>
      </c>
      <c r="W1094">
        <v>3</v>
      </c>
      <c r="X1094">
        <v>4</v>
      </c>
      <c r="Y1094">
        <v>1</v>
      </c>
      <c r="Z1094">
        <v>22</v>
      </c>
      <c r="AA1094">
        <v>5</v>
      </c>
      <c r="AB1094">
        <v>3</v>
      </c>
      <c r="AC1094">
        <v>21</v>
      </c>
      <c r="AD1094">
        <v>7</v>
      </c>
      <c r="AE1094">
        <v>3</v>
      </c>
      <c r="AF1094">
        <v>9</v>
      </c>
      <c r="AG1094">
        <v>0</v>
      </c>
      <c r="AH1094" t="s">
        <v>69</v>
      </c>
      <c r="AI1094" t="s">
        <v>73</v>
      </c>
      <c r="AJ1094" t="str" cm="1">
        <f t="array" ref="AJ1094">_xlfn.IFS(
  Cleaned_Data[[#This Row],[MonthlyIncome]] &lt;= Q1_Val, "Low (Q1)",
  Cleaned_Data[[#This Row],[MonthlyIncome]] &lt;= Q2_Val, "Lower-Mid (Q2)",
  Cleaned_Data[[#This Row],[MonthlyIncome]] &lt;= Q3_Val, "Upper-Mid (Q3)",
  TRUE, "High (Q4)"
)</f>
        <v>High (Q4)</v>
      </c>
      <c r="AK1094" t="str">
        <f>_xlfn.XLOOKUP(Cleaned_Data[[#This Row],[JobSatisfaction]], SatisfactionLookup[Code], SatisfactionLookup[Label], "Unknown")</f>
        <v>High</v>
      </c>
      <c r="AL1094" t="str">
        <f>_xlfn.XLOOKUP(Cleaned_Data[[#This Row],[WorkLifeBalance]], SatisfactionLookup[Code], SatisfactionLookup[Label], "Unknown")</f>
        <v>High</v>
      </c>
      <c r="AM109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094" t="str" cm="1">
        <f t="array" ref="AN1094">_xlfn.IFS(Cleaned_Data[[#This Row],[Risk Score]]&gt;=5, "3 - High Risk", Cleaned_Data[[#This Row],[Risk Score]]&gt;=3, "2 - Medium Risk", TRUE, "1 - Low Risk")</f>
        <v>1 - Low Risk</v>
      </c>
    </row>
    <row r="1095" spans="1:40">
      <c r="A1095">
        <v>45</v>
      </c>
      <c r="B1095" t="s">
        <v>43</v>
      </c>
      <c r="C1095" t="s">
        <v>36</v>
      </c>
      <c r="D1095">
        <v>1385</v>
      </c>
      <c r="E1095" t="s">
        <v>45</v>
      </c>
      <c r="F1095">
        <v>20</v>
      </c>
      <c r="G1095">
        <v>2</v>
      </c>
      <c r="H1095" t="s">
        <v>51</v>
      </c>
      <c r="I1095">
        <v>372</v>
      </c>
      <c r="J1095">
        <v>3</v>
      </c>
      <c r="K1095" t="s">
        <v>46</v>
      </c>
      <c r="L1095">
        <v>79</v>
      </c>
      <c r="M1095">
        <v>3</v>
      </c>
      <c r="N1095">
        <v>4</v>
      </c>
      <c r="O1095" t="s">
        <v>54</v>
      </c>
      <c r="P1095">
        <v>4</v>
      </c>
      <c r="Q1095" t="s">
        <v>48</v>
      </c>
      <c r="R1095">
        <v>13496</v>
      </c>
      <c r="S1095">
        <v>7501</v>
      </c>
      <c r="T1095">
        <v>0</v>
      </c>
      <c r="U1095" t="s">
        <v>35</v>
      </c>
      <c r="V1095">
        <v>14</v>
      </c>
      <c r="W1095">
        <v>3</v>
      </c>
      <c r="X1095">
        <v>2</v>
      </c>
      <c r="Y1095">
        <v>0</v>
      </c>
      <c r="Z1095">
        <v>21</v>
      </c>
      <c r="AA1095">
        <v>2</v>
      </c>
      <c r="AB1095">
        <v>3</v>
      </c>
      <c r="AC1095">
        <v>20</v>
      </c>
      <c r="AD1095">
        <v>7</v>
      </c>
      <c r="AE1095">
        <v>4</v>
      </c>
      <c r="AF1095">
        <v>10</v>
      </c>
      <c r="AG1095">
        <v>0</v>
      </c>
      <c r="AH1095" t="s">
        <v>70</v>
      </c>
      <c r="AI1095" t="s">
        <v>73</v>
      </c>
      <c r="AJ1095" t="str" cm="1">
        <f t="array" ref="AJ1095">_xlfn.IFS(
  Cleaned_Data[[#This Row],[MonthlyIncome]] &lt;= Q1_Val, "Low (Q1)",
  Cleaned_Data[[#This Row],[MonthlyIncome]] &lt;= Q2_Val, "Lower-Mid (Q2)",
  Cleaned_Data[[#This Row],[MonthlyIncome]] &lt;= Q3_Val, "Upper-Mid (Q3)",
  TRUE, "High (Q4)"
)</f>
        <v>High (Q4)</v>
      </c>
      <c r="AK1095" t="str">
        <f>_xlfn.XLOOKUP(Cleaned_Data[[#This Row],[JobSatisfaction]], SatisfactionLookup[Code], SatisfactionLookup[Label], "Unknown")</f>
        <v>Very High</v>
      </c>
      <c r="AL1095" t="str">
        <f>_xlfn.XLOOKUP(Cleaned_Data[[#This Row],[WorkLifeBalance]], SatisfactionLookup[Code], SatisfactionLookup[Label], "Unknown")</f>
        <v>High</v>
      </c>
      <c r="AM109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095" t="str" cm="1">
        <f t="array" ref="AN1095">_xlfn.IFS(Cleaned_Data[[#This Row],[Risk Score]]&gt;=5, "3 - High Risk", Cleaned_Data[[#This Row],[Risk Score]]&gt;=3, "2 - Medium Risk", TRUE, "1 - Low Risk")</f>
        <v>3 - High Risk</v>
      </c>
    </row>
    <row r="1096" spans="1:40">
      <c r="A1096">
        <v>36</v>
      </c>
      <c r="B1096" t="s">
        <v>43</v>
      </c>
      <c r="C1096" t="s">
        <v>36</v>
      </c>
      <c r="D1096">
        <v>1403</v>
      </c>
      <c r="E1096" t="s">
        <v>45</v>
      </c>
      <c r="F1096">
        <v>6</v>
      </c>
      <c r="G1096">
        <v>3</v>
      </c>
      <c r="H1096" t="s">
        <v>38</v>
      </c>
      <c r="I1096">
        <v>373</v>
      </c>
      <c r="J1096">
        <v>4</v>
      </c>
      <c r="K1096" t="s">
        <v>46</v>
      </c>
      <c r="L1096">
        <v>47</v>
      </c>
      <c r="M1096">
        <v>3</v>
      </c>
      <c r="N1096">
        <v>1</v>
      </c>
      <c r="O1096" t="s">
        <v>50</v>
      </c>
      <c r="P1096">
        <v>4</v>
      </c>
      <c r="Q1096" t="s">
        <v>48</v>
      </c>
      <c r="R1096">
        <v>3210</v>
      </c>
      <c r="S1096">
        <v>20251</v>
      </c>
      <c r="T1096">
        <v>0</v>
      </c>
      <c r="U1096" t="s">
        <v>43</v>
      </c>
      <c r="V1096">
        <v>11</v>
      </c>
      <c r="W1096">
        <v>3</v>
      </c>
      <c r="X1096">
        <v>3</v>
      </c>
      <c r="Y1096">
        <v>1</v>
      </c>
      <c r="Z1096">
        <v>16</v>
      </c>
      <c r="AA1096">
        <v>4</v>
      </c>
      <c r="AB1096">
        <v>3</v>
      </c>
      <c r="AC1096">
        <v>15</v>
      </c>
      <c r="AD1096">
        <v>13</v>
      </c>
      <c r="AE1096">
        <v>10</v>
      </c>
      <c r="AF1096">
        <v>11</v>
      </c>
      <c r="AG1096">
        <v>0</v>
      </c>
      <c r="AH1096" t="s">
        <v>69</v>
      </c>
      <c r="AI1096" t="s">
        <v>73</v>
      </c>
      <c r="AJ1096" t="str" cm="1">
        <f t="array" ref="AJ1096">_xlfn.IFS(
  Cleaned_Data[[#This Row],[MonthlyIncome]] &lt;= Q1_Val, "Low (Q1)",
  Cleaned_Data[[#This Row],[MonthlyIncome]] &lt;= Q2_Val, "Lower-Mid (Q2)",
  Cleaned_Data[[#This Row],[MonthlyIncome]] &lt;= Q3_Val, "Upper-Mid (Q3)",
  TRUE, "High (Q4)"
)</f>
        <v>Lower-Mid (Q2)</v>
      </c>
      <c r="AK1096" t="str">
        <f>_xlfn.XLOOKUP(Cleaned_Data[[#This Row],[JobSatisfaction]], SatisfactionLookup[Code], SatisfactionLookup[Label], "Unknown")</f>
        <v>Very High</v>
      </c>
      <c r="AL1096" t="str">
        <f>_xlfn.XLOOKUP(Cleaned_Data[[#This Row],[WorkLifeBalance]], SatisfactionLookup[Code], SatisfactionLookup[Label], "Unknown")</f>
        <v>High</v>
      </c>
      <c r="AM109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096" t="str" cm="1">
        <f t="array" ref="AN1096">_xlfn.IFS(Cleaned_Data[[#This Row],[Risk Score]]&gt;=5, "3 - High Risk", Cleaned_Data[[#This Row],[Risk Score]]&gt;=3, "2 - Medium Risk", TRUE, "1 - Low Risk")</f>
        <v>2 - Medium Risk</v>
      </c>
    </row>
    <row r="1097" spans="1:40">
      <c r="A1097">
        <v>55</v>
      </c>
      <c r="B1097" t="s">
        <v>43</v>
      </c>
      <c r="C1097" t="s">
        <v>36</v>
      </c>
      <c r="D1097">
        <v>452</v>
      </c>
      <c r="E1097" t="s">
        <v>45</v>
      </c>
      <c r="F1097">
        <v>1</v>
      </c>
      <c r="G1097">
        <v>3</v>
      </c>
      <c r="H1097" t="s">
        <v>51</v>
      </c>
      <c r="I1097">
        <v>374</v>
      </c>
      <c r="J1097">
        <v>4</v>
      </c>
      <c r="K1097" t="s">
        <v>46</v>
      </c>
      <c r="L1097">
        <v>81</v>
      </c>
      <c r="M1097">
        <v>3</v>
      </c>
      <c r="N1097">
        <v>5</v>
      </c>
      <c r="O1097" t="s">
        <v>56</v>
      </c>
      <c r="P1097">
        <v>1</v>
      </c>
      <c r="Q1097" t="s">
        <v>41</v>
      </c>
      <c r="R1097">
        <v>19045</v>
      </c>
      <c r="S1097">
        <v>18938</v>
      </c>
      <c r="T1097">
        <v>0</v>
      </c>
      <c r="U1097" t="s">
        <v>35</v>
      </c>
      <c r="V1097">
        <v>14</v>
      </c>
      <c r="W1097">
        <v>3</v>
      </c>
      <c r="X1097">
        <v>3</v>
      </c>
      <c r="Y1097">
        <v>0</v>
      </c>
      <c r="Z1097">
        <v>37</v>
      </c>
      <c r="AA1097">
        <v>2</v>
      </c>
      <c r="AB1097">
        <v>3</v>
      </c>
      <c r="AC1097">
        <v>36</v>
      </c>
      <c r="AD1097">
        <v>10</v>
      </c>
      <c r="AE1097">
        <v>4</v>
      </c>
      <c r="AF1097">
        <v>13</v>
      </c>
      <c r="AG1097">
        <v>0</v>
      </c>
      <c r="AH1097" t="s">
        <v>65</v>
      </c>
      <c r="AI1097" t="s">
        <v>73</v>
      </c>
      <c r="AJ1097" t="str" cm="1">
        <f t="array" ref="AJ1097">_xlfn.IFS(
  Cleaned_Data[[#This Row],[MonthlyIncome]] &lt;= Q1_Val, "Low (Q1)",
  Cleaned_Data[[#This Row],[MonthlyIncome]] &lt;= Q2_Val, "Lower-Mid (Q2)",
  Cleaned_Data[[#This Row],[MonthlyIncome]] &lt;= Q3_Val, "Upper-Mid (Q3)",
  TRUE, "High (Q4)"
)</f>
        <v>High (Q4)</v>
      </c>
      <c r="AK1097" t="str">
        <f>_xlfn.XLOOKUP(Cleaned_Data[[#This Row],[JobSatisfaction]], SatisfactionLookup[Code], SatisfactionLookup[Label], "Unknown")</f>
        <v>Low</v>
      </c>
      <c r="AL1097" t="str">
        <f>_xlfn.XLOOKUP(Cleaned_Data[[#This Row],[WorkLifeBalance]], SatisfactionLookup[Code], SatisfactionLookup[Label], "Unknown")</f>
        <v>High</v>
      </c>
      <c r="AM109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097" t="str" cm="1">
        <f t="array" ref="AN1097">_xlfn.IFS(Cleaned_Data[[#This Row],[Risk Score]]&gt;=5, "3 - High Risk", Cleaned_Data[[#This Row],[Risk Score]]&gt;=3, "2 - Medium Risk", TRUE, "1 - Low Risk")</f>
        <v>3 - High Risk</v>
      </c>
    </row>
    <row r="1098" spans="1:40">
      <c r="A1098">
        <v>36</v>
      </c>
      <c r="B1098" t="s">
        <v>43</v>
      </c>
      <c r="C1098" t="s">
        <v>36</v>
      </c>
      <c r="D1098">
        <v>506</v>
      </c>
      <c r="E1098" t="s">
        <v>45</v>
      </c>
      <c r="F1098">
        <v>3</v>
      </c>
      <c r="G1098">
        <v>3</v>
      </c>
      <c r="H1098" t="s">
        <v>60</v>
      </c>
      <c r="I1098">
        <v>397</v>
      </c>
      <c r="J1098">
        <v>3</v>
      </c>
      <c r="K1098" t="s">
        <v>46</v>
      </c>
      <c r="L1098">
        <v>30</v>
      </c>
      <c r="M1098">
        <v>3</v>
      </c>
      <c r="N1098">
        <v>2</v>
      </c>
      <c r="O1098" t="s">
        <v>47</v>
      </c>
      <c r="P1098">
        <v>2</v>
      </c>
      <c r="Q1098" t="s">
        <v>41</v>
      </c>
      <c r="R1098">
        <v>4485</v>
      </c>
      <c r="S1098">
        <v>26285</v>
      </c>
      <c r="T1098">
        <v>4</v>
      </c>
      <c r="U1098" t="s">
        <v>43</v>
      </c>
      <c r="V1098">
        <v>12</v>
      </c>
      <c r="W1098">
        <v>3</v>
      </c>
      <c r="X1098">
        <v>4</v>
      </c>
      <c r="Y1098">
        <v>0</v>
      </c>
      <c r="Z1098">
        <v>10</v>
      </c>
      <c r="AA1098">
        <v>2</v>
      </c>
      <c r="AB1098">
        <v>3</v>
      </c>
      <c r="AC1098">
        <v>8</v>
      </c>
      <c r="AD1098">
        <v>0</v>
      </c>
      <c r="AE1098">
        <v>7</v>
      </c>
      <c r="AF1098">
        <v>7</v>
      </c>
      <c r="AG1098">
        <v>0</v>
      </c>
      <c r="AH1098" t="s">
        <v>69</v>
      </c>
      <c r="AI1098" t="s">
        <v>72</v>
      </c>
      <c r="AJ1098" t="str" cm="1">
        <f t="array" ref="AJ1098">_xlfn.IFS(
  Cleaned_Data[[#This Row],[MonthlyIncome]] &lt;= Q1_Val, "Low (Q1)",
  Cleaned_Data[[#This Row],[MonthlyIncome]] &lt;= Q2_Val, "Lower-Mid (Q2)",
  Cleaned_Data[[#This Row],[MonthlyIncome]] &lt;= Q3_Val, "Upper-Mid (Q3)",
  TRUE, "High (Q4)"
)</f>
        <v>Lower-Mid (Q2)</v>
      </c>
      <c r="AK1098" t="str">
        <f>_xlfn.XLOOKUP(Cleaned_Data[[#This Row],[JobSatisfaction]], SatisfactionLookup[Code], SatisfactionLookup[Label], "Unknown")</f>
        <v>Medium</v>
      </c>
      <c r="AL1098" t="str">
        <f>_xlfn.XLOOKUP(Cleaned_Data[[#This Row],[WorkLifeBalance]], SatisfactionLookup[Code], SatisfactionLookup[Label], "Unknown")</f>
        <v>High</v>
      </c>
      <c r="AM109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098" t="str" cm="1">
        <f t="array" ref="AN1098">_xlfn.IFS(Cleaned_Data[[#This Row],[Risk Score]]&gt;=5, "3 - High Risk", Cleaned_Data[[#This Row],[Risk Score]]&gt;=3, "2 - Medium Risk", TRUE, "1 - Low Risk")</f>
        <v>2 - Medium Risk</v>
      </c>
    </row>
    <row r="1099" spans="1:40">
      <c r="A1099">
        <v>35</v>
      </c>
      <c r="B1099" t="s">
        <v>43</v>
      </c>
      <c r="C1099" t="s">
        <v>36</v>
      </c>
      <c r="D1099">
        <v>1232</v>
      </c>
      <c r="E1099" t="s">
        <v>37</v>
      </c>
      <c r="F1099">
        <v>16</v>
      </c>
      <c r="G1099">
        <v>3</v>
      </c>
      <c r="H1099" t="s">
        <v>59</v>
      </c>
      <c r="I1099">
        <v>406</v>
      </c>
      <c r="J1099">
        <v>3</v>
      </c>
      <c r="K1099" t="s">
        <v>46</v>
      </c>
      <c r="L1099">
        <v>96</v>
      </c>
      <c r="M1099">
        <v>3</v>
      </c>
      <c r="N1099">
        <v>3</v>
      </c>
      <c r="O1099" t="s">
        <v>40</v>
      </c>
      <c r="P1099">
        <v>2</v>
      </c>
      <c r="Q1099" t="s">
        <v>48</v>
      </c>
      <c r="R1099">
        <v>8020</v>
      </c>
      <c r="S1099">
        <v>5100</v>
      </c>
      <c r="T1099">
        <v>0</v>
      </c>
      <c r="U1099" t="s">
        <v>43</v>
      </c>
      <c r="V1099">
        <v>15</v>
      </c>
      <c r="W1099">
        <v>3</v>
      </c>
      <c r="X1099">
        <v>3</v>
      </c>
      <c r="Y1099">
        <v>2</v>
      </c>
      <c r="Z1099">
        <v>12</v>
      </c>
      <c r="AA1099">
        <v>3</v>
      </c>
      <c r="AB1099">
        <v>2</v>
      </c>
      <c r="AC1099">
        <v>11</v>
      </c>
      <c r="AD1099">
        <v>9</v>
      </c>
      <c r="AE1099">
        <v>6</v>
      </c>
      <c r="AF1099">
        <v>9</v>
      </c>
      <c r="AG1099">
        <v>0</v>
      </c>
      <c r="AH1099" t="s">
        <v>69</v>
      </c>
      <c r="AI1099" t="s">
        <v>73</v>
      </c>
      <c r="AJ1099" t="str" cm="1">
        <f t="array" ref="AJ1099">_xlfn.IFS(
  Cleaned_Data[[#This Row],[MonthlyIncome]] &lt;= Q1_Val, "Low (Q1)",
  Cleaned_Data[[#This Row],[MonthlyIncome]] &lt;= Q2_Val, "Lower-Mid (Q2)",
  Cleaned_Data[[#This Row],[MonthlyIncome]] &lt;= Q3_Val, "Upper-Mid (Q3)",
  TRUE, "High (Q4)"
)</f>
        <v>Upper-Mid (Q3)</v>
      </c>
      <c r="AK1099" t="str">
        <f>_xlfn.XLOOKUP(Cleaned_Data[[#This Row],[JobSatisfaction]], SatisfactionLookup[Code], SatisfactionLookup[Label], "Unknown")</f>
        <v>Medium</v>
      </c>
      <c r="AL1099" t="str">
        <f>_xlfn.XLOOKUP(Cleaned_Data[[#This Row],[WorkLifeBalance]], SatisfactionLookup[Code], SatisfactionLookup[Label], "Unknown")</f>
        <v>Medium</v>
      </c>
      <c r="AM109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099" t="str" cm="1">
        <f t="array" ref="AN1099">_xlfn.IFS(Cleaned_Data[[#This Row],[Risk Score]]&gt;=5, "3 - High Risk", Cleaned_Data[[#This Row],[Risk Score]]&gt;=3, "2 - Medium Risk", TRUE, "1 - Low Risk")</f>
        <v>2 - Medium Risk</v>
      </c>
    </row>
    <row r="1100" spans="1:40">
      <c r="A1100">
        <v>45</v>
      </c>
      <c r="B1100" t="s">
        <v>43</v>
      </c>
      <c r="C1100" t="s">
        <v>36</v>
      </c>
      <c r="D1100">
        <v>549</v>
      </c>
      <c r="E1100" t="s">
        <v>45</v>
      </c>
      <c r="F1100">
        <v>8</v>
      </c>
      <c r="G1100">
        <v>4</v>
      </c>
      <c r="H1100" t="s">
        <v>49</v>
      </c>
      <c r="I1100">
        <v>452</v>
      </c>
      <c r="J1100">
        <v>4</v>
      </c>
      <c r="K1100" t="s">
        <v>46</v>
      </c>
      <c r="L1100">
        <v>75</v>
      </c>
      <c r="M1100">
        <v>3</v>
      </c>
      <c r="N1100">
        <v>2</v>
      </c>
      <c r="O1100" t="s">
        <v>47</v>
      </c>
      <c r="P1100">
        <v>4</v>
      </c>
      <c r="Q1100" t="s">
        <v>48</v>
      </c>
      <c r="R1100">
        <v>3697</v>
      </c>
      <c r="S1100">
        <v>9278</v>
      </c>
      <c r="T1100">
        <v>9</v>
      </c>
      <c r="U1100" t="s">
        <v>43</v>
      </c>
      <c r="V1100">
        <v>14</v>
      </c>
      <c r="W1100">
        <v>3</v>
      </c>
      <c r="X1100">
        <v>1</v>
      </c>
      <c r="Y1100">
        <v>2</v>
      </c>
      <c r="Z1100">
        <v>12</v>
      </c>
      <c r="AA1100">
        <v>3</v>
      </c>
      <c r="AB1100">
        <v>3</v>
      </c>
      <c r="AC1100">
        <v>10</v>
      </c>
      <c r="AD1100">
        <v>9</v>
      </c>
      <c r="AE1100">
        <v>9</v>
      </c>
      <c r="AF1100">
        <v>8</v>
      </c>
      <c r="AG1100">
        <v>0</v>
      </c>
      <c r="AH1100" t="s">
        <v>70</v>
      </c>
      <c r="AI1100" t="s">
        <v>72</v>
      </c>
      <c r="AJ1100" t="str" cm="1">
        <f t="array" ref="AJ1100">_xlfn.IFS(
  Cleaned_Data[[#This Row],[MonthlyIncome]] &lt;= Q1_Val, "Low (Q1)",
  Cleaned_Data[[#This Row],[MonthlyIncome]] &lt;= Q2_Val, "Lower-Mid (Q2)",
  Cleaned_Data[[#This Row],[MonthlyIncome]] &lt;= Q3_Val, "Upper-Mid (Q3)",
  TRUE, "High (Q4)"
)</f>
        <v>Lower-Mid (Q2)</v>
      </c>
      <c r="AK1100" t="str">
        <f>_xlfn.XLOOKUP(Cleaned_Data[[#This Row],[JobSatisfaction]], SatisfactionLookup[Code], SatisfactionLookup[Label], "Unknown")</f>
        <v>Very High</v>
      </c>
      <c r="AL1100" t="str">
        <f>_xlfn.XLOOKUP(Cleaned_Data[[#This Row],[WorkLifeBalance]], SatisfactionLookup[Code], SatisfactionLookup[Label], "Unknown")</f>
        <v>High</v>
      </c>
      <c r="AM110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100" t="str" cm="1">
        <f t="array" ref="AN1100">_xlfn.IFS(Cleaned_Data[[#This Row],[Risk Score]]&gt;=5, "3 - High Risk", Cleaned_Data[[#This Row],[Risk Score]]&gt;=3, "2 - Medium Risk", TRUE, "1 - Low Risk")</f>
        <v>1 - Low Risk</v>
      </c>
    </row>
    <row r="1101" spans="1:40">
      <c r="A1101">
        <v>30</v>
      </c>
      <c r="B1101" t="s">
        <v>43</v>
      </c>
      <c r="C1101" t="s">
        <v>36</v>
      </c>
      <c r="D1101">
        <v>1082</v>
      </c>
      <c r="E1101" t="s">
        <v>37</v>
      </c>
      <c r="F1101">
        <v>12</v>
      </c>
      <c r="G1101">
        <v>3</v>
      </c>
      <c r="H1101" t="s">
        <v>60</v>
      </c>
      <c r="I1101">
        <v>533</v>
      </c>
      <c r="J1101">
        <v>2</v>
      </c>
      <c r="K1101" t="s">
        <v>39</v>
      </c>
      <c r="L1101">
        <v>83</v>
      </c>
      <c r="M1101">
        <v>3</v>
      </c>
      <c r="N1101">
        <v>2</v>
      </c>
      <c r="O1101" t="s">
        <v>40</v>
      </c>
      <c r="P1101">
        <v>3</v>
      </c>
      <c r="Q1101" t="s">
        <v>41</v>
      </c>
      <c r="R1101">
        <v>6577</v>
      </c>
      <c r="S1101">
        <v>19558</v>
      </c>
      <c r="T1101">
        <v>0</v>
      </c>
      <c r="U1101" t="s">
        <v>43</v>
      </c>
      <c r="V1101">
        <v>11</v>
      </c>
      <c r="W1101">
        <v>3</v>
      </c>
      <c r="X1101">
        <v>2</v>
      </c>
      <c r="Y1101">
        <v>0</v>
      </c>
      <c r="Z1101">
        <v>6</v>
      </c>
      <c r="AA1101">
        <v>6</v>
      </c>
      <c r="AB1101">
        <v>3</v>
      </c>
      <c r="AC1101">
        <v>5</v>
      </c>
      <c r="AD1101">
        <v>4</v>
      </c>
      <c r="AE1101">
        <v>4</v>
      </c>
      <c r="AF1101">
        <v>4</v>
      </c>
      <c r="AG1101">
        <v>0</v>
      </c>
      <c r="AH1101" t="s">
        <v>67</v>
      </c>
      <c r="AI1101" t="s">
        <v>71</v>
      </c>
      <c r="AJ1101" t="str" cm="1">
        <f t="array" ref="AJ1101">_xlfn.IFS(
  Cleaned_Data[[#This Row],[MonthlyIncome]] &lt;= Q1_Val, "Low (Q1)",
  Cleaned_Data[[#This Row],[MonthlyIncome]] &lt;= Q2_Val, "Lower-Mid (Q2)",
  Cleaned_Data[[#This Row],[MonthlyIncome]] &lt;= Q3_Val, "Upper-Mid (Q3)",
  TRUE, "High (Q4)"
)</f>
        <v>Upper-Mid (Q3)</v>
      </c>
      <c r="AK1101" t="str">
        <f>_xlfn.XLOOKUP(Cleaned_Data[[#This Row],[JobSatisfaction]], SatisfactionLookup[Code], SatisfactionLookup[Label], "Unknown")</f>
        <v>High</v>
      </c>
      <c r="AL1101" t="str">
        <f>_xlfn.XLOOKUP(Cleaned_Data[[#This Row],[WorkLifeBalance]], SatisfactionLookup[Code], SatisfactionLookup[Label], "Unknown")</f>
        <v>High</v>
      </c>
      <c r="AM110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101" t="str" cm="1">
        <f t="array" ref="AN1101">_xlfn.IFS(Cleaned_Data[[#This Row],[Risk Score]]&gt;=5, "3 - High Risk", Cleaned_Data[[#This Row],[Risk Score]]&gt;=3, "2 - Medium Risk", TRUE, "1 - Low Risk")</f>
        <v>1 - Low Risk</v>
      </c>
    </row>
    <row r="1102" spans="1:40">
      <c r="A1102">
        <v>60</v>
      </c>
      <c r="B1102" t="s">
        <v>43</v>
      </c>
      <c r="C1102" t="s">
        <v>36</v>
      </c>
      <c r="D1102">
        <v>422</v>
      </c>
      <c r="E1102" t="s">
        <v>45</v>
      </c>
      <c r="F1102">
        <v>7</v>
      </c>
      <c r="G1102">
        <v>3</v>
      </c>
      <c r="H1102" t="s">
        <v>38</v>
      </c>
      <c r="I1102">
        <v>549</v>
      </c>
      <c r="J1102">
        <v>1</v>
      </c>
      <c r="K1102" t="s">
        <v>39</v>
      </c>
      <c r="L1102">
        <v>41</v>
      </c>
      <c r="M1102">
        <v>3</v>
      </c>
      <c r="N1102">
        <v>5</v>
      </c>
      <c r="O1102" t="s">
        <v>56</v>
      </c>
      <c r="P1102">
        <v>1</v>
      </c>
      <c r="Q1102" t="s">
        <v>48</v>
      </c>
      <c r="R1102">
        <v>19566</v>
      </c>
      <c r="S1102">
        <v>3854</v>
      </c>
      <c r="T1102">
        <v>5</v>
      </c>
      <c r="U1102" t="s">
        <v>43</v>
      </c>
      <c r="V1102">
        <v>11</v>
      </c>
      <c r="W1102">
        <v>3</v>
      </c>
      <c r="X1102">
        <v>4</v>
      </c>
      <c r="Y1102">
        <v>0</v>
      </c>
      <c r="Z1102">
        <v>33</v>
      </c>
      <c r="AA1102">
        <v>5</v>
      </c>
      <c r="AB1102">
        <v>1</v>
      </c>
      <c r="AC1102">
        <v>29</v>
      </c>
      <c r="AD1102">
        <v>8</v>
      </c>
      <c r="AE1102">
        <v>11</v>
      </c>
      <c r="AF1102">
        <v>10</v>
      </c>
      <c r="AG1102">
        <v>0</v>
      </c>
      <c r="AH1102" t="s">
        <v>65</v>
      </c>
      <c r="AI1102" t="s">
        <v>73</v>
      </c>
      <c r="AJ1102" t="str" cm="1">
        <f t="array" ref="AJ1102">_xlfn.IFS(
  Cleaned_Data[[#This Row],[MonthlyIncome]] &lt;= Q1_Val, "Low (Q1)",
  Cleaned_Data[[#This Row],[MonthlyIncome]] &lt;= Q2_Val, "Lower-Mid (Q2)",
  Cleaned_Data[[#This Row],[MonthlyIncome]] &lt;= Q3_Val, "Upper-Mid (Q3)",
  TRUE, "High (Q4)"
)</f>
        <v>High (Q4)</v>
      </c>
      <c r="AK1102" t="str">
        <f>_xlfn.XLOOKUP(Cleaned_Data[[#This Row],[JobSatisfaction]], SatisfactionLookup[Code], SatisfactionLookup[Label], "Unknown")</f>
        <v>Low</v>
      </c>
      <c r="AL1102" t="str">
        <f>_xlfn.XLOOKUP(Cleaned_Data[[#This Row],[WorkLifeBalance]], SatisfactionLookup[Code], SatisfactionLookup[Label], "Unknown")</f>
        <v>Low</v>
      </c>
      <c r="AM110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102" t="str" cm="1">
        <f t="array" ref="AN1102">_xlfn.IFS(Cleaned_Data[[#This Row],[Risk Score]]&gt;=5, "3 - High Risk", Cleaned_Data[[#This Row],[Risk Score]]&gt;=3, "2 - Medium Risk", TRUE, "1 - Low Risk")</f>
        <v>2 - Medium Risk</v>
      </c>
    </row>
    <row r="1103" spans="1:40">
      <c r="A1103">
        <v>48</v>
      </c>
      <c r="B1103" t="s">
        <v>43</v>
      </c>
      <c r="C1103" t="s">
        <v>36</v>
      </c>
      <c r="D1103">
        <v>163</v>
      </c>
      <c r="E1103" t="s">
        <v>37</v>
      </c>
      <c r="F1103">
        <v>2</v>
      </c>
      <c r="G1103">
        <v>5</v>
      </c>
      <c r="H1103" t="s">
        <v>59</v>
      </c>
      <c r="I1103">
        <v>595</v>
      </c>
      <c r="J1103">
        <v>2</v>
      </c>
      <c r="K1103" t="s">
        <v>39</v>
      </c>
      <c r="L1103">
        <v>37</v>
      </c>
      <c r="M1103">
        <v>3</v>
      </c>
      <c r="N1103">
        <v>2</v>
      </c>
      <c r="O1103" t="s">
        <v>40</v>
      </c>
      <c r="P1103">
        <v>4</v>
      </c>
      <c r="Q1103" t="s">
        <v>48</v>
      </c>
      <c r="R1103">
        <v>4051</v>
      </c>
      <c r="S1103">
        <v>19658</v>
      </c>
      <c r="T1103">
        <v>2</v>
      </c>
      <c r="U1103" t="s">
        <v>43</v>
      </c>
      <c r="V1103">
        <v>14</v>
      </c>
      <c r="W1103">
        <v>3</v>
      </c>
      <c r="X1103">
        <v>1</v>
      </c>
      <c r="Y1103">
        <v>1</v>
      </c>
      <c r="Z1103">
        <v>14</v>
      </c>
      <c r="AA1103">
        <v>2</v>
      </c>
      <c r="AB1103">
        <v>3</v>
      </c>
      <c r="AC1103">
        <v>9</v>
      </c>
      <c r="AD1103">
        <v>7</v>
      </c>
      <c r="AE1103">
        <v>6</v>
      </c>
      <c r="AF1103">
        <v>7</v>
      </c>
      <c r="AG1103">
        <v>0</v>
      </c>
      <c r="AH1103" t="s">
        <v>70</v>
      </c>
      <c r="AI1103" t="s">
        <v>72</v>
      </c>
      <c r="AJ1103" t="str" cm="1">
        <f t="array" ref="AJ1103">_xlfn.IFS(
  Cleaned_Data[[#This Row],[MonthlyIncome]] &lt;= Q1_Val, "Low (Q1)",
  Cleaned_Data[[#This Row],[MonthlyIncome]] &lt;= Q2_Val, "Lower-Mid (Q2)",
  Cleaned_Data[[#This Row],[MonthlyIncome]] &lt;= Q3_Val, "Upper-Mid (Q3)",
  TRUE, "High (Q4)"
)</f>
        <v>Lower-Mid (Q2)</v>
      </c>
      <c r="AK1103" t="str">
        <f>_xlfn.XLOOKUP(Cleaned_Data[[#This Row],[JobSatisfaction]], SatisfactionLookup[Code], SatisfactionLookup[Label], "Unknown")</f>
        <v>Very High</v>
      </c>
      <c r="AL1103" t="str">
        <f>_xlfn.XLOOKUP(Cleaned_Data[[#This Row],[WorkLifeBalance]], SatisfactionLookup[Code], SatisfactionLookup[Label], "Unknown")</f>
        <v>High</v>
      </c>
      <c r="AM110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103" t="str" cm="1">
        <f t="array" ref="AN1103">_xlfn.IFS(Cleaned_Data[[#This Row],[Risk Score]]&gt;=5, "3 - High Risk", Cleaned_Data[[#This Row],[Risk Score]]&gt;=3, "2 - Medium Risk", TRUE, "1 - Low Risk")</f>
        <v>1 - Low Risk</v>
      </c>
    </row>
    <row r="1104" spans="1:40">
      <c r="A1104">
        <v>55</v>
      </c>
      <c r="B1104" t="s">
        <v>43</v>
      </c>
      <c r="C1104" t="s">
        <v>36</v>
      </c>
      <c r="D1104">
        <v>1117</v>
      </c>
      <c r="E1104" t="s">
        <v>37</v>
      </c>
      <c r="F1104">
        <v>18</v>
      </c>
      <c r="G1104">
        <v>5</v>
      </c>
      <c r="H1104" t="s">
        <v>38</v>
      </c>
      <c r="I1104">
        <v>597</v>
      </c>
      <c r="J1104">
        <v>1</v>
      </c>
      <c r="K1104" t="s">
        <v>39</v>
      </c>
      <c r="L1104">
        <v>83</v>
      </c>
      <c r="M1104">
        <v>3</v>
      </c>
      <c r="N1104">
        <v>4</v>
      </c>
      <c r="O1104" t="s">
        <v>56</v>
      </c>
      <c r="P1104">
        <v>2</v>
      </c>
      <c r="Q1104" t="s">
        <v>41</v>
      </c>
      <c r="R1104">
        <v>16835</v>
      </c>
      <c r="S1104">
        <v>9873</v>
      </c>
      <c r="T1104">
        <v>3</v>
      </c>
      <c r="U1104" t="s">
        <v>43</v>
      </c>
      <c r="V1104">
        <v>23</v>
      </c>
      <c r="W1104">
        <v>4</v>
      </c>
      <c r="X1104">
        <v>4</v>
      </c>
      <c r="Y1104">
        <v>0</v>
      </c>
      <c r="Z1104">
        <v>37</v>
      </c>
      <c r="AA1104">
        <v>2</v>
      </c>
      <c r="AB1104">
        <v>3</v>
      </c>
      <c r="AC1104">
        <v>10</v>
      </c>
      <c r="AD1104">
        <v>9</v>
      </c>
      <c r="AE1104">
        <v>7</v>
      </c>
      <c r="AF1104">
        <v>7</v>
      </c>
      <c r="AG1104">
        <v>0</v>
      </c>
      <c r="AH1104" t="s">
        <v>65</v>
      </c>
      <c r="AI1104" t="s">
        <v>72</v>
      </c>
      <c r="AJ1104" t="str" cm="1">
        <f t="array" ref="AJ1104">_xlfn.IFS(
  Cleaned_Data[[#This Row],[MonthlyIncome]] &lt;= Q1_Val, "Low (Q1)",
  Cleaned_Data[[#This Row],[MonthlyIncome]] &lt;= Q2_Val, "Lower-Mid (Q2)",
  Cleaned_Data[[#This Row],[MonthlyIncome]] &lt;= Q3_Val, "Upper-Mid (Q3)",
  TRUE, "High (Q4)"
)</f>
        <v>High (Q4)</v>
      </c>
      <c r="AK1104" t="str">
        <f>_xlfn.XLOOKUP(Cleaned_Data[[#This Row],[JobSatisfaction]], SatisfactionLookup[Code], SatisfactionLookup[Label], "Unknown")</f>
        <v>Medium</v>
      </c>
      <c r="AL1104" t="str">
        <f>_xlfn.XLOOKUP(Cleaned_Data[[#This Row],[WorkLifeBalance]], SatisfactionLookup[Code], SatisfactionLookup[Label], "Unknown")</f>
        <v>High</v>
      </c>
      <c r="AM110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104" t="str" cm="1">
        <f t="array" ref="AN1104">_xlfn.IFS(Cleaned_Data[[#This Row],[Risk Score]]&gt;=5, "3 - High Risk", Cleaned_Data[[#This Row],[Risk Score]]&gt;=3, "2 - Medium Risk", TRUE, "1 - Low Risk")</f>
        <v>2 - Medium Risk</v>
      </c>
    </row>
    <row r="1105" spans="1:40">
      <c r="A1105">
        <v>35</v>
      </c>
      <c r="B1105" t="s">
        <v>43</v>
      </c>
      <c r="C1105" t="s">
        <v>36</v>
      </c>
      <c r="D1105">
        <v>619</v>
      </c>
      <c r="E1105" t="s">
        <v>37</v>
      </c>
      <c r="F1105">
        <v>1</v>
      </c>
      <c r="G1105">
        <v>3</v>
      </c>
      <c r="H1105" t="s">
        <v>59</v>
      </c>
      <c r="I1105">
        <v>600</v>
      </c>
      <c r="J1105">
        <v>2</v>
      </c>
      <c r="K1105" t="s">
        <v>46</v>
      </c>
      <c r="L1105">
        <v>85</v>
      </c>
      <c r="M1105">
        <v>3</v>
      </c>
      <c r="N1105">
        <v>2</v>
      </c>
      <c r="O1105" t="s">
        <v>40</v>
      </c>
      <c r="P1105">
        <v>3</v>
      </c>
      <c r="Q1105" t="s">
        <v>48</v>
      </c>
      <c r="R1105">
        <v>4717</v>
      </c>
      <c r="S1105">
        <v>18659</v>
      </c>
      <c r="T1105">
        <v>9</v>
      </c>
      <c r="U1105" t="s">
        <v>43</v>
      </c>
      <c r="V1105">
        <v>11</v>
      </c>
      <c r="W1105">
        <v>3</v>
      </c>
      <c r="X1105">
        <v>3</v>
      </c>
      <c r="Y1105">
        <v>0</v>
      </c>
      <c r="Z1105">
        <v>15</v>
      </c>
      <c r="AA1105">
        <v>2</v>
      </c>
      <c r="AB1105">
        <v>3</v>
      </c>
      <c r="AC1105">
        <v>11</v>
      </c>
      <c r="AD1105">
        <v>9</v>
      </c>
      <c r="AE1105">
        <v>6</v>
      </c>
      <c r="AF1105">
        <v>9</v>
      </c>
      <c r="AG1105">
        <v>0</v>
      </c>
      <c r="AH1105" t="s">
        <v>69</v>
      </c>
      <c r="AI1105" t="s">
        <v>73</v>
      </c>
      <c r="AJ1105" t="str" cm="1">
        <f t="array" ref="AJ1105">_xlfn.IFS(
  Cleaned_Data[[#This Row],[MonthlyIncome]] &lt;= Q1_Val, "Low (Q1)",
  Cleaned_Data[[#This Row],[MonthlyIncome]] &lt;= Q2_Val, "Lower-Mid (Q2)",
  Cleaned_Data[[#This Row],[MonthlyIncome]] &lt;= Q3_Val, "Upper-Mid (Q3)",
  TRUE, "High (Q4)"
)</f>
        <v>Lower-Mid (Q2)</v>
      </c>
      <c r="AK1105" t="str">
        <f>_xlfn.XLOOKUP(Cleaned_Data[[#This Row],[JobSatisfaction]], SatisfactionLookup[Code], SatisfactionLookup[Label], "Unknown")</f>
        <v>High</v>
      </c>
      <c r="AL1105" t="str">
        <f>_xlfn.XLOOKUP(Cleaned_Data[[#This Row],[WorkLifeBalance]], SatisfactionLookup[Code], SatisfactionLookup[Label], "Unknown")</f>
        <v>High</v>
      </c>
      <c r="AM110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105" t="str" cm="1">
        <f t="array" ref="AN1105">_xlfn.IFS(Cleaned_Data[[#This Row],[Risk Score]]&gt;=5, "3 - High Risk", Cleaned_Data[[#This Row],[Risk Score]]&gt;=3, "2 - Medium Risk", TRUE, "1 - Low Risk")</f>
        <v>1 - Low Risk</v>
      </c>
    </row>
    <row r="1106" spans="1:40">
      <c r="A1106">
        <v>40</v>
      </c>
      <c r="B1106" t="s">
        <v>43</v>
      </c>
      <c r="C1106" t="s">
        <v>36</v>
      </c>
      <c r="D1106">
        <v>302</v>
      </c>
      <c r="E1106" t="s">
        <v>45</v>
      </c>
      <c r="F1106">
        <v>6</v>
      </c>
      <c r="G1106">
        <v>3</v>
      </c>
      <c r="H1106" t="s">
        <v>38</v>
      </c>
      <c r="I1106">
        <v>601</v>
      </c>
      <c r="J1106">
        <v>2</v>
      </c>
      <c r="K1106" t="s">
        <v>39</v>
      </c>
      <c r="L1106">
        <v>75</v>
      </c>
      <c r="M1106">
        <v>3</v>
      </c>
      <c r="N1106">
        <v>4</v>
      </c>
      <c r="O1106" t="s">
        <v>53</v>
      </c>
      <c r="P1106">
        <v>3</v>
      </c>
      <c r="Q1106" t="s">
        <v>41</v>
      </c>
      <c r="R1106">
        <v>13237</v>
      </c>
      <c r="S1106">
        <v>20364</v>
      </c>
      <c r="T1106">
        <v>7</v>
      </c>
      <c r="U1106" t="s">
        <v>43</v>
      </c>
      <c r="V1106">
        <v>15</v>
      </c>
      <c r="W1106">
        <v>3</v>
      </c>
      <c r="X1106">
        <v>3</v>
      </c>
      <c r="Y1106">
        <v>0</v>
      </c>
      <c r="Z1106">
        <v>22</v>
      </c>
      <c r="AA1106">
        <v>3</v>
      </c>
      <c r="AB1106">
        <v>3</v>
      </c>
      <c r="AC1106">
        <v>20</v>
      </c>
      <c r="AD1106">
        <v>6</v>
      </c>
      <c r="AE1106">
        <v>5</v>
      </c>
      <c r="AF1106">
        <v>13</v>
      </c>
      <c r="AG1106">
        <v>0</v>
      </c>
      <c r="AH1106" t="s">
        <v>69</v>
      </c>
      <c r="AI1106" t="s">
        <v>73</v>
      </c>
      <c r="AJ1106" t="str" cm="1">
        <f t="array" ref="AJ1106">_xlfn.IFS(
  Cleaned_Data[[#This Row],[MonthlyIncome]] &lt;= Q1_Val, "Low (Q1)",
  Cleaned_Data[[#This Row],[MonthlyIncome]] &lt;= Q2_Val, "Lower-Mid (Q2)",
  Cleaned_Data[[#This Row],[MonthlyIncome]] &lt;= Q3_Val, "Upper-Mid (Q3)",
  TRUE, "High (Q4)"
)</f>
        <v>High (Q4)</v>
      </c>
      <c r="AK1106" t="str">
        <f>_xlfn.XLOOKUP(Cleaned_Data[[#This Row],[JobSatisfaction]], SatisfactionLookup[Code], SatisfactionLookup[Label], "Unknown")</f>
        <v>High</v>
      </c>
      <c r="AL1106" t="str">
        <f>_xlfn.XLOOKUP(Cleaned_Data[[#This Row],[WorkLifeBalance]], SatisfactionLookup[Code], SatisfactionLookup[Label], "Unknown")</f>
        <v>High</v>
      </c>
      <c r="AM110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106" t="str" cm="1">
        <f t="array" ref="AN1106">_xlfn.IFS(Cleaned_Data[[#This Row],[Risk Score]]&gt;=5, "3 - High Risk", Cleaned_Data[[#This Row],[Risk Score]]&gt;=3, "2 - Medium Risk", TRUE, "1 - Low Risk")</f>
        <v>1 - Low Risk</v>
      </c>
    </row>
    <row r="1107" spans="1:40">
      <c r="A1107">
        <v>45</v>
      </c>
      <c r="B1107" t="s">
        <v>43</v>
      </c>
      <c r="C1107" t="s">
        <v>36</v>
      </c>
      <c r="D1107">
        <v>561</v>
      </c>
      <c r="E1107" t="s">
        <v>37</v>
      </c>
      <c r="F1107">
        <v>2</v>
      </c>
      <c r="G1107">
        <v>3</v>
      </c>
      <c r="H1107" t="s">
        <v>49</v>
      </c>
      <c r="I1107">
        <v>606</v>
      </c>
      <c r="J1107">
        <v>4</v>
      </c>
      <c r="K1107" t="s">
        <v>46</v>
      </c>
      <c r="L1107">
        <v>61</v>
      </c>
      <c r="M1107">
        <v>3</v>
      </c>
      <c r="N1107">
        <v>2</v>
      </c>
      <c r="O1107" t="s">
        <v>40</v>
      </c>
      <c r="P1107">
        <v>2</v>
      </c>
      <c r="Q1107" t="s">
        <v>48</v>
      </c>
      <c r="R1107">
        <v>4805</v>
      </c>
      <c r="S1107">
        <v>16177</v>
      </c>
      <c r="T1107">
        <v>0</v>
      </c>
      <c r="U1107" t="s">
        <v>43</v>
      </c>
      <c r="V1107">
        <v>19</v>
      </c>
      <c r="W1107">
        <v>3</v>
      </c>
      <c r="X1107">
        <v>2</v>
      </c>
      <c r="Y1107">
        <v>1</v>
      </c>
      <c r="Z1107">
        <v>9</v>
      </c>
      <c r="AA1107">
        <v>3</v>
      </c>
      <c r="AB1107">
        <v>4</v>
      </c>
      <c r="AC1107">
        <v>8</v>
      </c>
      <c r="AD1107">
        <v>7</v>
      </c>
      <c r="AE1107">
        <v>3</v>
      </c>
      <c r="AF1107">
        <v>7</v>
      </c>
      <c r="AG1107">
        <v>0</v>
      </c>
      <c r="AH1107" t="s">
        <v>70</v>
      </c>
      <c r="AI1107" t="s">
        <v>72</v>
      </c>
      <c r="AJ1107" t="str" cm="1">
        <f t="array" ref="AJ1107">_xlfn.IFS(
  Cleaned_Data[[#This Row],[MonthlyIncome]] &lt;= Q1_Val, "Low (Q1)",
  Cleaned_Data[[#This Row],[MonthlyIncome]] &lt;= Q2_Val, "Lower-Mid (Q2)",
  Cleaned_Data[[#This Row],[MonthlyIncome]] &lt;= Q3_Val, "Upper-Mid (Q3)",
  TRUE, "High (Q4)"
)</f>
        <v>Lower-Mid (Q2)</v>
      </c>
      <c r="AK1107" t="str">
        <f>_xlfn.XLOOKUP(Cleaned_Data[[#This Row],[JobSatisfaction]], SatisfactionLookup[Code], SatisfactionLookup[Label], "Unknown")</f>
        <v>Medium</v>
      </c>
      <c r="AL1107" t="str">
        <f>_xlfn.XLOOKUP(Cleaned_Data[[#This Row],[WorkLifeBalance]], SatisfactionLookup[Code], SatisfactionLookup[Label], "Unknown")</f>
        <v>Very High</v>
      </c>
      <c r="AM110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107" t="str" cm="1">
        <f t="array" ref="AN1107">_xlfn.IFS(Cleaned_Data[[#This Row],[Risk Score]]&gt;=5, "3 - High Risk", Cleaned_Data[[#This Row],[Risk Score]]&gt;=3, "2 - Medium Risk", TRUE, "1 - Low Risk")</f>
        <v>1 - Low Risk</v>
      </c>
    </row>
    <row r="1108" spans="1:40">
      <c r="A1108">
        <v>41</v>
      </c>
      <c r="B1108" t="s">
        <v>43</v>
      </c>
      <c r="C1108" t="s">
        <v>36</v>
      </c>
      <c r="D1108">
        <v>1276</v>
      </c>
      <c r="E1108" t="s">
        <v>37</v>
      </c>
      <c r="F1108">
        <v>2</v>
      </c>
      <c r="G1108">
        <v>5</v>
      </c>
      <c r="H1108" t="s">
        <v>38</v>
      </c>
      <c r="I1108">
        <v>625</v>
      </c>
      <c r="J1108">
        <v>2</v>
      </c>
      <c r="K1108" t="s">
        <v>39</v>
      </c>
      <c r="L1108">
        <v>91</v>
      </c>
      <c r="M1108">
        <v>3</v>
      </c>
      <c r="N1108">
        <v>4</v>
      </c>
      <c r="O1108" t="s">
        <v>56</v>
      </c>
      <c r="P1108">
        <v>1</v>
      </c>
      <c r="Q1108" t="s">
        <v>48</v>
      </c>
      <c r="R1108">
        <v>16595</v>
      </c>
      <c r="S1108">
        <v>5626</v>
      </c>
      <c r="T1108">
        <v>7</v>
      </c>
      <c r="U1108" t="s">
        <v>43</v>
      </c>
      <c r="V1108">
        <v>16</v>
      </c>
      <c r="W1108">
        <v>3</v>
      </c>
      <c r="X1108">
        <v>2</v>
      </c>
      <c r="Y1108">
        <v>1</v>
      </c>
      <c r="Z1108">
        <v>22</v>
      </c>
      <c r="AA1108">
        <v>2</v>
      </c>
      <c r="AB1108">
        <v>3</v>
      </c>
      <c r="AC1108">
        <v>18</v>
      </c>
      <c r="AD1108">
        <v>16</v>
      </c>
      <c r="AE1108">
        <v>11</v>
      </c>
      <c r="AF1108">
        <v>8</v>
      </c>
      <c r="AG1108">
        <v>0</v>
      </c>
      <c r="AH1108" t="s">
        <v>69</v>
      </c>
      <c r="AI1108" t="s">
        <v>73</v>
      </c>
      <c r="AJ1108" t="str" cm="1">
        <f t="array" ref="AJ1108">_xlfn.IFS(
  Cleaned_Data[[#This Row],[MonthlyIncome]] &lt;= Q1_Val, "Low (Q1)",
  Cleaned_Data[[#This Row],[MonthlyIncome]] &lt;= Q2_Val, "Lower-Mid (Q2)",
  Cleaned_Data[[#This Row],[MonthlyIncome]] &lt;= Q3_Val, "Upper-Mid (Q3)",
  TRUE, "High (Q4)"
)</f>
        <v>High (Q4)</v>
      </c>
      <c r="AK1108" t="str">
        <f>_xlfn.XLOOKUP(Cleaned_Data[[#This Row],[JobSatisfaction]], SatisfactionLookup[Code], SatisfactionLookup[Label], "Unknown")</f>
        <v>Low</v>
      </c>
      <c r="AL1108" t="str">
        <f>_xlfn.XLOOKUP(Cleaned_Data[[#This Row],[WorkLifeBalance]], SatisfactionLookup[Code], SatisfactionLookup[Label], "Unknown")</f>
        <v>High</v>
      </c>
      <c r="AM110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108" t="str" cm="1">
        <f t="array" ref="AN1108">_xlfn.IFS(Cleaned_Data[[#This Row],[Risk Score]]&gt;=5, "3 - High Risk", Cleaned_Data[[#This Row],[Risk Score]]&gt;=3, "2 - Medium Risk", TRUE, "1 - Low Risk")</f>
        <v>2 - Medium Risk</v>
      </c>
    </row>
    <row r="1109" spans="1:40">
      <c r="A1109">
        <v>52</v>
      </c>
      <c r="B1109" t="s">
        <v>43</v>
      </c>
      <c r="C1109" t="s">
        <v>36</v>
      </c>
      <c r="D1109">
        <v>956</v>
      </c>
      <c r="E1109" t="s">
        <v>45</v>
      </c>
      <c r="F1109">
        <v>6</v>
      </c>
      <c r="G1109">
        <v>2</v>
      </c>
      <c r="H1109" t="s">
        <v>60</v>
      </c>
      <c r="I1109">
        <v>630</v>
      </c>
      <c r="J1109">
        <v>4</v>
      </c>
      <c r="K1109" t="s">
        <v>46</v>
      </c>
      <c r="L1109">
        <v>78</v>
      </c>
      <c r="M1109">
        <v>3</v>
      </c>
      <c r="N1109">
        <v>2</v>
      </c>
      <c r="O1109" t="s">
        <v>47</v>
      </c>
      <c r="P1109">
        <v>1</v>
      </c>
      <c r="Q1109" t="s">
        <v>52</v>
      </c>
      <c r="R1109">
        <v>5577</v>
      </c>
      <c r="S1109">
        <v>22087</v>
      </c>
      <c r="T1109">
        <v>3</v>
      </c>
      <c r="U1109" t="s">
        <v>35</v>
      </c>
      <c r="V1109">
        <v>12</v>
      </c>
      <c r="W1109">
        <v>3</v>
      </c>
      <c r="X1109">
        <v>2</v>
      </c>
      <c r="Y1109">
        <v>2</v>
      </c>
      <c r="Z1109">
        <v>18</v>
      </c>
      <c r="AA1109">
        <v>3</v>
      </c>
      <c r="AB1109">
        <v>3</v>
      </c>
      <c r="AC1109">
        <v>10</v>
      </c>
      <c r="AD1109">
        <v>9</v>
      </c>
      <c r="AE1109">
        <v>6</v>
      </c>
      <c r="AF1109">
        <v>9</v>
      </c>
      <c r="AG1109">
        <v>0</v>
      </c>
      <c r="AH1109" t="s">
        <v>70</v>
      </c>
      <c r="AI1109" t="s">
        <v>72</v>
      </c>
      <c r="AJ1109" t="str" cm="1">
        <f t="array" ref="AJ1109">_xlfn.IFS(
  Cleaned_Data[[#This Row],[MonthlyIncome]] &lt;= Q1_Val, "Low (Q1)",
  Cleaned_Data[[#This Row],[MonthlyIncome]] &lt;= Q2_Val, "Lower-Mid (Q2)",
  Cleaned_Data[[#This Row],[MonthlyIncome]] &lt;= Q3_Val, "Upper-Mid (Q3)",
  TRUE, "High (Q4)"
)</f>
        <v>Upper-Mid (Q3)</v>
      </c>
      <c r="AK1109" t="str">
        <f>_xlfn.XLOOKUP(Cleaned_Data[[#This Row],[JobSatisfaction]], SatisfactionLookup[Code], SatisfactionLookup[Label], "Unknown")</f>
        <v>Low</v>
      </c>
      <c r="AL1109" t="str">
        <f>_xlfn.XLOOKUP(Cleaned_Data[[#This Row],[WorkLifeBalance]], SatisfactionLookup[Code], SatisfactionLookup[Label], "Unknown")</f>
        <v>High</v>
      </c>
      <c r="AM110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109" t="str" cm="1">
        <f t="array" ref="AN1109">_xlfn.IFS(Cleaned_Data[[#This Row],[Risk Score]]&gt;=5, "3 - High Risk", Cleaned_Data[[#This Row],[Risk Score]]&gt;=3, "2 - Medium Risk", TRUE, "1 - Low Risk")</f>
        <v>3 - High Risk</v>
      </c>
    </row>
    <row r="1110" spans="1:40">
      <c r="A1110">
        <v>37</v>
      </c>
      <c r="B1110" t="s">
        <v>43</v>
      </c>
      <c r="C1110" t="s">
        <v>36</v>
      </c>
      <c r="D1110">
        <v>446</v>
      </c>
      <c r="E1110" t="s">
        <v>45</v>
      </c>
      <c r="F1110">
        <v>1</v>
      </c>
      <c r="G1110">
        <v>4</v>
      </c>
      <c r="H1110" t="s">
        <v>38</v>
      </c>
      <c r="I1110">
        <v>635</v>
      </c>
      <c r="J1110">
        <v>2</v>
      </c>
      <c r="K1110" t="s">
        <v>39</v>
      </c>
      <c r="L1110">
        <v>65</v>
      </c>
      <c r="M1110">
        <v>3</v>
      </c>
      <c r="N1110">
        <v>2</v>
      </c>
      <c r="O1110" t="s">
        <v>53</v>
      </c>
      <c r="P1110">
        <v>2</v>
      </c>
      <c r="Q1110" t="s">
        <v>48</v>
      </c>
      <c r="R1110">
        <v>6447</v>
      </c>
      <c r="S1110">
        <v>15701</v>
      </c>
      <c r="T1110">
        <v>6</v>
      </c>
      <c r="U1110" t="s">
        <v>43</v>
      </c>
      <c r="V1110">
        <v>12</v>
      </c>
      <c r="W1110">
        <v>3</v>
      </c>
      <c r="X1110">
        <v>2</v>
      </c>
      <c r="Y1110">
        <v>1</v>
      </c>
      <c r="Z1110">
        <v>8</v>
      </c>
      <c r="AA1110">
        <v>2</v>
      </c>
      <c r="AB1110">
        <v>2</v>
      </c>
      <c r="AC1110">
        <v>6</v>
      </c>
      <c r="AD1110">
        <v>5</v>
      </c>
      <c r="AE1110">
        <v>4</v>
      </c>
      <c r="AF1110">
        <v>3</v>
      </c>
      <c r="AG1110">
        <v>0</v>
      </c>
      <c r="AH1110" t="s">
        <v>69</v>
      </c>
      <c r="AI1110" t="s">
        <v>72</v>
      </c>
      <c r="AJ1110" t="str" cm="1">
        <f t="array" ref="AJ1110">_xlfn.IFS(
  Cleaned_Data[[#This Row],[MonthlyIncome]] &lt;= Q1_Val, "Low (Q1)",
  Cleaned_Data[[#This Row],[MonthlyIncome]] &lt;= Q2_Val, "Lower-Mid (Q2)",
  Cleaned_Data[[#This Row],[MonthlyIncome]] &lt;= Q3_Val, "Upper-Mid (Q3)",
  TRUE, "High (Q4)"
)</f>
        <v>Upper-Mid (Q3)</v>
      </c>
      <c r="AK1110" t="str">
        <f>_xlfn.XLOOKUP(Cleaned_Data[[#This Row],[JobSatisfaction]], SatisfactionLookup[Code], SatisfactionLookup[Label], "Unknown")</f>
        <v>Medium</v>
      </c>
      <c r="AL1110" t="str">
        <f>_xlfn.XLOOKUP(Cleaned_Data[[#This Row],[WorkLifeBalance]], SatisfactionLookup[Code], SatisfactionLookup[Label], "Unknown")</f>
        <v>Medium</v>
      </c>
      <c r="AM111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110" t="str" cm="1">
        <f t="array" ref="AN1110">_xlfn.IFS(Cleaned_Data[[#This Row],[Risk Score]]&gt;=5, "3 - High Risk", Cleaned_Data[[#This Row],[Risk Score]]&gt;=3, "2 - Medium Risk", TRUE, "1 - Low Risk")</f>
        <v>2 - Medium Risk</v>
      </c>
    </row>
    <row r="1111" spans="1:40">
      <c r="A1111">
        <v>53</v>
      </c>
      <c r="B1111" t="s">
        <v>43</v>
      </c>
      <c r="C1111" t="s">
        <v>36</v>
      </c>
      <c r="D1111">
        <v>238</v>
      </c>
      <c r="E1111" t="s">
        <v>37</v>
      </c>
      <c r="F1111">
        <v>1</v>
      </c>
      <c r="G1111">
        <v>1</v>
      </c>
      <c r="H1111" t="s">
        <v>51</v>
      </c>
      <c r="I1111">
        <v>682</v>
      </c>
      <c r="J1111">
        <v>4</v>
      </c>
      <c r="K1111" t="s">
        <v>39</v>
      </c>
      <c r="L1111">
        <v>34</v>
      </c>
      <c r="M1111">
        <v>3</v>
      </c>
      <c r="N1111">
        <v>2</v>
      </c>
      <c r="O1111" t="s">
        <v>40</v>
      </c>
      <c r="P1111">
        <v>1</v>
      </c>
      <c r="Q1111" t="s">
        <v>41</v>
      </c>
      <c r="R1111">
        <v>8381</v>
      </c>
      <c r="S1111">
        <v>7507</v>
      </c>
      <c r="T1111">
        <v>7</v>
      </c>
      <c r="U1111" t="s">
        <v>43</v>
      </c>
      <c r="V1111">
        <v>20</v>
      </c>
      <c r="W1111">
        <v>4</v>
      </c>
      <c r="X1111">
        <v>4</v>
      </c>
      <c r="Y1111">
        <v>0</v>
      </c>
      <c r="Z1111">
        <v>18</v>
      </c>
      <c r="AA1111">
        <v>2</v>
      </c>
      <c r="AB1111">
        <v>4</v>
      </c>
      <c r="AC1111">
        <v>14</v>
      </c>
      <c r="AD1111">
        <v>7</v>
      </c>
      <c r="AE1111">
        <v>8</v>
      </c>
      <c r="AF1111">
        <v>10</v>
      </c>
      <c r="AG1111">
        <v>0</v>
      </c>
      <c r="AH1111" t="s">
        <v>70</v>
      </c>
      <c r="AI1111" t="s">
        <v>73</v>
      </c>
      <c r="AJ1111" t="str" cm="1">
        <f t="array" ref="AJ1111">_xlfn.IFS(
  Cleaned_Data[[#This Row],[MonthlyIncome]] &lt;= Q1_Val, "Low (Q1)",
  Cleaned_Data[[#This Row],[MonthlyIncome]] &lt;= Q2_Val, "Lower-Mid (Q2)",
  Cleaned_Data[[#This Row],[MonthlyIncome]] &lt;= Q3_Val, "Upper-Mid (Q3)",
  TRUE, "High (Q4)"
)</f>
        <v>High (Q4)</v>
      </c>
      <c r="AK1111" t="str">
        <f>_xlfn.XLOOKUP(Cleaned_Data[[#This Row],[JobSatisfaction]], SatisfactionLookup[Code], SatisfactionLookup[Label], "Unknown")</f>
        <v>Low</v>
      </c>
      <c r="AL1111" t="str">
        <f>_xlfn.XLOOKUP(Cleaned_Data[[#This Row],[WorkLifeBalance]], SatisfactionLookup[Code], SatisfactionLookup[Label], "Unknown")</f>
        <v>Very High</v>
      </c>
      <c r="AM111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111" t="str" cm="1">
        <f t="array" ref="AN1111">_xlfn.IFS(Cleaned_Data[[#This Row],[Risk Score]]&gt;=5, "3 - High Risk", Cleaned_Data[[#This Row],[Risk Score]]&gt;=3, "2 - Medium Risk", TRUE, "1 - Low Risk")</f>
        <v>2 - Medium Risk</v>
      </c>
    </row>
    <row r="1112" spans="1:40">
      <c r="A1112">
        <v>54</v>
      </c>
      <c r="B1112" t="s">
        <v>43</v>
      </c>
      <c r="C1112" t="s">
        <v>36</v>
      </c>
      <c r="D1112">
        <v>397</v>
      </c>
      <c r="E1112" t="s">
        <v>61</v>
      </c>
      <c r="F1112">
        <v>19</v>
      </c>
      <c r="G1112">
        <v>4</v>
      </c>
      <c r="H1112" t="s">
        <v>51</v>
      </c>
      <c r="I1112">
        <v>698</v>
      </c>
      <c r="J1112">
        <v>3</v>
      </c>
      <c r="K1112" t="s">
        <v>46</v>
      </c>
      <c r="L1112">
        <v>88</v>
      </c>
      <c r="M1112">
        <v>3</v>
      </c>
      <c r="N1112">
        <v>3</v>
      </c>
      <c r="O1112" t="s">
        <v>61</v>
      </c>
      <c r="P1112">
        <v>2</v>
      </c>
      <c r="Q1112" t="s">
        <v>48</v>
      </c>
      <c r="R1112">
        <v>10725</v>
      </c>
      <c r="S1112">
        <v>6729</v>
      </c>
      <c r="T1112">
        <v>2</v>
      </c>
      <c r="U1112" t="s">
        <v>43</v>
      </c>
      <c r="V1112">
        <v>15</v>
      </c>
      <c r="W1112">
        <v>3</v>
      </c>
      <c r="X1112">
        <v>3</v>
      </c>
      <c r="Y1112">
        <v>1</v>
      </c>
      <c r="Z1112">
        <v>16</v>
      </c>
      <c r="AA1112">
        <v>1</v>
      </c>
      <c r="AB1112">
        <v>4</v>
      </c>
      <c r="AC1112">
        <v>9</v>
      </c>
      <c r="AD1112">
        <v>7</v>
      </c>
      <c r="AE1112">
        <v>7</v>
      </c>
      <c r="AF1112">
        <v>1</v>
      </c>
      <c r="AG1112">
        <v>0</v>
      </c>
      <c r="AH1112" t="s">
        <v>70</v>
      </c>
      <c r="AI1112" t="s">
        <v>72</v>
      </c>
      <c r="AJ1112" t="str" cm="1">
        <f t="array" ref="AJ1112">_xlfn.IFS(
  Cleaned_Data[[#This Row],[MonthlyIncome]] &lt;= Q1_Val, "Low (Q1)",
  Cleaned_Data[[#This Row],[MonthlyIncome]] &lt;= Q2_Val, "Lower-Mid (Q2)",
  Cleaned_Data[[#This Row],[MonthlyIncome]] &lt;= Q3_Val, "Upper-Mid (Q3)",
  TRUE, "High (Q4)"
)</f>
        <v>High (Q4)</v>
      </c>
      <c r="AK1112" t="str">
        <f>_xlfn.XLOOKUP(Cleaned_Data[[#This Row],[JobSatisfaction]], SatisfactionLookup[Code], SatisfactionLookup[Label], "Unknown")</f>
        <v>Medium</v>
      </c>
      <c r="AL1112" t="str">
        <f>_xlfn.XLOOKUP(Cleaned_Data[[#This Row],[WorkLifeBalance]], SatisfactionLookup[Code], SatisfactionLookup[Label], "Unknown")</f>
        <v>Very High</v>
      </c>
      <c r="AM111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112" t="str" cm="1">
        <f t="array" ref="AN1112">_xlfn.IFS(Cleaned_Data[[#This Row],[Risk Score]]&gt;=5, "3 - High Risk", Cleaned_Data[[#This Row],[Risk Score]]&gt;=3, "2 - Medium Risk", TRUE, "1 - Low Risk")</f>
        <v>2 - Medium Risk</v>
      </c>
    </row>
    <row r="1113" spans="1:40">
      <c r="A1113">
        <v>32</v>
      </c>
      <c r="B1113" t="s">
        <v>43</v>
      </c>
      <c r="C1113" t="s">
        <v>36</v>
      </c>
      <c r="D1113">
        <v>1018</v>
      </c>
      <c r="E1113" t="s">
        <v>45</v>
      </c>
      <c r="F1113">
        <v>3</v>
      </c>
      <c r="G1113">
        <v>2</v>
      </c>
      <c r="H1113" t="s">
        <v>38</v>
      </c>
      <c r="I1113">
        <v>727</v>
      </c>
      <c r="J1113">
        <v>3</v>
      </c>
      <c r="K1113" t="s">
        <v>39</v>
      </c>
      <c r="L1113">
        <v>39</v>
      </c>
      <c r="M1113">
        <v>3</v>
      </c>
      <c r="N1113">
        <v>3</v>
      </c>
      <c r="O1113" t="s">
        <v>58</v>
      </c>
      <c r="P1113">
        <v>4</v>
      </c>
      <c r="Q1113" t="s">
        <v>41</v>
      </c>
      <c r="R1113">
        <v>11159</v>
      </c>
      <c r="S1113">
        <v>19373</v>
      </c>
      <c r="T1113">
        <v>3</v>
      </c>
      <c r="U1113" t="s">
        <v>43</v>
      </c>
      <c r="V1113">
        <v>15</v>
      </c>
      <c r="W1113">
        <v>3</v>
      </c>
      <c r="X1113">
        <v>4</v>
      </c>
      <c r="Y1113">
        <v>0</v>
      </c>
      <c r="Z1113">
        <v>10</v>
      </c>
      <c r="AA1113">
        <v>6</v>
      </c>
      <c r="AB1113">
        <v>3</v>
      </c>
      <c r="AC1113">
        <v>7</v>
      </c>
      <c r="AD1113">
        <v>7</v>
      </c>
      <c r="AE1113">
        <v>7</v>
      </c>
      <c r="AF1113">
        <v>7</v>
      </c>
      <c r="AG1113">
        <v>0</v>
      </c>
      <c r="AH1113" t="s">
        <v>67</v>
      </c>
      <c r="AI1113" t="s">
        <v>72</v>
      </c>
      <c r="AJ1113" t="str" cm="1">
        <f t="array" ref="AJ1113">_xlfn.IFS(
  Cleaned_Data[[#This Row],[MonthlyIncome]] &lt;= Q1_Val, "Low (Q1)",
  Cleaned_Data[[#This Row],[MonthlyIncome]] &lt;= Q2_Val, "Lower-Mid (Q2)",
  Cleaned_Data[[#This Row],[MonthlyIncome]] &lt;= Q3_Val, "Upper-Mid (Q3)",
  TRUE, "High (Q4)"
)</f>
        <v>High (Q4)</v>
      </c>
      <c r="AK1113" t="str">
        <f>_xlfn.XLOOKUP(Cleaned_Data[[#This Row],[JobSatisfaction]], SatisfactionLookup[Code], SatisfactionLookup[Label], "Unknown")</f>
        <v>Very High</v>
      </c>
      <c r="AL1113" t="str">
        <f>_xlfn.XLOOKUP(Cleaned_Data[[#This Row],[WorkLifeBalance]], SatisfactionLookup[Code], SatisfactionLookup[Label], "Unknown")</f>
        <v>High</v>
      </c>
      <c r="AM111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113" t="str" cm="1">
        <f t="array" ref="AN1113">_xlfn.IFS(Cleaned_Data[[#This Row],[Risk Score]]&gt;=5, "3 - High Risk", Cleaned_Data[[#This Row],[Risk Score]]&gt;=3, "2 - Medium Risk", TRUE, "1 - Low Risk")</f>
        <v>1 - Low Risk</v>
      </c>
    </row>
    <row r="1114" spans="1:40">
      <c r="A1114">
        <v>30</v>
      </c>
      <c r="B1114" t="s">
        <v>43</v>
      </c>
      <c r="C1114" t="s">
        <v>36</v>
      </c>
      <c r="D1114">
        <v>501</v>
      </c>
      <c r="E1114" t="s">
        <v>37</v>
      </c>
      <c r="F1114">
        <v>27</v>
      </c>
      <c r="G1114">
        <v>5</v>
      </c>
      <c r="H1114" t="s">
        <v>59</v>
      </c>
      <c r="I1114">
        <v>747</v>
      </c>
      <c r="J1114">
        <v>3</v>
      </c>
      <c r="K1114" t="s">
        <v>46</v>
      </c>
      <c r="L1114">
        <v>99</v>
      </c>
      <c r="M1114">
        <v>3</v>
      </c>
      <c r="N1114">
        <v>2</v>
      </c>
      <c r="O1114" t="s">
        <v>40</v>
      </c>
      <c r="P1114">
        <v>4</v>
      </c>
      <c r="Q1114" t="s">
        <v>52</v>
      </c>
      <c r="R1114">
        <v>5304</v>
      </c>
      <c r="S1114">
        <v>25275</v>
      </c>
      <c r="T1114">
        <v>7</v>
      </c>
      <c r="U1114" t="s">
        <v>43</v>
      </c>
      <c r="V1114">
        <v>23</v>
      </c>
      <c r="W1114">
        <v>4</v>
      </c>
      <c r="X1114">
        <v>4</v>
      </c>
      <c r="Y1114">
        <v>1</v>
      </c>
      <c r="Z1114">
        <v>10</v>
      </c>
      <c r="AA1114">
        <v>2</v>
      </c>
      <c r="AB1114">
        <v>2</v>
      </c>
      <c r="AC1114">
        <v>8</v>
      </c>
      <c r="AD1114">
        <v>7</v>
      </c>
      <c r="AE1114">
        <v>7</v>
      </c>
      <c r="AF1114">
        <v>7</v>
      </c>
      <c r="AG1114">
        <v>0</v>
      </c>
      <c r="AH1114" t="s">
        <v>67</v>
      </c>
      <c r="AI1114" t="s">
        <v>72</v>
      </c>
      <c r="AJ1114" t="str" cm="1">
        <f t="array" ref="AJ1114">_xlfn.IFS(
  Cleaned_Data[[#This Row],[MonthlyIncome]] &lt;= Q1_Val, "Low (Q1)",
  Cleaned_Data[[#This Row],[MonthlyIncome]] &lt;= Q2_Val, "Lower-Mid (Q2)",
  Cleaned_Data[[#This Row],[MonthlyIncome]] &lt;= Q3_Val, "Upper-Mid (Q3)",
  TRUE, "High (Q4)"
)</f>
        <v>Upper-Mid (Q3)</v>
      </c>
      <c r="AK1114" t="str">
        <f>_xlfn.XLOOKUP(Cleaned_Data[[#This Row],[JobSatisfaction]], SatisfactionLookup[Code], SatisfactionLookup[Label], "Unknown")</f>
        <v>Very High</v>
      </c>
      <c r="AL1114" t="str">
        <f>_xlfn.XLOOKUP(Cleaned_Data[[#This Row],[WorkLifeBalance]], SatisfactionLookup[Code], SatisfactionLookup[Label], "Unknown")</f>
        <v>Medium</v>
      </c>
      <c r="AM111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114" t="str" cm="1">
        <f t="array" ref="AN1114">_xlfn.IFS(Cleaned_Data[[#This Row],[Risk Score]]&gt;=5, "3 - High Risk", Cleaned_Data[[#This Row],[Risk Score]]&gt;=3, "2 - Medium Risk", TRUE, "1 - Low Risk")</f>
        <v>1 - Low Risk</v>
      </c>
    </row>
    <row r="1115" spans="1:40">
      <c r="A1115">
        <v>34</v>
      </c>
      <c r="B1115" t="s">
        <v>43</v>
      </c>
      <c r="C1115" t="s">
        <v>36</v>
      </c>
      <c r="D1115">
        <v>970</v>
      </c>
      <c r="E1115" t="s">
        <v>45</v>
      </c>
      <c r="F1115">
        <v>8</v>
      </c>
      <c r="G1115">
        <v>2</v>
      </c>
      <c r="H1115" t="s">
        <v>51</v>
      </c>
      <c r="I1115">
        <v>757</v>
      </c>
      <c r="J1115">
        <v>2</v>
      </c>
      <c r="K1115" t="s">
        <v>39</v>
      </c>
      <c r="L1115">
        <v>96</v>
      </c>
      <c r="M1115">
        <v>3</v>
      </c>
      <c r="N1115">
        <v>2</v>
      </c>
      <c r="O1115" t="s">
        <v>54</v>
      </c>
      <c r="P1115">
        <v>3</v>
      </c>
      <c r="Q1115" t="s">
        <v>41</v>
      </c>
      <c r="R1115">
        <v>6142</v>
      </c>
      <c r="S1115">
        <v>7360</v>
      </c>
      <c r="T1115">
        <v>3</v>
      </c>
      <c r="U1115" t="s">
        <v>43</v>
      </c>
      <c r="V1115">
        <v>11</v>
      </c>
      <c r="W1115">
        <v>3</v>
      </c>
      <c r="X1115">
        <v>4</v>
      </c>
      <c r="Y1115">
        <v>0</v>
      </c>
      <c r="Z1115">
        <v>10</v>
      </c>
      <c r="AA1115">
        <v>2</v>
      </c>
      <c r="AB1115">
        <v>3</v>
      </c>
      <c r="AC1115">
        <v>5</v>
      </c>
      <c r="AD1115">
        <v>1</v>
      </c>
      <c r="AE1115">
        <v>4</v>
      </c>
      <c r="AF1115">
        <v>3</v>
      </c>
      <c r="AG1115">
        <v>0</v>
      </c>
      <c r="AH1115" t="s">
        <v>67</v>
      </c>
      <c r="AI1115" t="s">
        <v>71</v>
      </c>
      <c r="AJ1115" t="str" cm="1">
        <f t="array" ref="AJ1115">_xlfn.IFS(
  Cleaned_Data[[#This Row],[MonthlyIncome]] &lt;= Q1_Val, "Low (Q1)",
  Cleaned_Data[[#This Row],[MonthlyIncome]] &lt;= Q2_Val, "Lower-Mid (Q2)",
  Cleaned_Data[[#This Row],[MonthlyIncome]] &lt;= Q3_Val, "Upper-Mid (Q3)",
  TRUE, "High (Q4)"
)</f>
        <v>Upper-Mid (Q3)</v>
      </c>
      <c r="AK1115" t="str">
        <f>_xlfn.XLOOKUP(Cleaned_Data[[#This Row],[JobSatisfaction]], SatisfactionLookup[Code], SatisfactionLookup[Label], "Unknown")</f>
        <v>High</v>
      </c>
      <c r="AL1115" t="str">
        <f>_xlfn.XLOOKUP(Cleaned_Data[[#This Row],[WorkLifeBalance]], SatisfactionLookup[Code], SatisfactionLookup[Label], "Unknown")</f>
        <v>High</v>
      </c>
      <c r="AM111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115" t="str" cm="1">
        <f t="array" ref="AN1115">_xlfn.IFS(Cleaned_Data[[#This Row],[Risk Score]]&gt;=5, "3 - High Risk", Cleaned_Data[[#This Row],[Risk Score]]&gt;=3, "2 - Medium Risk", TRUE, "1 - Low Risk")</f>
        <v>1 - Low Risk</v>
      </c>
    </row>
    <row r="1116" spans="1:40">
      <c r="A1116">
        <v>37</v>
      </c>
      <c r="B1116" t="s">
        <v>43</v>
      </c>
      <c r="C1116" t="s">
        <v>36</v>
      </c>
      <c r="D1116">
        <v>571</v>
      </c>
      <c r="E1116" t="s">
        <v>45</v>
      </c>
      <c r="F1116">
        <v>10</v>
      </c>
      <c r="G1116">
        <v>1</v>
      </c>
      <c r="H1116" t="s">
        <v>38</v>
      </c>
      <c r="I1116">
        <v>802</v>
      </c>
      <c r="J1116">
        <v>4</v>
      </c>
      <c r="K1116" t="s">
        <v>39</v>
      </c>
      <c r="L1116">
        <v>82</v>
      </c>
      <c r="M1116">
        <v>3</v>
      </c>
      <c r="N1116">
        <v>1</v>
      </c>
      <c r="O1116" t="s">
        <v>47</v>
      </c>
      <c r="P1116">
        <v>1</v>
      </c>
      <c r="Q1116" t="s">
        <v>52</v>
      </c>
      <c r="R1116">
        <v>2782</v>
      </c>
      <c r="S1116">
        <v>19905</v>
      </c>
      <c r="T1116">
        <v>0</v>
      </c>
      <c r="U1116" t="s">
        <v>35</v>
      </c>
      <c r="V1116">
        <v>13</v>
      </c>
      <c r="W1116">
        <v>3</v>
      </c>
      <c r="X1116">
        <v>2</v>
      </c>
      <c r="Y1116">
        <v>2</v>
      </c>
      <c r="Z1116">
        <v>6</v>
      </c>
      <c r="AA1116">
        <v>3</v>
      </c>
      <c r="AB1116">
        <v>2</v>
      </c>
      <c r="AC1116">
        <v>5</v>
      </c>
      <c r="AD1116">
        <v>3</v>
      </c>
      <c r="AE1116">
        <v>4</v>
      </c>
      <c r="AF1116">
        <v>3</v>
      </c>
      <c r="AG1116">
        <v>0</v>
      </c>
      <c r="AH1116" t="s">
        <v>69</v>
      </c>
      <c r="AI1116" t="s">
        <v>71</v>
      </c>
      <c r="AJ1116" t="str" cm="1">
        <f t="array" ref="AJ1116">_xlfn.IFS(
  Cleaned_Data[[#This Row],[MonthlyIncome]] &lt;= Q1_Val, "Low (Q1)",
  Cleaned_Data[[#This Row],[MonthlyIncome]] &lt;= Q2_Val, "Lower-Mid (Q2)",
  Cleaned_Data[[#This Row],[MonthlyIncome]] &lt;= Q3_Val, "Upper-Mid (Q3)",
  TRUE, "High (Q4)"
)</f>
        <v>Low (Q1)</v>
      </c>
      <c r="AK1116" t="str">
        <f>_xlfn.XLOOKUP(Cleaned_Data[[#This Row],[JobSatisfaction]], SatisfactionLookup[Code], SatisfactionLookup[Label], "Unknown")</f>
        <v>Low</v>
      </c>
      <c r="AL1116" t="str">
        <f>_xlfn.XLOOKUP(Cleaned_Data[[#This Row],[WorkLifeBalance]], SatisfactionLookup[Code], SatisfactionLookup[Label], "Unknown")</f>
        <v>Medium</v>
      </c>
      <c r="AM111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8</v>
      </c>
      <c r="AN1116" t="str" cm="1">
        <f t="array" ref="AN1116">_xlfn.IFS(Cleaned_Data[[#This Row],[Risk Score]]&gt;=5, "3 - High Risk", Cleaned_Data[[#This Row],[Risk Score]]&gt;=3, "2 - Medium Risk", TRUE, "1 - Low Risk")</f>
        <v>3 - High Risk</v>
      </c>
    </row>
    <row r="1117" spans="1:40">
      <c r="A1117">
        <v>33</v>
      </c>
      <c r="B1117" t="s">
        <v>43</v>
      </c>
      <c r="C1117" t="s">
        <v>36</v>
      </c>
      <c r="D1117">
        <v>213</v>
      </c>
      <c r="E1117" t="s">
        <v>45</v>
      </c>
      <c r="F1117">
        <v>7</v>
      </c>
      <c r="G1117">
        <v>3</v>
      </c>
      <c r="H1117" t="s">
        <v>51</v>
      </c>
      <c r="I1117">
        <v>817</v>
      </c>
      <c r="J1117">
        <v>3</v>
      </c>
      <c r="K1117" t="s">
        <v>46</v>
      </c>
      <c r="L1117">
        <v>49</v>
      </c>
      <c r="M1117">
        <v>3</v>
      </c>
      <c r="N1117">
        <v>3</v>
      </c>
      <c r="O1117" t="s">
        <v>58</v>
      </c>
      <c r="P1117">
        <v>3</v>
      </c>
      <c r="Q1117" t="s">
        <v>48</v>
      </c>
      <c r="R1117">
        <v>11691</v>
      </c>
      <c r="S1117">
        <v>25995</v>
      </c>
      <c r="T1117">
        <v>0</v>
      </c>
      <c r="U1117" t="s">
        <v>43</v>
      </c>
      <c r="V1117">
        <v>11</v>
      </c>
      <c r="W1117">
        <v>3</v>
      </c>
      <c r="X1117">
        <v>4</v>
      </c>
      <c r="Y1117">
        <v>0</v>
      </c>
      <c r="Z1117">
        <v>14</v>
      </c>
      <c r="AA1117">
        <v>3</v>
      </c>
      <c r="AB1117">
        <v>4</v>
      </c>
      <c r="AC1117">
        <v>13</v>
      </c>
      <c r="AD1117">
        <v>9</v>
      </c>
      <c r="AE1117">
        <v>3</v>
      </c>
      <c r="AF1117">
        <v>7</v>
      </c>
      <c r="AG1117">
        <v>0</v>
      </c>
      <c r="AH1117" t="s">
        <v>67</v>
      </c>
      <c r="AI1117" t="s">
        <v>73</v>
      </c>
      <c r="AJ1117" t="str" cm="1">
        <f t="array" ref="AJ1117">_xlfn.IFS(
  Cleaned_Data[[#This Row],[MonthlyIncome]] &lt;= Q1_Val, "Low (Q1)",
  Cleaned_Data[[#This Row],[MonthlyIncome]] &lt;= Q2_Val, "Lower-Mid (Q2)",
  Cleaned_Data[[#This Row],[MonthlyIncome]] &lt;= Q3_Val, "Upper-Mid (Q3)",
  TRUE, "High (Q4)"
)</f>
        <v>High (Q4)</v>
      </c>
      <c r="AK1117" t="str">
        <f>_xlfn.XLOOKUP(Cleaned_Data[[#This Row],[JobSatisfaction]], SatisfactionLookup[Code], SatisfactionLookup[Label], "Unknown")</f>
        <v>High</v>
      </c>
      <c r="AL1117" t="str">
        <f>_xlfn.XLOOKUP(Cleaned_Data[[#This Row],[WorkLifeBalance]], SatisfactionLookup[Code], SatisfactionLookup[Label], "Unknown")</f>
        <v>Very High</v>
      </c>
      <c r="AM111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117" t="str" cm="1">
        <f t="array" ref="AN1117">_xlfn.IFS(Cleaned_Data[[#This Row],[Risk Score]]&gt;=5, "3 - High Risk", Cleaned_Data[[#This Row],[Risk Score]]&gt;=3, "2 - Medium Risk", TRUE, "1 - Low Risk")</f>
        <v>1 - Low Risk</v>
      </c>
    </row>
    <row r="1118" spans="1:40">
      <c r="A1118">
        <v>51</v>
      </c>
      <c r="B1118" t="s">
        <v>43</v>
      </c>
      <c r="C1118" t="s">
        <v>36</v>
      </c>
      <c r="D1118">
        <v>1318</v>
      </c>
      <c r="E1118" t="s">
        <v>37</v>
      </c>
      <c r="F1118">
        <v>26</v>
      </c>
      <c r="G1118">
        <v>4</v>
      </c>
      <c r="H1118" t="s">
        <v>59</v>
      </c>
      <c r="I1118">
        <v>851</v>
      </c>
      <c r="J1118">
        <v>1</v>
      </c>
      <c r="K1118" t="s">
        <v>39</v>
      </c>
      <c r="L1118">
        <v>66</v>
      </c>
      <c r="M1118">
        <v>3</v>
      </c>
      <c r="N1118">
        <v>4</v>
      </c>
      <c r="O1118" t="s">
        <v>56</v>
      </c>
      <c r="P1118">
        <v>3</v>
      </c>
      <c r="Q1118" t="s">
        <v>48</v>
      </c>
      <c r="R1118">
        <v>16307</v>
      </c>
      <c r="S1118">
        <v>5594</v>
      </c>
      <c r="T1118">
        <v>2</v>
      </c>
      <c r="U1118" t="s">
        <v>43</v>
      </c>
      <c r="V1118">
        <v>14</v>
      </c>
      <c r="W1118">
        <v>3</v>
      </c>
      <c r="X1118">
        <v>3</v>
      </c>
      <c r="Y1118">
        <v>1</v>
      </c>
      <c r="Z1118">
        <v>29</v>
      </c>
      <c r="AA1118">
        <v>2</v>
      </c>
      <c r="AB1118">
        <v>2</v>
      </c>
      <c r="AC1118">
        <v>20</v>
      </c>
      <c r="AD1118">
        <v>6</v>
      </c>
      <c r="AE1118">
        <v>4</v>
      </c>
      <c r="AF1118">
        <v>17</v>
      </c>
      <c r="AG1118">
        <v>0</v>
      </c>
      <c r="AH1118" t="s">
        <v>70</v>
      </c>
      <c r="AI1118" t="s">
        <v>73</v>
      </c>
      <c r="AJ1118" t="str" cm="1">
        <f t="array" ref="AJ1118">_xlfn.IFS(
  Cleaned_Data[[#This Row],[MonthlyIncome]] &lt;= Q1_Val, "Low (Q1)",
  Cleaned_Data[[#This Row],[MonthlyIncome]] &lt;= Q2_Val, "Lower-Mid (Q2)",
  Cleaned_Data[[#This Row],[MonthlyIncome]] &lt;= Q3_Val, "Upper-Mid (Q3)",
  TRUE, "High (Q4)"
)</f>
        <v>High (Q4)</v>
      </c>
      <c r="AK1118" t="str">
        <f>_xlfn.XLOOKUP(Cleaned_Data[[#This Row],[JobSatisfaction]], SatisfactionLookup[Code], SatisfactionLookup[Label], "Unknown")</f>
        <v>High</v>
      </c>
      <c r="AL1118" t="str">
        <f>_xlfn.XLOOKUP(Cleaned_Data[[#This Row],[WorkLifeBalance]], SatisfactionLookup[Code], SatisfactionLookup[Label], "Unknown")</f>
        <v>Medium</v>
      </c>
      <c r="AM111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118" t="str" cm="1">
        <f t="array" ref="AN1118">_xlfn.IFS(Cleaned_Data[[#This Row],[Risk Score]]&gt;=5, "3 - High Risk", Cleaned_Data[[#This Row],[Risk Score]]&gt;=3, "2 - Medium Risk", TRUE, "1 - Low Risk")</f>
        <v>1 - Low Risk</v>
      </c>
    </row>
    <row r="1119" spans="1:40">
      <c r="A1119">
        <v>53</v>
      </c>
      <c r="B1119" t="s">
        <v>43</v>
      </c>
      <c r="C1119" t="s">
        <v>36</v>
      </c>
      <c r="D1119">
        <v>868</v>
      </c>
      <c r="E1119" t="s">
        <v>37</v>
      </c>
      <c r="F1119">
        <v>8</v>
      </c>
      <c r="G1119">
        <v>3</v>
      </c>
      <c r="H1119" t="s">
        <v>59</v>
      </c>
      <c r="I1119">
        <v>897</v>
      </c>
      <c r="J1119">
        <v>1</v>
      </c>
      <c r="K1119" t="s">
        <v>46</v>
      </c>
      <c r="L1119">
        <v>73</v>
      </c>
      <c r="M1119">
        <v>3</v>
      </c>
      <c r="N1119">
        <v>4</v>
      </c>
      <c r="O1119" t="s">
        <v>40</v>
      </c>
      <c r="P1119">
        <v>4</v>
      </c>
      <c r="Q1119" t="s">
        <v>48</v>
      </c>
      <c r="R1119">
        <v>11836</v>
      </c>
      <c r="S1119">
        <v>22789</v>
      </c>
      <c r="T1119">
        <v>5</v>
      </c>
      <c r="U1119" t="s">
        <v>43</v>
      </c>
      <c r="V1119">
        <v>14</v>
      </c>
      <c r="W1119">
        <v>3</v>
      </c>
      <c r="X1119">
        <v>3</v>
      </c>
      <c r="Y1119">
        <v>1</v>
      </c>
      <c r="Z1119">
        <v>28</v>
      </c>
      <c r="AA1119">
        <v>3</v>
      </c>
      <c r="AB1119">
        <v>3</v>
      </c>
      <c r="AC1119">
        <v>2</v>
      </c>
      <c r="AD1119">
        <v>0</v>
      </c>
      <c r="AE1119">
        <v>2</v>
      </c>
      <c r="AF1119">
        <v>2</v>
      </c>
      <c r="AG1119">
        <v>0</v>
      </c>
      <c r="AH1119" t="s">
        <v>70</v>
      </c>
      <c r="AI1119" t="s">
        <v>71</v>
      </c>
      <c r="AJ1119" t="str" cm="1">
        <f t="array" ref="AJ1119">_xlfn.IFS(
  Cleaned_Data[[#This Row],[MonthlyIncome]] &lt;= Q1_Val, "Low (Q1)",
  Cleaned_Data[[#This Row],[MonthlyIncome]] &lt;= Q2_Val, "Lower-Mid (Q2)",
  Cleaned_Data[[#This Row],[MonthlyIncome]] &lt;= Q3_Val, "Upper-Mid (Q3)",
  TRUE, "High (Q4)"
)</f>
        <v>High (Q4)</v>
      </c>
      <c r="AK1119" t="str">
        <f>_xlfn.XLOOKUP(Cleaned_Data[[#This Row],[JobSatisfaction]], SatisfactionLookup[Code], SatisfactionLookup[Label], "Unknown")</f>
        <v>Very High</v>
      </c>
      <c r="AL1119" t="str">
        <f>_xlfn.XLOOKUP(Cleaned_Data[[#This Row],[WorkLifeBalance]], SatisfactionLookup[Code], SatisfactionLookup[Label], "Unknown")</f>
        <v>High</v>
      </c>
      <c r="AM111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119" t="str" cm="1">
        <f t="array" ref="AN1119">_xlfn.IFS(Cleaned_Data[[#This Row],[Risk Score]]&gt;=5, "3 - High Risk", Cleaned_Data[[#This Row],[Risk Score]]&gt;=3, "2 - Medium Risk", TRUE, "1 - Low Risk")</f>
        <v>1 - Low Risk</v>
      </c>
    </row>
    <row r="1120" spans="1:40">
      <c r="A1120">
        <v>53</v>
      </c>
      <c r="B1120" t="s">
        <v>43</v>
      </c>
      <c r="C1120" t="s">
        <v>36</v>
      </c>
      <c r="D1120">
        <v>102</v>
      </c>
      <c r="E1120" t="s">
        <v>45</v>
      </c>
      <c r="F1120">
        <v>23</v>
      </c>
      <c r="G1120">
        <v>4</v>
      </c>
      <c r="H1120" t="s">
        <v>38</v>
      </c>
      <c r="I1120">
        <v>901</v>
      </c>
      <c r="J1120">
        <v>4</v>
      </c>
      <c r="K1120" t="s">
        <v>39</v>
      </c>
      <c r="L1120">
        <v>72</v>
      </c>
      <c r="M1120">
        <v>3</v>
      </c>
      <c r="N1120">
        <v>4</v>
      </c>
      <c r="O1120" t="s">
        <v>58</v>
      </c>
      <c r="P1120">
        <v>4</v>
      </c>
      <c r="Q1120" t="s">
        <v>41</v>
      </c>
      <c r="R1120">
        <v>14275</v>
      </c>
      <c r="S1120">
        <v>20206</v>
      </c>
      <c r="T1120">
        <v>6</v>
      </c>
      <c r="U1120" t="s">
        <v>43</v>
      </c>
      <c r="V1120">
        <v>18</v>
      </c>
      <c r="W1120">
        <v>3</v>
      </c>
      <c r="X1120">
        <v>3</v>
      </c>
      <c r="Y1120">
        <v>0</v>
      </c>
      <c r="Z1120">
        <v>33</v>
      </c>
      <c r="AA1120">
        <v>0</v>
      </c>
      <c r="AB1120">
        <v>3</v>
      </c>
      <c r="AC1120">
        <v>12</v>
      </c>
      <c r="AD1120">
        <v>9</v>
      </c>
      <c r="AE1120">
        <v>3</v>
      </c>
      <c r="AF1120">
        <v>8</v>
      </c>
      <c r="AG1120">
        <v>0</v>
      </c>
      <c r="AH1120" t="s">
        <v>70</v>
      </c>
      <c r="AI1120" t="s">
        <v>73</v>
      </c>
      <c r="AJ1120" t="str" cm="1">
        <f t="array" ref="AJ1120">_xlfn.IFS(
  Cleaned_Data[[#This Row],[MonthlyIncome]] &lt;= Q1_Val, "Low (Q1)",
  Cleaned_Data[[#This Row],[MonthlyIncome]] &lt;= Q2_Val, "Lower-Mid (Q2)",
  Cleaned_Data[[#This Row],[MonthlyIncome]] &lt;= Q3_Val, "Upper-Mid (Q3)",
  TRUE, "High (Q4)"
)</f>
        <v>High (Q4)</v>
      </c>
      <c r="AK1120" t="str">
        <f>_xlfn.XLOOKUP(Cleaned_Data[[#This Row],[JobSatisfaction]], SatisfactionLookup[Code], SatisfactionLookup[Label], "Unknown")</f>
        <v>Very High</v>
      </c>
      <c r="AL1120" t="str">
        <f>_xlfn.XLOOKUP(Cleaned_Data[[#This Row],[WorkLifeBalance]], SatisfactionLookup[Code], SatisfactionLookup[Label], "Unknown")</f>
        <v>High</v>
      </c>
      <c r="AM112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120" t="str" cm="1">
        <f t="array" ref="AN1120">_xlfn.IFS(Cleaned_Data[[#This Row],[Risk Score]]&gt;=5, "3 - High Risk", Cleaned_Data[[#This Row],[Risk Score]]&gt;=3, "2 - Medium Risk", TRUE, "1 - Low Risk")</f>
        <v>1 - Low Risk</v>
      </c>
    </row>
    <row r="1121" spans="1:40">
      <c r="A1121">
        <v>47</v>
      </c>
      <c r="B1121" t="s">
        <v>43</v>
      </c>
      <c r="C1121" t="s">
        <v>36</v>
      </c>
      <c r="D1121">
        <v>249</v>
      </c>
      <c r="E1121" t="s">
        <v>37</v>
      </c>
      <c r="F1121">
        <v>2</v>
      </c>
      <c r="G1121">
        <v>2</v>
      </c>
      <c r="H1121" t="s">
        <v>59</v>
      </c>
      <c r="I1121">
        <v>903</v>
      </c>
      <c r="J1121">
        <v>3</v>
      </c>
      <c r="K1121" t="s">
        <v>39</v>
      </c>
      <c r="L1121">
        <v>35</v>
      </c>
      <c r="M1121">
        <v>3</v>
      </c>
      <c r="N1121">
        <v>2</v>
      </c>
      <c r="O1121" t="s">
        <v>40</v>
      </c>
      <c r="P1121">
        <v>4</v>
      </c>
      <c r="Q1121" t="s">
        <v>48</v>
      </c>
      <c r="R1121">
        <v>4537</v>
      </c>
      <c r="S1121">
        <v>17783</v>
      </c>
      <c r="T1121">
        <v>0</v>
      </c>
      <c r="U1121" t="s">
        <v>35</v>
      </c>
      <c r="V1121">
        <v>22</v>
      </c>
      <c r="W1121">
        <v>4</v>
      </c>
      <c r="X1121">
        <v>1</v>
      </c>
      <c r="Y1121">
        <v>1</v>
      </c>
      <c r="Z1121">
        <v>8</v>
      </c>
      <c r="AA1121">
        <v>2</v>
      </c>
      <c r="AB1121">
        <v>3</v>
      </c>
      <c r="AC1121">
        <v>7</v>
      </c>
      <c r="AD1121">
        <v>6</v>
      </c>
      <c r="AE1121">
        <v>7</v>
      </c>
      <c r="AF1121">
        <v>7</v>
      </c>
      <c r="AG1121">
        <v>0</v>
      </c>
      <c r="AH1121" t="s">
        <v>70</v>
      </c>
      <c r="AI1121" t="s">
        <v>72</v>
      </c>
      <c r="AJ1121" t="str" cm="1">
        <f t="array" ref="AJ1121">_xlfn.IFS(
  Cleaned_Data[[#This Row],[MonthlyIncome]] &lt;= Q1_Val, "Low (Q1)",
  Cleaned_Data[[#This Row],[MonthlyIncome]] &lt;= Q2_Val, "Lower-Mid (Q2)",
  Cleaned_Data[[#This Row],[MonthlyIncome]] &lt;= Q3_Val, "Upper-Mid (Q3)",
  TRUE, "High (Q4)"
)</f>
        <v>Lower-Mid (Q2)</v>
      </c>
      <c r="AK1121" t="str">
        <f>_xlfn.XLOOKUP(Cleaned_Data[[#This Row],[JobSatisfaction]], SatisfactionLookup[Code], SatisfactionLookup[Label], "Unknown")</f>
        <v>Very High</v>
      </c>
      <c r="AL1121" t="str">
        <f>_xlfn.XLOOKUP(Cleaned_Data[[#This Row],[WorkLifeBalance]], SatisfactionLookup[Code], SatisfactionLookup[Label], "Unknown")</f>
        <v>High</v>
      </c>
      <c r="AM112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121" t="str" cm="1">
        <f t="array" ref="AN1121">_xlfn.IFS(Cleaned_Data[[#This Row],[Risk Score]]&gt;=5, "3 - High Risk", Cleaned_Data[[#This Row],[Risk Score]]&gt;=3, "2 - Medium Risk", TRUE, "1 - Low Risk")</f>
        <v>2 - Medium Risk</v>
      </c>
    </row>
    <row r="1122" spans="1:40">
      <c r="A1122">
        <v>36</v>
      </c>
      <c r="B1122" t="s">
        <v>43</v>
      </c>
      <c r="C1122" t="s">
        <v>36</v>
      </c>
      <c r="D1122">
        <v>1425</v>
      </c>
      <c r="E1122" t="s">
        <v>45</v>
      </c>
      <c r="F1122">
        <v>14</v>
      </c>
      <c r="G1122">
        <v>1</v>
      </c>
      <c r="H1122" t="s">
        <v>38</v>
      </c>
      <c r="I1122">
        <v>924</v>
      </c>
      <c r="J1122">
        <v>3</v>
      </c>
      <c r="K1122" t="s">
        <v>46</v>
      </c>
      <c r="L1122">
        <v>68</v>
      </c>
      <c r="M1122">
        <v>3</v>
      </c>
      <c r="N1122">
        <v>2</v>
      </c>
      <c r="O1122" t="s">
        <v>54</v>
      </c>
      <c r="P1122">
        <v>4</v>
      </c>
      <c r="Q1122" t="s">
        <v>48</v>
      </c>
      <c r="R1122">
        <v>6586</v>
      </c>
      <c r="S1122">
        <v>4821</v>
      </c>
      <c r="T1122">
        <v>0</v>
      </c>
      <c r="U1122" t="s">
        <v>35</v>
      </c>
      <c r="V1122">
        <v>17</v>
      </c>
      <c r="W1122">
        <v>3</v>
      </c>
      <c r="X1122">
        <v>1</v>
      </c>
      <c r="Y1122">
        <v>1</v>
      </c>
      <c r="Z1122">
        <v>17</v>
      </c>
      <c r="AA1122">
        <v>2</v>
      </c>
      <c r="AB1122">
        <v>2</v>
      </c>
      <c r="AC1122">
        <v>16</v>
      </c>
      <c r="AD1122">
        <v>8</v>
      </c>
      <c r="AE1122">
        <v>4</v>
      </c>
      <c r="AF1122">
        <v>11</v>
      </c>
      <c r="AG1122">
        <v>0</v>
      </c>
      <c r="AH1122" t="s">
        <v>69</v>
      </c>
      <c r="AI1122" t="s">
        <v>73</v>
      </c>
      <c r="AJ1122" t="str" cm="1">
        <f t="array" ref="AJ1122">_xlfn.IFS(
  Cleaned_Data[[#This Row],[MonthlyIncome]] &lt;= Q1_Val, "Low (Q1)",
  Cleaned_Data[[#This Row],[MonthlyIncome]] &lt;= Q2_Val, "Lower-Mid (Q2)",
  Cleaned_Data[[#This Row],[MonthlyIncome]] &lt;= Q3_Val, "Upper-Mid (Q3)",
  TRUE, "High (Q4)"
)</f>
        <v>Upper-Mid (Q3)</v>
      </c>
      <c r="AK1122" t="str">
        <f>_xlfn.XLOOKUP(Cleaned_Data[[#This Row],[JobSatisfaction]], SatisfactionLookup[Code], SatisfactionLookup[Label], "Unknown")</f>
        <v>Very High</v>
      </c>
      <c r="AL1122" t="str">
        <f>_xlfn.XLOOKUP(Cleaned_Data[[#This Row],[WorkLifeBalance]], SatisfactionLookup[Code], SatisfactionLookup[Label], "Unknown")</f>
        <v>Medium</v>
      </c>
      <c r="AM112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122" t="str" cm="1">
        <f t="array" ref="AN1122">_xlfn.IFS(Cleaned_Data[[#This Row],[Risk Score]]&gt;=5, "3 - High Risk", Cleaned_Data[[#This Row],[Risk Score]]&gt;=3, "2 - Medium Risk", TRUE, "1 - Low Risk")</f>
        <v>2 - Medium Risk</v>
      </c>
    </row>
    <row r="1123" spans="1:40">
      <c r="A1123">
        <v>41</v>
      </c>
      <c r="B1123" t="s">
        <v>43</v>
      </c>
      <c r="C1123" t="s">
        <v>36</v>
      </c>
      <c r="D1123">
        <v>263</v>
      </c>
      <c r="E1123" t="s">
        <v>45</v>
      </c>
      <c r="F1123">
        <v>6</v>
      </c>
      <c r="G1123">
        <v>3</v>
      </c>
      <c r="H1123" t="s">
        <v>51</v>
      </c>
      <c r="I1123">
        <v>957</v>
      </c>
      <c r="J1123">
        <v>4</v>
      </c>
      <c r="K1123" t="s">
        <v>46</v>
      </c>
      <c r="L1123">
        <v>59</v>
      </c>
      <c r="M1123">
        <v>3</v>
      </c>
      <c r="N1123">
        <v>1</v>
      </c>
      <c r="O1123" t="s">
        <v>50</v>
      </c>
      <c r="P1123">
        <v>1</v>
      </c>
      <c r="Q1123" t="s">
        <v>41</v>
      </c>
      <c r="R1123">
        <v>4721</v>
      </c>
      <c r="S1123">
        <v>3119</v>
      </c>
      <c r="T1123">
        <v>2</v>
      </c>
      <c r="U1123" t="s">
        <v>35</v>
      </c>
      <c r="V1123">
        <v>13</v>
      </c>
      <c r="W1123">
        <v>3</v>
      </c>
      <c r="X1123">
        <v>3</v>
      </c>
      <c r="Y1123">
        <v>0</v>
      </c>
      <c r="Z1123">
        <v>20</v>
      </c>
      <c r="AA1123">
        <v>3</v>
      </c>
      <c r="AB1123">
        <v>3</v>
      </c>
      <c r="AC1123">
        <v>18</v>
      </c>
      <c r="AD1123">
        <v>13</v>
      </c>
      <c r="AE1123">
        <v>2</v>
      </c>
      <c r="AF1123">
        <v>17</v>
      </c>
      <c r="AG1123">
        <v>0</v>
      </c>
      <c r="AH1123" t="s">
        <v>69</v>
      </c>
      <c r="AI1123" t="s">
        <v>73</v>
      </c>
      <c r="AJ1123" t="str" cm="1">
        <f t="array" ref="AJ1123">_xlfn.IFS(
  Cleaned_Data[[#This Row],[MonthlyIncome]] &lt;= Q1_Val, "Low (Q1)",
  Cleaned_Data[[#This Row],[MonthlyIncome]] &lt;= Q2_Val, "Lower-Mid (Q2)",
  Cleaned_Data[[#This Row],[MonthlyIncome]] &lt;= Q3_Val, "Upper-Mid (Q3)",
  TRUE, "High (Q4)"
)</f>
        <v>Lower-Mid (Q2)</v>
      </c>
      <c r="AK1123" t="str">
        <f>_xlfn.XLOOKUP(Cleaned_Data[[#This Row],[JobSatisfaction]], SatisfactionLookup[Code], SatisfactionLookup[Label], "Unknown")</f>
        <v>Low</v>
      </c>
      <c r="AL1123" t="str">
        <f>_xlfn.XLOOKUP(Cleaned_Data[[#This Row],[WorkLifeBalance]], SatisfactionLookup[Code], SatisfactionLookup[Label], "Unknown")</f>
        <v>High</v>
      </c>
      <c r="AM112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123" t="str" cm="1">
        <f t="array" ref="AN1123">_xlfn.IFS(Cleaned_Data[[#This Row],[Risk Score]]&gt;=5, "3 - High Risk", Cleaned_Data[[#This Row],[Risk Score]]&gt;=3, "2 - Medium Risk", TRUE, "1 - Low Risk")</f>
        <v>3 - High Risk</v>
      </c>
    </row>
    <row r="1124" spans="1:40">
      <c r="A1124">
        <v>36</v>
      </c>
      <c r="B1124" t="s">
        <v>43</v>
      </c>
      <c r="C1124" t="s">
        <v>36</v>
      </c>
      <c r="D1124">
        <v>938</v>
      </c>
      <c r="E1124" t="s">
        <v>45</v>
      </c>
      <c r="F1124">
        <v>2</v>
      </c>
      <c r="G1124">
        <v>4</v>
      </c>
      <c r="H1124" t="s">
        <v>51</v>
      </c>
      <c r="I1124">
        <v>958</v>
      </c>
      <c r="J1124">
        <v>3</v>
      </c>
      <c r="K1124" t="s">
        <v>46</v>
      </c>
      <c r="L1124">
        <v>79</v>
      </c>
      <c r="M1124">
        <v>3</v>
      </c>
      <c r="N1124">
        <v>1</v>
      </c>
      <c r="O1124" t="s">
        <v>50</v>
      </c>
      <c r="P1124">
        <v>3</v>
      </c>
      <c r="Q1124" t="s">
        <v>41</v>
      </c>
      <c r="R1124">
        <v>2519</v>
      </c>
      <c r="S1124">
        <v>12287</v>
      </c>
      <c r="T1124">
        <v>4</v>
      </c>
      <c r="U1124" t="s">
        <v>43</v>
      </c>
      <c r="V1124">
        <v>21</v>
      </c>
      <c r="W1124">
        <v>4</v>
      </c>
      <c r="X1124">
        <v>3</v>
      </c>
      <c r="Y1124">
        <v>0</v>
      </c>
      <c r="Z1124">
        <v>16</v>
      </c>
      <c r="AA1124">
        <v>6</v>
      </c>
      <c r="AB1124">
        <v>3</v>
      </c>
      <c r="AC1124">
        <v>11</v>
      </c>
      <c r="AD1124">
        <v>8</v>
      </c>
      <c r="AE1124">
        <v>3</v>
      </c>
      <c r="AF1124">
        <v>9</v>
      </c>
      <c r="AG1124">
        <v>0</v>
      </c>
      <c r="AH1124" t="s">
        <v>69</v>
      </c>
      <c r="AI1124" t="s">
        <v>73</v>
      </c>
      <c r="AJ1124" t="str" cm="1">
        <f t="array" ref="AJ1124">_xlfn.IFS(
  Cleaned_Data[[#This Row],[MonthlyIncome]] &lt;= Q1_Val, "Low (Q1)",
  Cleaned_Data[[#This Row],[MonthlyIncome]] &lt;= Q2_Val, "Lower-Mid (Q2)",
  Cleaned_Data[[#This Row],[MonthlyIncome]] &lt;= Q3_Val, "Upper-Mid (Q3)",
  TRUE, "High (Q4)"
)</f>
        <v>Low (Q1)</v>
      </c>
      <c r="AK1124" t="str">
        <f>_xlfn.XLOOKUP(Cleaned_Data[[#This Row],[JobSatisfaction]], SatisfactionLookup[Code], SatisfactionLookup[Label], "Unknown")</f>
        <v>High</v>
      </c>
      <c r="AL1124" t="str">
        <f>_xlfn.XLOOKUP(Cleaned_Data[[#This Row],[WorkLifeBalance]], SatisfactionLookup[Code], SatisfactionLookup[Label], "Unknown")</f>
        <v>High</v>
      </c>
      <c r="AM112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124" t="str" cm="1">
        <f t="array" ref="AN1124">_xlfn.IFS(Cleaned_Data[[#This Row],[Risk Score]]&gt;=5, "3 - High Risk", Cleaned_Data[[#This Row],[Risk Score]]&gt;=3, "2 - Medium Risk", TRUE, "1 - Low Risk")</f>
        <v>1 - Low Risk</v>
      </c>
    </row>
    <row r="1125" spans="1:40">
      <c r="A1125">
        <v>31</v>
      </c>
      <c r="B1125" t="s">
        <v>43</v>
      </c>
      <c r="C1125" t="s">
        <v>36</v>
      </c>
      <c r="D1125">
        <v>616</v>
      </c>
      <c r="E1125" t="s">
        <v>45</v>
      </c>
      <c r="F1125">
        <v>12</v>
      </c>
      <c r="G1125">
        <v>3</v>
      </c>
      <c r="H1125" t="s">
        <v>51</v>
      </c>
      <c r="I1125">
        <v>961</v>
      </c>
      <c r="J1125">
        <v>4</v>
      </c>
      <c r="K1125" t="s">
        <v>39</v>
      </c>
      <c r="L1125">
        <v>41</v>
      </c>
      <c r="M1125">
        <v>3</v>
      </c>
      <c r="N1125">
        <v>2</v>
      </c>
      <c r="O1125" t="s">
        <v>54</v>
      </c>
      <c r="P1125">
        <v>4</v>
      </c>
      <c r="Q1125" t="s">
        <v>48</v>
      </c>
      <c r="R1125">
        <v>5855</v>
      </c>
      <c r="S1125">
        <v>17369</v>
      </c>
      <c r="T1125">
        <v>0</v>
      </c>
      <c r="U1125" t="s">
        <v>35</v>
      </c>
      <c r="V1125">
        <v>11</v>
      </c>
      <c r="W1125">
        <v>3</v>
      </c>
      <c r="X1125">
        <v>3</v>
      </c>
      <c r="Y1125">
        <v>2</v>
      </c>
      <c r="Z1125">
        <v>10</v>
      </c>
      <c r="AA1125">
        <v>2</v>
      </c>
      <c r="AB1125">
        <v>1</v>
      </c>
      <c r="AC1125">
        <v>9</v>
      </c>
      <c r="AD1125">
        <v>7</v>
      </c>
      <c r="AE1125">
        <v>8</v>
      </c>
      <c r="AF1125">
        <v>5</v>
      </c>
      <c r="AG1125">
        <v>0</v>
      </c>
      <c r="AH1125" t="s">
        <v>67</v>
      </c>
      <c r="AI1125" t="s">
        <v>72</v>
      </c>
      <c r="AJ1125" t="str" cm="1">
        <f t="array" ref="AJ1125">_xlfn.IFS(
  Cleaned_Data[[#This Row],[MonthlyIncome]] &lt;= Q1_Val, "Low (Q1)",
  Cleaned_Data[[#This Row],[MonthlyIncome]] &lt;= Q2_Val, "Lower-Mid (Q2)",
  Cleaned_Data[[#This Row],[MonthlyIncome]] &lt;= Q3_Val, "Upper-Mid (Q3)",
  TRUE, "High (Q4)"
)</f>
        <v>Upper-Mid (Q3)</v>
      </c>
      <c r="AK1125" t="str">
        <f>_xlfn.XLOOKUP(Cleaned_Data[[#This Row],[JobSatisfaction]], SatisfactionLookup[Code], SatisfactionLookup[Label], "Unknown")</f>
        <v>Very High</v>
      </c>
      <c r="AL1125" t="str">
        <f>_xlfn.XLOOKUP(Cleaned_Data[[#This Row],[WorkLifeBalance]], SatisfactionLookup[Code], SatisfactionLookup[Label], "Unknown")</f>
        <v>Low</v>
      </c>
      <c r="AM112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125" t="str" cm="1">
        <f t="array" ref="AN1125">_xlfn.IFS(Cleaned_Data[[#This Row],[Risk Score]]&gt;=5, "3 - High Risk", Cleaned_Data[[#This Row],[Risk Score]]&gt;=3, "2 - Medium Risk", TRUE, "1 - Low Risk")</f>
        <v>3 - High Risk</v>
      </c>
    </row>
    <row r="1126" spans="1:40">
      <c r="A1126">
        <v>52</v>
      </c>
      <c r="B1126" t="s">
        <v>43</v>
      </c>
      <c r="C1126" t="s">
        <v>36</v>
      </c>
      <c r="D1126">
        <v>1053</v>
      </c>
      <c r="E1126" t="s">
        <v>45</v>
      </c>
      <c r="F1126">
        <v>1</v>
      </c>
      <c r="G1126">
        <v>2</v>
      </c>
      <c r="H1126" t="s">
        <v>38</v>
      </c>
      <c r="I1126">
        <v>976</v>
      </c>
      <c r="J1126">
        <v>4</v>
      </c>
      <c r="K1126" t="s">
        <v>46</v>
      </c>
      <c r="L1126">
        <v>70</v>
      </c>
      <c r="M1126">
        <v>3</v>
      </c>
      <c r="N1126">
        <v>4</v>
      </c>
      <c r="O1126" t="s">
        <v>56</v>
      </c>
      <c r="P1126">
        <v>4</v>
      </c>
      <c r="Q1126" t="s">
        <v>48</v>
      </c>
      <c r="R1126">
        <v>17099</v>
      </c>
      <c r="S1126">
        <v>13829</v>
      </c>
      <c r="T1126">
        <v>2</v>
      </c>
      <c r="U1126" t="s">
        <v>43</v>
      </c>
      <c r="V1126">
        <v>15</v>
      </c>
      <c r="W1126">
        <v>3</v>
      </c>
      <c r="X1126">
        <v>2</v>
      </c>
      <c r="Y1126">
        <v>1</v>
      </c>
      <c r="Z1126">
        <v>26</v>
      </c>
      <c r="AA1126">
        <v>2</v>
      </c>
      <c r="AB1126">
        <v>2</v>
      </c>
      <c r="AC1126">
        <v>9</v>
      </c>
      <c r="AD1126">
        <v>8</v>
      </c>
      <c r="AE1126">
        <v>7</v>
      </c>
      <c r="AF1126">
        <v>8</v>
      </c>
      <c r="AG1126">
        <v>0</v>
      </c>
      <c r="AH1126" t="s">
        <v>70</v>
      </c>
      <c r="AI1126" t="s">
        <v>72</v>
      </c>
      <c r="AJ1126" t="str" cm="1">
        <f t="array" ref="AJ1126">_xlfn.IFS(
  Cleaned_Data[[#This Row],[MonthlyIncome]] &lt;= Q1_Val, "Low (Q1)",
  Cleaned_Data[[#This Row],[MonthlyIncome]] &lt;= Q2_Val, "Lower-Mid (Q2)",
  Cleaned_Data[[#This Row],[MonthlyIncome]] &lt;= Q3_Val, "Upper-Mid (Q3)",
  TRUE, "High (Q4)"
)</f>
        <v>High (Q4)</v>
      </c>
      <c r="AK1126" t="str">
        <f>_xlfn.XLOOKUP(Cleaned_Data[[#This Row],[JobSatisfaction]], SatisfactionLookup[Code], SatisfactionLookup[Label], "Unknown")</f>
        <v>Very High</v>
      </c>
      <c r="AL1126" t="str">
        <f>_xlfn.XLOOKUP(Cleaned_Data[[#This Row],[WorkLifeBalance]], SatisfactionLookup[Code], SatisfactionLookup[Label], "Unknown")</f>
        <v>Medium</v>
      </c>
      <c r="AM112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126" t="str" cm="1">
        <f t="array" ref="AN1126">_xlfn.IFS(Cleaned_Data[[#This Row],[Risk Score]]&gt;=5, "3 - High Risk", Cleaned_Data[[#This Row],[Risk Score]]&gt;=3, "2 - Medium Risk", TRUE, "1 - Low Risk")</f>
        <v>1 - Low Risk</v>
      </c>
    </row>
    <row r="1127" spans="1:40">
      <c r="A1127">
        <v>53</v>
      </c>
      <c r="B1127" t="s">
        <v>43</v>
      </c>
      <c r="C1127" t="s">
        <v>36</v>
      </c>
      <c r="D1127">
        <v>1376</v>
      </c>
      <c r="E1127" t="s">
        <v>37</v>
      </c>
      <c r="F1127">
        <v>2</v>
      </c>
      <c r="G1127">
        <v>2</v>
      </c>
      <c r="H1127" t="s">
        <v>51</v>
      </c>
      <c r="I1127">
        <v>981</v>
      </c>
      <c r="J1127">
        <v>3</v>
      </c>
      <c r="K1127" t="s">
        <v>46</v>
      </c>
      <c r="L1127">
        <v>45</v>
      </c>
      <c r="M1127">
        <v>3</v>
      </c>
      <c r="N1127">
        <v>4</v>
      </c>
      <c r="O1127" t="s">
        <v>56</v>
      </c>
      <c r="P1127">
        <v>3</v>
      </c>
      <c r="Q1127" t="s">
        <v>52</v>
      </c>
      <c r="R1127">
        <v>14852</v>
      </c>
      <c r="S1127">
        <v>13938</v>
      </c>
      <c r="T1127">
        <v>6</v>
      </c>
      <c r="U1127" t="s">
        <v>43</v>
      </c>
      <c r="V1127">
        <v>13</v>
      </c>
      <c r="W1127">
        <v>3</v>
      </c>
      <c r="X1127">
        <v>3</v>
      </c>
      <c r="Y1127">
        <v>1</v>
      </c>
      <c r="Z1127">
        <v>22</v>
      </c>
      <c r="AA1127">
        <v>3</v>
      </c>
      <c r="AB1127">
        <v>4</v>
      </c>
      <c r="AC1127">
        <v>17</v>
      </c>
      <c r="AD1127">
        <v>13</v>
      </c>
      <c r="AE1127">
        <v>15</v>
      </c>
      <c r="AF1127">
        <v>2</v>
      </c>
      <c r="AG1127">
        <v>0</v>
      </c>
      <c r="AH1127" t="s">
        <v>70</v>
      </c>
      <c r="AI1127" t="s">
        <v>73</v>
      </c>
      <c r="AJ1127" t="str" cm="1">
        <f t="array" ref="AJ1127">_xlfn.IFS(
  Cleaned_Data[[#This Row],[MonthlyIncome]] &lt;= Q1_Val, "Low (Q1)",
  Cleaned_Data[[#This Row],[MonthlyIncome]] &lt;= Q2_Val, "Lower-Mid (Q2)",
  Cleaned_Data[[#This Row],[MonthlyIncome]] &lt;= Q3_Val, "Upper-Mid (Q3)",
  TRUE, "High (Q4)"
)</f>
        <v>High (Q4)</v>
      </c>
      <c r="AK1127" t="str">
        <f>_xlfn.XLOOKUP(Cleaned_Data[[#This Row],[JobSatisfaction]], SatisfactionLookup[Code], SatisfactionLookup[Label], "Unknown")</f>
        <v>High</v>
      </c>
      <c r="AL1127" t="str">
        <f>_xlfn.XLOOKUP(Cleaned_Data[[#This Row],[WorkLifeBalance]], SatisfactionLookup[Code], SatisfactionLookup[Label], "Unknown")</f>
        <v>Very High</v>
      </c>
      <c r="AM112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127" t="str" cm="1">
        <f t="array" ref="AN1127">_xlfn.IFS(Cleaned_Data[[#This Row],[Risk Score]]&gt;=5, "3 - High Risk", Cleaned_Data[[#This Row],[Risk Score]]&gt;=3, "2 - Medium Risk", TRUE, "1 - Low Risk")</f>
        <v>1 - Low Risk</v>
      </c>
    </row>
    <row r="1128" spans="1:40">
      <c r="A1128">
        <v>30</v>
      </c>
      <c r="B1128" t="s">
        <v>43</v>
      </c>
      <c r="C1128" t="s">
        <v>36</v>
      </c>
      <c r="D1128">
        <v>231</v>
      </c>
      <c r="E1128" t="s">
        <v>37</v>
      </c>
      <c r="F1128">
        <v>8</v>
      </c>
      <c r="G1128">
        <v>2</v>
      </c>
      <c r="H1128" t="s">
        <v>49</v>
      </c>
      <c r="I1128">
        <v>982</v>
      </c>
      <c r="J1128">
        <v>3</v>
      </c>
      <c r="K1128" t="s">
        <v>46</v>
      </c>
      <c r="L1128">
        <v>62</v>
      </c>
      <c r="M1128">
        <v>3</v>
      </c>
      <c r="N1128">
        <v>3</v>
      </c>
      <c r="O1128" t="s">
        <v>40</v>
      </c>
      <c r="P1128">
        <v>3</v>
      </c>
      <c r="Q1128" t="s">
        <v>52</v>
      </c>
      <c r="R1128">
        <v>7264</v>
      </c>
      <c r="S1128">
        <v>9977</v>
      </c>
      <c r="T1128">
        <v>5</v>
      </c>
      <c r="U1128" t="s">
        <v>43</v>
      </c>
      <c r="V1128">
        <v>11</v>
      </c>
      <c r="W1128">
        <v>3</v>
      </c>
      <c r="X1128">
        <v>1</v>
      </c>
      <c r="Y1128">
        <v>1</v>
      </c>
      <c r="Z1128">
        <v>10</v>
      </c>
      <c r="AA1128">
        <v>2</v>
      </c>
      <c r="AB1128">
        <v>4</v>
      </c>
      <c r="AC1128">
        <v>8</v>
      </c>
      <c r="AD1128">
        <v>4</v>
      </c>
      <c r="AE1128">
        <v>7</v>
      </c>
      <c r="AF1128">
        <v>7</v>
      </c>
      <c r="AG1128">
        <v>0</v>
      </c>
      <c r="AH1128" t="s">
        <v>67</v>
      </c>
      <c r="AI1128" t="s">
        <v>72</v>
      </c>
      <c r="AJ1128" t="str" cm="1">
        <f t="array" ref="AJ1128">_xlfn.IFS(
  Cleaned_Data[[#This Row],[MonthlyIncome]] &lt;= Q1_Val, "Low (Q1)",
  Cleaned_Data[[#This Row],[MonthlyIncome]] &lt;= Q2_Val, "Lower-Mid (Q2)",
  Cleaned_Data[[#This Row],[MonthlyIncome]] &lt;= Q3_Val, "Upper-Mid (Q3)",
  TRUE, "High (Q4)"
)</f>
        <v>Upper-Mid (Q3)</v>
      </c>
      <c r="AK1128" t="str">
        <f>_xlfn.XLOOKUP(Cleaned_Data[[#This Row],[JobSatisfaction]], SatisfactionLookup[Code], SatisfactionLookup[Label], "Unknown")</f>
        <v>High</v>
      </c>
      <c r="AL1128" t="str">
        <f>_xlfn.XLOOKUP(Cleaned_Data[[#This Row],[WorkLifeBalance]], SatisfactionLookup[Code], SatisfactionLookup[Label], "Unknown")</f>
        <v>Very High</v>
      </c>
      <c r="AM112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128" t="str" cm="1">
        <f t="array" ref="AN1128">_xlfn.IFS(Cleaned_Data[[#This Row],[Risk Score]]&gt;=5, "3 - High Risk", Cleaned_Data[[#This Row],[Risk Score]]&gt;=3, "2 - Medium Risk", TRUE, "1 - Low Risk")</f>
        <v>1 - Low Risk</v>
      </c>
    </row>
    <row r="1129" spans="1:40">
      <c r="A1129">
        <v>50</v>
      </c>
      <c r="B1129" t="s">
        <v>43</v>
      </c>
      <c r="C1129" t="s">
        <v>36</v>
      </c>
      <c r="D1129">
        <v>1464</v>
      </c>
      <c r="E1129" t="s">
        <v>45</v>
      </c>
      <c r="F1129">
        <v>2</v>
      </c>
      <c r="G1129">
        <v>4</v>
      </c>
      <c r="H1129" t="s">
        <v>51</v>
      </c>
      <c r="I1129">
        <v>1061</v>
      </c>
      <c r="J1129">
        <v>2</v>
      </c>
      <c r="K1129" t="s">
        <v>46</v>
      </c>
      <c r="L1129">
        <v>62</v>
      </c>
      <c r="M1129">
        <v>3</v>
      </c>
      <c r="N1129">
        <v>5</v>
      </c>
      <c r="O1129" t="s">
        <v>58</v>
      </c>
      <c r="P1129">
        <v>3</v>
      </c>
      <c r="Q1129" t="s">
        <v>48</v>
      </c>
      <c r="R1129">
        <v>19237</v>
      </c>
      <c r="S1129">
        <v>12853</v>
      </c>
      <c r="T1129">
        <v>2</v>
      </c>
      <c r="U1129" t="s">
        <v>35</v>
      </c>
      <c r="V1129">
        <v>11</v>
      </c>
      <c r="W1129">
        <v>3</v>
      </c>
      <c r="X1129">
        <v>4</v>
      </c>
      <c r="Y1129">
        <v>1</v>
      </c>
      <c r="Z1129">
        <v>29</v>
      </c>
      <c r="AA1129">
        <v>2</v>
      </c>
      <c r="AB1129">
        <v>2</v>
      </c>
      <c r="AC1129">
        <v>8</v>
      </c>
      <c r="AD1129">
        <v>1</v>
      </c>
      <c r="AE1129">
        <v>7</v>
      </c>
      <c r="AF1129">
        <v>7</v>
      </c>
      <c r="AG1129">
        <v>0</v>
      </c>
      <c r="AH1129" t="s">
        <v>70</v>
      </c>
      <c r="AI1129" t="s">
        <v>72</v>
      </c>
      <c r="AJ1129" t="str" cm="1">
        <f t="array" ref="AJ1129">_xlfn.IFS(
  Cleaned_Data[[#This Row],[MonthlyIncome]] &lt;= Q1_Val, "Low (Q1)",
  Cleaned_Data[[#This Row],[MonthlyIncome]] &lt;= Q2_Val, "Lower-Mid (Q2)",
  Cleaned_Data[[#This Row],[MonthlyIncome]] &lt;= Q3_Val, "Upper-Mid (Q3)",
  TRUE, "High (Q4)"
)</f>
        <v>High (Q4)</v>
      </c>
      <c r="AK1129" t="str">
        <f>_xlfn.XLOOKUP(Cleaned_Data[[#This Row],[JobSatisfaction]], SatisfactionLookup[Code], SatisfactionLookup[Label], "Unknown")</f>
        <v>High</v>
      </c>
      <c r="AL1129" t="str">
        <f>_xlfn.XLOOKUP(Cleaned_Data[[#This Row],[WorkLifeBalance]], SatisfactionLookup[Code], SatisfactionLookup[Label], "Unknown")</f>
        <v>Medium</v>
      </c>
      <c r="AM112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129" t="str" cm="1">
        <f t="array" ref="AN1129">_xlfn.IFS(Cleaned_Data[[#This Row],[Risk Score]]&gt;=5, "3 - High Risk", Cleaned_Data[[#This Row],[Risk Score]]&gt;=3, "2 - Medium Risk", TRUE, "1 - Low Risk")</f>
        <v>2 - Medium Risk</v>
      </c>
    </row>
    <row r="1130" spans="1:40">
      <c r="A1130">
        <v>40</v>
      </c>
      <c r="B1130" t="s">
        <v>43</v>
      </c>
      <c r="C1130" t="s">
        <v>36</v>
      </c>
      <c r="D1130">
        <v>1492</v>
      </c>
      <c r="E1130" t="s">
        <v>45</v>
      </c>
      <c r="F1130">
        <v>20</v>
      </c>
      <c r="G1130">
        <v>4</v>
      </c>
      <c r="H1130" t="s">
        <v>60</v>
      </c>
      <c r="I1130">
        <v>1092</v>
      </c>
      <c r="J1130">
        <v>1</v>
      </c>
      <c r="K1130" t="s">
        <v>46</v>
      </c>
      <c r="L1130">
        <v>61</v>
      </c>
      <c r="M1130">
        <v>3</v>
      </c>
      <c r="N1130">
        <v>3</v>
      </c>
      <c r="O1130" t="s">
        <v>54</v>
      </c>
      <c r="P1130">
        <v>4</v>
      </c>
      <c r="Q1130" t="s">
        <v>48</v>
      </c>
      <c r="R1130">
        <v>10322</v>
      </c>
      <c r="S1130">
        <v>26542</v>
      </c>
      <c r="T1130">
        <v>4</v>
      </c>
      <c r="U1130" t="s">
        <v>43</v>
      </c>
      <c r="V1130">
        <v>20</v>
      </c>
      <c r="W1130">
        <v>4</v>
      </c>
      <c r="X1130">
        <v>4</v>
      </c>
      <c r="Y1130">
        <v>1</v>
      </c>
      <c r="Z1130">
        <v>14</v>
      </c>
      <c r="AA1130">
        <v>6</v>
      </c>
      <c r="AB1130">
        <v>3</v>
      </c>
      <c r="AC1130">
        <v>11</v>
      </c>
      <c r="AD1130">
        <v>10</v>
      </c>
      <c r="AE1130">
        <v>11</v>
      </c>
      <c r="AF1130">
        <v>1</v>
      </c>
      <c r="AG1130">
        <v>0</v>
      </c>
      <c r="AH1130" t="s">
        <v>69</v>
      </c>
      <c r="AI1130" t="s">
        <v>73</v>
      </c>
      <c r="AJ1130" t="str" cm="1">
        <f t="array" ref="AJ1130">_xlfn.IFS(
  Cleaned_Data[[#This Row],[MonthlyIncome]] &lt;= Q1_Val, "Low (Q1)",
  Cleaned_Data[[#This Row],[MonthlyIncome]] &lt;= Q2_Val, "Lower-Mid (Q2)",
  Cleaned_Data[[#This Row],[MonthlyIncome]] &lt;= Q3_Val, "Upper-Mid (Q3)",
  TRUE, "High (Q4)"
)</f>
        <v>High (Q4)</v>
      </c>
      <c r="AK1130" t="str">
        <f>_xlfn.XLOOKUP(Cleaned_Data[[#This Row],[JobSatisfaction]], SatisfactionLookup[Code], SatisfactionLookup[Label], "Unknown")</f>
        <v>Very High</v>
      </c>
      <c r="AL1130" t="str">
        <f>_xlfn.XLOOKUP(Cleaned_Data[[#This Row],[WorkLifeBalance]], SatisfactionLookup[Code], SatisfactionLookup[Label], "Unknown")</f>
        <v>High</v>
      </c>
      <c r="AM113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130" t="str" cm="1">
        <f t="array" ref="AN1130">_xlfn.IFS(Cleaned_Data[[#This Row],[Risk Score]]&gt;=5, "3 - High Risk", Cleaned_Data[[#This Row],[Risk Score]]&gt;=3, "2 - Medium Risk", TRUE, "1 - Low Risk")</f>
        <v>1 - Low Risk</v>
      </c>
    </row>
    <row r="1131" spans="1:40">
      <c r="A1131">
        <v>42</v>
      </c>
      <c r="B1131" t="s">
        <v>43</v>
      </c>
      <c r="C1131" t="s">
        <v>36</v>
      </c>
      <c r="D1131">
        <v>469</v>
      </c>
      <c r="E1131" t="s">
        <v>45</v>
      </c>
      <c r="F1131">
        <v>2</v>
      </c>
      <c r="G1131">
        <v>2</v>
      </c>
      <c r="H1131" t="s">
        <v>51</v>
      </c>
      <c r="I1131">
        <v>1109</v>
      </c>
      <c r="J1131">
        <v>4</v>
      </c>
      <c r="K1131" t="s">
        <v>46</v>
      </c>
      <c r="L1131">
        <v>35</v>
      </c>
      <c r="M1131">
        <v>3</v>
      </c>
      <c r="N1131">
        <v>4</v>
      </c>
      <c r="O1131" t="s">
        <v>56</v>
      </c>
      <c r="P1131">
        <v>1</v>
      </c>
      <c r="Q1131" t="s">
        <v>48</v>
      </c>
      <c r="R1131">
        <v>17665</v>
      </c>
      <c r="S1131">
        <v>14399</v>
      </c>
      <c r="T1131">
        <v>0</v>
      </c>
      <c r="U1131" t="s">
        <v>43</v>
      </c>
      <c r="V1131">
        <v>17</v>
      </c>
      <c r="W1131">
        <v>3</v>
      </c>
      <c r="X1131">
        <v>4</v>
      </c>
      <c r="Y1131">
        <v>1</v>
      </c>
      <c r="Z1131">
        <v>23</v>
      </c>
      <c r="AA1131">
        <v>3</v>
      </c>
      <c r="AB1131">
        <v>3</v>
      </c>
      <c r="AC1131">
        <v>22</v>
      </c>
      <c r="AD1131">
        <v>6</v>
      </c>
      <c r="AE1131">
        <v>13</v>
      </c>
      <c r="AF1131">
        <v>7</v>
      </c>
      <c r="AG1131">
        <v>0</v>
      </c>
      <c r="AH1131" t="s">
        <v>69</v>
      </c>
      <c r="AI1131" t="s">
        <v>73</v>
      </c>
      <c r="AJ1131" t="str" cm="1">
        <f t="array" ref="AJ1131">_xlfn.IFS(
  Cleaned_Data[[#This Row],[MonthlyIncome]] &lt;= Q1_Val, "Low (Q1)",
  Cleaned_Data[[#This Row],[MonthlyIncome]] &lt;= Q2_Val, "Lower-Mid (Q2)",
  Cleaned_Data[[#This Row],[MonthlyIncome]] &lt;= Q3_Val, "Upper-Mid (Q3)",
  TRUE, "High (Q4)"
)</f>
        <v>High (Q4)</v>
      </c>
      <c r="AK1131" t="str">
        <f>_xlfn.XLOOKUP(Cleaned_Data[[#This Row],[JobSatisfaction]], SatisfactionLookup[Code], SatisfactionLookup[Label], "Unknown")</f>
        <v>Low</v>
      </c>
      <c r="AL1131" t="str">
        <f>_xlfn.XLOOKUP(Cleaned_Data[[#This Row],[WorkLifeBalance]], SatisfactionLookup[Code], SatisfactionLookup[Label], "Unknown")</f>
        <v>High</v>
      </c>
      <c r="AM113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131" t="str" cm="1">
        <f t="array" ref="AN1131">_xlfn.IFS(Cleaned_Data[[#This Row],[Risk Score]]&gt;=5, "3 - High Risk", Cleaned_Data[[#This Row],[Risk Score]]&gt;=3, "2 - Medium Risk", TRUE, "1 - Low Risk")</f>
        <v>2 - Medium Risk</v>
      </c>
    </row>
    <row r="1132" spans="1:40">
      <c r="A1132">
        <v>52</v>
      </c>
      <c r="B1132" t="s">
        <v>43</v>
      </c>
      <c r="C1132" t="s">
        <v>36</v>
      </c>
      <c r="D1132">
        <v>994</v>
      </c>
      <c r="E1132" t="s">
        <v>45</v>
      </c>
      <c r="F1132">
        <v>7</v>
      </c>
      <c r="G1132">
        <v>4</v>
      </c>
      <c r="H1132" t="s">
        <v>38</v>
      </c>
      <c r="I1132">
        <v>1118</v>
      </c>
      <c r="J1132">
        <v>2</v>
      </c>
      <c r="K1132" t="s">
        <v>46</v>
      </c>
      <c r="L1132">
        <v>87</v>
      </c>
      <c r="M1132">
        <v>3</v>
      </c>
      <c r="N1132">
        <v>3</v>
      </c>
      <c r="O1132" t="s">
        <v>54</v>
      </c>
      <c r="P1132">
        <v>2</v>
      </c>
      <c r="Q1132" t="s">
        <v>41</v>
      </c>
      <c r="R1132">
        <v>10445</v>
      </c>
      <c r="S1132">
        <v>15322</v>
      </c>
      <c r="T1132">
        <v>7</v>
      </c>
      <c r="U1132" t="s">
        <v>43</v>
      </c>
      <c r="V1132">
        <v>19</v>
      </c>
      <c r="W1132">
        <v>3</v>
      </c>
      <c r="X1132">
        <v>4</v>
      </c>
      <c r="Y1132">
        <v>0</v>
      </c>
      <c r="Z1132">
        <v>18</v>
      </c>
      <c r="AA1132">
        <v>4</v>
      </c>
      <c r="AB1132">
        <v>3</v>
      </c>
      <c r="AC1132">
        <v>8</v>
      </c>
      <c r="AD1132">
        <v>6</v>
      </c>
      <c r="AE1132">
        <v>4</v>
      </c>
      <c r="AF1132">
        <v>0</v>
      </c>
      <c r="AG1132">
        <v>0</v>
      </c>
      <c r="AH1132" t="s">
        <v>70</v>
      </c>
      <c r="AI1132" t="s">
        <v>72</v>
      </c>
      <c r="AJ1132" t="str" cm="1">
        <f t="array" ref="AJ1132">_xlfn.IFS(
  Cleaned_Data[[#This Row],[MonthlyIncome]] &lt;= Q1_Val, "Low (Q1)",
  Cleaned_Data[[#This Row],[MonthlyIncome]] &lt;= Q2_Val, "Lower-Mid (Q2)",
  Cleaned_Data[[#This Row],[MonthlyIncome]] &lt;= Q3_Val, "Upper-Mid (Q3)",
  TRUE, "High (Q4)"
)</f>
        <v>High (Q4)</v>
      </c>
      <c r="AK1132" t="str">
        <f>_xlfn.XLOOKUP(Cleaned_Data[[#This Row],[JobSatisfaction]], SatisfactionLookup[Code], SatisfactionLookup[Label], "Unknown")</f>
        <v>Medium</v>
      </c>
      <c r="AL1132" t="str">
        <f>_xlfn.XLOOKUP(Cleaned_Data[[#This Row],[WorkLifeBalance]], SatisfactionLookup[Code], SatisfactionLookup[Label], "Unknown")</f>
        <v>High</v>
      </c>
      <c r="AM113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132" t="str" cm="1">
        <f t="array" ref="AN1132">_xlfn.IFS(Cleaned_Data[[#This Row],[Risk Score]]&gt;=5, "3 - High Risk", Cleaned_Data[[#This Row],[Risk Score]]&gt;=3, "2 - Medium Risk", TRUE, "1 - Low Risk")</f>
        <v>2 - Medium Risk</v>
      </c>
    </row>
    <row r="1133" spans="1:40">
      <c r="A1133">
        <v>46</v>
      </c>
      <c r="B1133" t="s">
        <v>43</v>
      </c>
      <c r="C1133" t="s">
        <v>36</v>
      </c>
      <c r="D1133">
        <v>406</v>
      </c>
      <c r="E1133" t="s">
        <v>37</v>
      </c>
      <c r="F1133">
        <v>3</v>
      </c>
      <c r="G1133">
        <v>1</v>
      </c>
      <c r="H1133" t="s">
        <v>59</v>
      </c>
      <c r="I1133">
        <v>1124</v>
      </c>
      <c r="J1133">
        <v>1</v>
      </c>
      <c r="K1133" t="s">
        <v>46</v>
      </c>
      <c r="L1133">
        <v>52</v>
      </c>
      <c r="M1133">
        <v>3</v>
      </c>
      <c r="N1133">
        <v>4</v>
      </c>
      <c r="O1133" t="s">
        <v>56</v>
      </c>
      <c r="P1133">
        <v>3</v>
      </c>
      <c r="Q1133" t="s">
        <v>48</v>
      </c>
      <c r="R1133">
        <v>17465</v>
      </c>
      <c r="S1133">
        <v>15596</v>
      </c>
      <c r="T1133">
        <v>3</v>
      </c>
      <c r="U1133" t="s">
        <v>43</v>
      </c>
      <c r="V1133">
        <v>12</v>
      </c>
      <c r="W1133">
        <v>3</v>
      </c>
      <c r="X1133">
        <v>4</v>
      </c>
      <c r="Y1133">
        <v>1</v>
      </c>
      <c r="Z1133">
        <v>23</v>
      </c>
      <c r="AA1133">
        <v>3</v>
      </c>
      <c r="AB1133">
        <v>3</v>
      </c>
      <c r="AC1133">
        <v>12</v>
      </c>
      <c r="AD1133">
        <v>9</v>
      </c>
      <c r="AE1133">
        <v>4</v>
      </c>
      <c r="AF1133">
        <v>9</v>
      </c>
      <c r="AG1133">
        <v>0</v>
      </c>
      <c r="AH1133" t="s">
        <v>70</v>
      </c>
      <c r="AI1133" t="s">
        <v>73</v>
      </c>
      <c r="AJ1133" t="str" cm="1">
        <f t="array" ref="AJ1133">_xlfn.IFS(
  Cleaned_Data[[#This Row],[MonthlyIncome]] &lt;= Q1_Val, "Low (Q1)",
  Cleaned_Data[[#This Row],[MonthlyIncome]] &lt;= Q2_Val, "Lower-Mid (Q2)",
  Cleaned_Data[[#This Row],[MonthlyIncome]] &lt;= Q3_Val, "Upper-Mid (Q3)",
  TRUE, "High (Q4)"
)</f>
        <v>High (Q4)</v>
      </c>
      <c r="AK1133" t="str">
        <f>_xlfn.XLOOKUP(Cleaned_Data[[#This Row],[JobSatisfaction]], SatisfactionLookup[Code], SatisfactionLookup[Label], "Unknown")</f>
        <v>High</v>
      </c>
      <c r="AL1133" t="str">
        <f>_xlfn.XLOOKUP(Cleaned_Data[[#This Row],[WorkLifeBalance]], SatisfactionLookup[Code], SatisfactionLookup[Label], "Unknown")</f>
        <v>High</v>
      </c>
      <c r="AM113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133" t="str" cm="1">
        <f t="array" ref="AN1133">_xlfn.IFS(Cleaned_Data[[#This Row],[Risk Score]]&gt;=5, "3 - High Risk", Cleaned_Data[[#This Row],[Risk Score]]&gt;=3, "2 - Medium Risk", TRUE, "1 - Low Risk")</f>
        <v>1 - Low Risk</v>
      </c>
    </row>
    <row r="1134" spans="1:40">
      <c r="A1134">
        <v>53</v>
      </c>
      <c r="B1134" t="s">
        <v>43</v>
      </c>
      <c r="C1134" t="s">
        <v>36</v>
      </c>
      <c r="D1134">
        <v>1223</v>
      </c>
      <c r="E1134" t="s">
        <v>45</v>
      </c>
      <c r="F1134">
        <v>7</v>
      </c>
      <c r="G1134">
        <v>2</v>
      </c>
      <c r="H1134" t="s">
        <v>51</v>
      </c>
      <c r="I1134">
        <v>1201</v>
      </c>
      <c r="J1134">
        <v>4</v>
      </c>
      <c r="K1134" t="s">
        <v>39</v>
      </c>
      <c r="L1134">
        <v>50</v>
      </c>
      <c r="M1134">
        <v>3</v>
      </c>
      <c r="N1134">
        <v>5</v>
      </c>
      <c r="O1134" t="s">
        <v>56</v>
      </c>
      <c r="P1134">
        <v>3</v>
      </c>
      <c r="Q1134" t="s">
        <v>52</v>
      </c>
      <c r="R1134">
        <v>18606</v>
      </c>
      <c r="S1134">
        <v>18640</v>
      </c>
      <c r="T1134">
        <v>3</v>
      </c>
      <c r="U1134" t="s">
        <v>43</v>
      </c>
      <c r="V1134">
        <v>18</v>
      </c>
      <c r="W1134">
        <v>3</v>
      </c>
      <c r="X1134">
        <v>2</v>
      </c>
      <c r="Y1134">
        <v>1</v>
      </c>
      <c r="Z1134">
        <v>26</v>
      </c>
      <c r="AA1134">
        <v>6</v>
      </c>
      <c r="AB1134">
        <v>3</v>
      </c>
      <c r="AC1134">
        <v>7</v>
      </c>
      <c r="AD1134">
        <v>7</v>
      </c>
      <c r="AE1134">
        <v>4</v>
      </c>
      <c r="AF1134">
        <v>7</v>
      </c>
      <c r="AG1134">
        <v>0</v>
      </c>
      <c r="AH1134" t="s">
        <v>70</v>
      </c>
      <c r="AI1134" t="s">
        <v>72</v>
      </c>
      <c r="AJ1134" t="str" cm="1">
        <f t="array" ref="AJ1134">_xlfn.IFS(
  Cleaned_Data[[#This Row],[MonthlyIncome]] &lt;= Q1_Val, "Low (Q1)",
  Cleaned_Data[[#This Row],[MonthlyIncome]] &lt;= Q2_Val, "Lower-Mid (Q2)",
  Cleaned_Data[[#This Row],[MonthlyIncome]] &lt;= Q3_Val, "Upper-Mid (Q3)",
  TRUE, "High (Q4)"
)</f>
        <v>High (Q4)</v>
      </c>
      <c r="AK1134" t="str">
        <f>_xlfn.XLOOKUP(Cleaned_Data[[#This Row],[JobSatisfaction]], SatisfactionLookup[Code], SatisfactionLookup[Label], "Unknown")</f>
        <v>High</v>
      </c>
      <c r="AL1134" t="str">
        <f>_xlfn.XLOOKUP(Cleaned_Data[[#This Row],[WorkLifeBalance]], SatisfactionLookup[Code], SatisfactionLookup[Label], "Unknown")</f>
        <v>High</v>
      </c>
      <c r="AM113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134" t="str" cm="1">
        <f t="array" ref="AN1134">_xlfn.IFS(Cleaned_Data[[#This Row],[Risk Score]]&gt;=5, "3 - High Risk", Cleaned_Data[[#This Row],[Risk Score]]&gt;=3, "2 - Medium Risk", TRUE, "1 - Low Risk")</f>
        <v>1 - Low Risk</v>
      </c>
    </row>
    <row r="1135" spans="1:40">
      <c r="A1135">
        <v>46</v>
      </c>
      <c r="B1135" t="s">
        <v>43</v>
      </c>
      <c r="C1135" t="s">
        <v>36</v>
      </c>
      <c r="D1135">
        <v>1402</v>
      </c>
      <c r="E1135" t="s">
        <v>37</v>
      </c>
      <c r="F1135">
        <v>2</v>
      </c>
      <c r="G1135">
        <v>3</v>
      </c>
      <c r="H1135" t="s">
        <v>59</v>
      </c>
      <c r="I1135">
        <v>1204</v>
      </c>
      <c r="J1135">
        <v>3</v>
      </c>
      <c r="K1135" t="s">
        <v>39</v>
      </c>
      <c r="L1135">
        <v>69</v>
      </c>
      <c r="M1135">
        <v>3</v>
      </c>
      <c r="N1135">
        <v>4</v>
      </c>
      <c r="O1135" t="s">
        <v>56</v>
      </c>
      <c r="P1135">
        <v>1</v>
      </c>
      <c r="Q1135" t="s">
        <v>48</v>
      </c>
      <c r="R1135">
        <v>17048</v>
      </c>
      <c r="S1135">
        <v>24097</v>
      </c>
      <c r="T1135">
        <v>8</v>
      </c>
      <c r="U1135" t="s">
        <v>43</v>
      </c>
      <c r="V1135">
        <v>23</v>
      </c>
      <c r="W1135">
        <v>4</v>
      </c>
      <c r="X1135">
        <v>1</v>
      </c>
      <c r="Y1135">
        <v>0</v>
      </c>
      <c r="Z1135">
        <v>28</v>
      </c>
      <c r="AA1135">
        <v>2</v>
      </c>
      <c r="AB1135">
        <v>3</v>
      </c>
      <c r="AC1135">
        <v>26</v>
      </c>
      <c r="AD1135">
        <v>15</v>
      </c>
      <c r="AE1135">
        <v>15</v>
      </c>
      <c r="AF1135">
        <v>9</v>
      </c>
      <c r="AG1135">
        <v>0</v>
      </c>
      <c r="AH1135" t="s">
        <v>70</v>
      </c>
      <c r="AI1135" t="s">
        <v>73</v>
      </c>
      <c r="AJ1135" t="str" cm="1">
        <f t="array" ref="AJ1135">_xlfn.IFS(
  Cleaned_Data[[#This Row],[MonthlyIncome]] &lt;= Q1_Val, "Low (Q1)",
  Cleaned_Data[[#This Row],[MonthlyIncome]] &lt;= Q2_Val, "Lower-Mid (Q2)",
  Cleaned_Data[[#This Row],[MonthlyIncome]] &lt;= Q3_Val, "Upper-Mid (Q3)",
  TRUE, "High (Q4)"
)</f>
        <v>High (Q4)</v>
      </c>
      <c r="AK1135" t="str">
        <f>_xlfn.XLOOKUP(Cleaned_Data[[#This Row],[JobSatisfaction]], SatisfactionLookup[Code], SatisfactionLookup[Label], "Unknown")</f>
        <v>Low</v>
      </c>
      <c r="AL1135" t="str">
        <f>_xlfn.XLOOKUP(Cleaned_Data[[#This Row],[WorkLifeBalance]], SatisfactionLookup[Code], SatisfactionLookup[Label], "Unknown")</f>
        <v>High</v>
      </c>
      <c r="AM113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135" t="str" cm="1">
        <f t="array" ref="AN1135">_xlfn.IFS(Cleaned_Data[[#This Row],[Risk Score]]&gt;=5, "3 - High Risk", Cleaned_Data[[#This Row],[Risk Score]]&gt;=3, "2 - Medium Risk", TRUE, "1 - Low Risk")</f>
        <v>2 - Medium Risk</v>
      </c>
    </row>
    <row r="1136" spans="1:40">
      <c r="A1136">
        <v>33</v>
      </c>
      <c r="B1136" t="s">
        <v>43</v>
      </c>
      <c r="C1136" t="s">
        <v>36</v>
      </c>
      <c r="D1136">
        <v>117</v>
      </c>
      <c r="E1136" t="s">
        <v>45</v>
      </c>
      <c r="F1136">
        <v>9</v>
      </c>
      <c r="G1136">
        <v>3</v>
      </c>
      <c r="H1136" t="s">
        <v>51</v>
      </c>
      <c r="I1136">
        <v>1238</v>
      </c>
      <c r="J1136">
        <v>1</v>
      </c>
      <c r="K1136" t="s">
        <v>46</v>
      </c>
      <c r="L1136">
        <v>60</v>
      </c>
      <c r="M1136">
        <v>3</v>
      </c>
      <c r="N1136">
        <v>1</v>
      </c>
      <c r="O1136" t="s">
        <v>47</v>
      </c>
      <c r="P1136">
        <v>4</v>
      </c>
      <c r="Q1136" t="s">
        <v>48</v>
      </c>
      <c r="R1136">
        <v>2781</v>
      </c>
      <c r="S1136">
        <v>6311</v>
      </c>
      <c r="T1136">
        <v>0</v>
      </c>
      <c r="U1136" t="s">
        <v>43</v>
      </c>
      <c r="V1136">
        <v>13</v>
      </c>
      <c r="W1136">
        <v>3</v>
      </c>
      <c r="X1136">
        <v>2</v>
      </c>
      <c r="Y1136">
        <v>1</v>
      </c>
      <c r="Z1136">
        <v>15</v>
      </c>
      <c r="AA1136">
        <v>5</v>
      </c>
      <c r="AB1136">
        <v>3</v>
      </c>
      <c r="AC1136">
        <v>14</v>
      </c>
      <c r="AD1136">
        <v>10</v>
      </c>
      <c r="AE1136">
        <v>4</v>
      </c>
      <c r="AF1136">
        <v>10</v>
      </c>
      <c r="AG1136">
        <v>0</v>
      </c>
      <c r="AH1136" t="s">
        <v>67</v>
      </c>
      <c r="AI1136" t="s">
        <v>73</v>
      </c>
      <c r="AJ1136" t="str" cm="1">
        <f t="array" ref="AJ1136">_xlfn.IFS(
  Cleaned_Data[[#This Row],[MonthlyIncome]] &lt;= Q1_Val, "Low (Q1)",
  Cleaned_Data[[#This Row],[MonthlyIncome]] &lt;= Q2_Val, "Lower-Mid (Q2)",
  Cleaned_Data[[#This Row],[MonthlyIncome]] &lt;= Q3_Val, "Upper-Mid (Q3)",
  TRUE, "High (Q4)"
)</f>
        <v>Low (Q1)</v>
      </c>
      <c r="AK1136" t="str">
        <f>_xlfn.XLOOKUP(Cleaned_Data[[#This Row],[JobSatisfaction]], SatisfactionLookup[Code], SatisfactionLookup[Label], "Unknown")</f>
        <v>Very High</v>
      </c>
      <c r="AL1136" t="str">
        <f>_xlfn.XLOOKUP(Cleaned_Data[[#This Row],[WorkLifeBalance]], SatisfactionLookup[Code], SatisfactionLookup[Label], "Unknown")</f>
        <v>High</v>
      </c>
      <c r="AM113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136" t="str" cm="1">
        <f t="array" ref="AN1136">_xlfn.IFS(Cleaned_Data[[#This Row],[Risk Score]]&gt;=5, "3 - High Risk", Cleaned_Data[[#This Row],[Risk Score]]&gt;=3, "2 - Medium Risk", TRUE, "1 - Low Risk")</f>
        <v>2 - Medium Risk</v>
      </c>
    </row>
    <row r="1137" spans="1:40">
      <c r="A1137">
        <v>30</v>
      </c>
      <c r="B1137" t="s">
        <v>43</v>
      </c>
      <c r="C1137" t="s">
        <v>36</v>
      </c>
      <c r="D1137">
        <v>1465</v>
      </c>
      <c r="E1137" t="s">
        <v>45</v>
      </c>
      <c r="F1137">
        <v>1</v>
      </c>
      <c r="G1137">
        <v>3</v>
      </c>
      <c r="H1137" t="s">
        <v>51</v>
      </c>
      <c r="I1137">
        <v>1241</v>
      </c>
      <c r="J1137">
        <v>4</v>
      </c>
      <c r="K1137" t="s">
        <v>46</v>
      </c>
      <c r="L1137">
        <v>63</v>
      </c>
      <c r="M1137">
        <v>3</v>
      </c>
      <c r="N1137">
        <v>1</v>
      </c>
      <c r="O1137" t="s">
        <v>47</v>
      </c>
      <c r="P1137">
        <v>2</v>
      </c>
      <c r="Q1137" t="s">
        <v>48</v>
      </c>
      <c r="R1137">
        <v>3579</v>
      </c>
      <c r="S1137">
        <v>9369</v>
      </c>
      <c r="T1137">
        <v>0</v>
      </c>
      <c r="U1137" t="s">
        <v>35</v>
      </c>
      <c r="V1137">
        <v>21</v>
      </c>
      <c r="W1137">
        <v>4</v>
      </c>
      <c r="X1137">
        <v>1</v>
      </c>
      <c r="Y1137">
        <v>1</v>
      </c>
      <c r="Z1137">
        <v>12</v>
      </c>
      <c r="AA1137">
        <v>2</v>
      </c>
      <c r="AB1137">
        <v>3</v>
      </c>
      <c r="AC1137">
        <v>11</v>
      </c>
      <c r="AD1137">
        <v>9</v>
      </c>
      <c r="AE1137">
        <v>5</v>
      </c>
      <c r="AF1137">
        <v>7</v>
      </c>
      <c r="AG1137">
        <v>0</v>
      </c>
      <c r="AH1137" t="s">
        <v>67</v>
      </c>
      <c r="AI1137" t="s">
        <v>73</v>
      </c>
      <c r="AJ1137" t="str" cm="1">
        <f t="array" ref="AJ1137">_xlfn.IFS(
  Cleaned_Data[[#This Row],[MonthlyIncome]] &lt;= Q1_Val, "Low (Q1)",
  Cleaned_Data[[#This Row],[MonthlyIncome]] &lt;= Q2_Val, "Lower-Mid (Q2)",
  Cleaned_Data[[#This Row],[MonthlyIncome]] &lt;= Q3_Val, "Upper-Mid (Q3)",
  TRUE, "High (Q4)"
)</f>
        <v>Lower-Mid (Q2)</v>
      </c>
      <c r="AK1137" t="str">
        <f>_xlfn.XLOOKUP(Cleaned_Data[[#This Row],[JobSatisfaction]], SatisfactionLookup[Code], SatisfactionLookup[Label], "Unknown")</f>
        <v>Medium</v>
      </c>
      <c r="AL1137" t="str">
        <f>_xlfn.XLOOKUP(Cleaned_Data[[#This Row],[WorkLifeBalance]], SatisfactionLookup[Code], SatisfactionLookup[Label], "Unknown")</f>
        <v>High</v>
      </c>
      <c r="AM113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137" t="str" cm="1">
        <f t="array" ref="AN1137">_xlfn.IFS(Cleaned_Data[[#This Row],[Risk Score]]&gt;=5, "3 - High Risk", Cleaned_Data[[#This Row],[Risk Score]]&gt;=3, "2 - Medium Risk", TRUE, "1 - Low Risk")</f>
        <v>3 - High Risk</v>
      </c>
    </row>
    <row r="1138" spans="1:40">
      <c r="A1138">
        <v>44</v>
      </c>
      <c r="B1138" t="s">
        <v>43</v>
      </c>
      <c r="C1138" t="s">
        <v>36</v>
      </c>
      <c r="D1138">
        <v>1099</v>
      </c>
      <c r="E1138" t="s">
        <v>37</v>
      </c>
      <c r="F1138">
        <v>5</v>
      </c>
      <c r="G1138">
        <v>3</v>
      </c>
      <c r="H1138" t="s">
        <v>59</v>
      </c>
      <c r="I1138">
        <v>1267</v>
      </c>
      <c r="J1138">
        <v>2</v>
      </c>
      <c r="K1138" t="s">
        <v>46</v>
      </c>
      <c r="L1138">
        <v>88</v>
      </c>
      <c r="M1138">
        <v>3</v>
      </c>
      <c r="N1138">
        <v>5</v>
      </c>
      <c r="O1138" t="s">
        <v>56</v>
      </c>
      <c r="P1138">
        <v>2</v>
      </c>
      <c r="Q1138" t="s">
        <v>48</v>
      </c>
      <c r="R1138">
        <v>18213</v>
      </c>
      <c r="S1138">
        <v>8751</v>
      </c>
      <c r="T1138">
        <v>7</v>
      </c>
      <c r="U1138" t="s">
        <v>43</v>
      </c>
      <c r="V1138">
        <v>11</v>
      </c>
      <c r="W1138">
        <v>3</v>
      </c>
      <c r="X1138">
        <v>3</v>
      </c>
      <c r="Y1138">
        <v>1</v>
      </c>
      <c r="Z1138">
        <v>26</v>
      </c>
      <c r="AA1138">
        <v>5</v>
      </c>
      <c r="AB1138">
        <v>3</v>
      </c>
      <c r="AC1138">
        <v>22</v>
      </c>
      <c r="AD1138">
        <v>9</v>
      </c>
      <c r="AE1138">
        <v>3</v>
      </c>
      <c r="AF1138">
        <v>10</v>
      </c>
      <c r="AG1138">
        <v>0</v>
      </c>
      <c r="AH1138" t="s">
        <v>69</v>
      </c>
      <c r="AI1138" t="s">
        <v>73</v>
      </c>
      <c r="AJ1138" t="str" cm="1">
        <f t="array" ref="AJ1138">_xlfn.IFS(
  Cleaned_Data[[#This Row],[MonthlyIncome]] &lt;= Q1_Val, "Low (Q1)",
  Cleaned_Data[[#This Row],[MonthlyIncome]] &lt;= Q2_Val, "Lower-Mid (Q2)",
  Cleaned_Data[[#This Row],[MonthlyIncome]] &lt;= Q3_Val, "Upper-Mid (Q3)",
  TRUE, "High (Q4)"
)</f>
        <v>High (Q4)</v>
      </c>
      <c r="AK1138" t="str">
        <f>_xlfn.XLOOKUP(Cleaned_Data[[#This Row],[JobSatisfaction]], SatisfactionLookup[Code], SatisfactionLookup[Label], "Unknown")</f>
        <v>Medium</v>
      </c>
      <c r="AL1138" t="str">
        <f>_xlfn.XLOOKUP(Cleaned_Data[[#This Row],[WorkLifeBalance]], SatisfactionLookup[Code], SatisfactionLookup[Label], "Unknown")</f>
        <v>High</v>
      </c>
      <c r="AM113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138" t="str" cm="1">
        <f t="array" ref="AN1138">_xlfn.IFS(Cleaned_Data[[#This Row],[Risk Score]]&gt;=5, "3 - High Risk", Cleaned_Data[[#This Row],[Risk Score]]&gt;=3, "2 - Medium Risk", TRUE, "1 - Low Risk")</f>
        <v>1 - Low Risk</v>
      </c>
    </row>
    <row r="1139" spans="1:40">
      <c r="A1139">
        <v>59</v>
      </c>
      <c r="B1139" t="s">
        <v>43</v>
      </c>
      <c r="C1139" t="s">
        <v>36</v>
      </c>
      <c r="D1139">
        <v>1429</v>
      </c>
      <c r="E1139" t="s">
        <v>45</v>
      </c>
      <c r="F1139">
        <v>18</v>
      </c>
      <c r="G1139">
        <v>4</v>
      </c>
      <c r="H1139" t="s">
        <v>51</v>
      </c>
      <c r="I1139">
        <v>1283</v>
      </c>
      <c r="J1139">
        <v>4</v>
      </c>
      <c r="K1139" t="s">
        <v>46</v>
      </c>
      <c r="L1139">
        <v>67</v>
      </c>
      <c r="M1139">
        <v>3</v>
      </c>
      <c r="N1139">
        <v>3</v>
      </c>
      <c r="O1139" t="s">
        <v>53</v>
      </c>
      <c r="P1139">
        <v>4</v>
      </c>
      <c r="Q1139" t="s">
        <v>41</v>
      </c>
      <c r="R1139">
        <v>10512</v>
      </c>
      <c r="S1139">
        <v>20002</v>
      </c>
      <c r="T1139">
        <v>6</v>
      </c>
      <c r="U1139" t="s">
        <v>43</v>
      </c>
      <c r="V1139">
        <v>12</v>
      </c>
      <c r="W1139">
        <v>3</v>
      </c>
      <c r="X1139">
        <v>4</v>
      </c>
      <c r="Y1139">
        <v>0</v>
      </c>
      <c r="Z1139">
        <v>25</v>
      </c>
      <c r="AA1139">
        <v>6</v>
      </c>
      <c r="AB1139">
        <v>2</v>
      </c>
      <c r="AC1139">
        <v>9</v>
      </c>
      <c r="AD1139">
        <v>7</v>
      </c>
      <c r="AE1139">
        <v>5</v>
      </c>
      <c r="AF1139">
        <v>4</v>
      </c>
      <c r="AG1139">
        <v>0</v>
      </c>
      <c r="AH1139" t="s">
        <v>65</v>
      </c>
      <c r="AI1139" t="s">
        <v>72</v>
      </c>
      <c r="AJ1139" t="str" cm="1">
        <f t="array" ref="AJ1139">_xlfn.IFS(
  Cleaned_Data[[#This Row],[MonthlyIncome]] &lt;= Q1_Val, "Low (Q1)",
  Cleaned_Data[[#This Row],[MonthlyIncome]] &lt;= Q2_Val, "Lower-Mid (Q2)",
  Cleaned_Data[[#This Row],[MonthlyIncome]] &lt;= Q3_Val, "Upper-Mid (Q3)",
  TRUE, "High (Q4)"
)</f>
        <v>High (Q4)</v>
      </c>
      <c r="AK1139" t="str">
        <f>_xlfn.XLOOKUP(Cleaned_Data[[#This Row],[JobSatisfaction]], SatisfactionLookup[Code], SatisfactionLookup[Label], "Unknown")</f>
        <v>Very High</v>
      </c>
      <c r="AL1139" t="str">
        <f>_xlfn.XLOOKUP(Cleaned_Data[[#This Row],[WorkLifeBalance]], SatisfactionLookup[Code], SatisfactionLookup[Label], "Unknown")</f>
        <v>Medium</v>
      </c>
      <c r="AM113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139" t="str" cm="1">
        <f t="array" ref="AN1139">_xlfn.IFS(Cleaned_Data[[#This Row],[Risk Score]]&gt;=5, "3 - High Risk", Cleaned_Data[[#This Row],[Risk Score]]&gt;=3, "2 - Medium Risk", TRUE, "1 - Low Risk")</f>
        <v>1 - Low Risk</v>
      </c>
    </row>
    <row r="1140" spans="1:40">
      <c r="A1140">
        <v>36</v>
      </c>
      <c r="B1140" t="s">
        <v>43</v>
      </c>
      <c r="C1140" t="s">
        <v>36</v>
      </c>
      <c r="D1140">
        <v>429</v>
      </c>
      <c r="E1140" t="s">
        <v>45</v>
      </c>
      <c r="F1140">
        <v>2</v>
      </c>
      <c r="G1140">
        <v>4</v>
      </c>
      <c r="H1140" t="s">
        <v>38</v>
      </c>
      <c r="I1140">
        <v>1294</v>
      </c>
      <c r="J1140">
        <v>3</v>
      </c>
      <c r="K1140" t="s">
        <v>39</v>
      </c>
      <c r="L1140">
        <v>53</v>
      </c>
      <c r="M1140">
        <v>3</v>
      </c>
      <c r="N1140">
        <v>2</v>
      </c>
      <c r="O1140" t="s">
        <v>53</v>
      </c>
      <c r="P1140">
        <v>2</v>
      </c>
      <c r="Q1140" t="s">
        <v>41</v>
      </c>
      <c r="R1140">
        <v>5410</v>
      </c>
      <c r="S1140">
        <v>2323</v>
      </c>
      <c r="T1140">
        <v>9</v>
      </c>
      <c r="U1140" t="s">
        <v>35</v>
      </c>
      <c r="V1140">
        <v>11</v>
      </c>
      <c r="W1140">
        <v>3</v>
      </c>
      <c r="X1140">
        <v>4</v>
      </c>
      <c r="Y1140">
        <v>0</v>
      </c>
      <c r="Z1140">
        <v>18</v>
      </c>
      <c r="AA1140">
        <v>2</v>
      </c>
      <c r="AB1140">
        <v>3</v>
      </c>
      <c r="AC1140">
        <v>16</v>
      </c>
      <c r="AD1140">
        <v>14</v>
      </c>
      <c r="AE1140">
        <v>5</v>
      </c>
      <c r="AF1140">
        <v>12</v>
      </c>
      <c r="AG1140">
        <v>0</v>
      </c>
      <c r="AH1140" t="s">
        <v>69</v>
      </c>
      <c r="AI1140" t="s">
        <v>73</v>
      </c>
      <c r="AJ1140" t="str" cm="1">
        <f t="array" ref="AJ1140">_xlfn.IFS(
  Cleaned_Data[[#This Row],[MonthlyIncome]] &lt;= Q1_Val, "Low (Q1)",
  Cleaned_Data[[#This Row],[MonthlyIncome]] &lt;= Q2_Val, "Lower-Mid (Q2)",
  Cleaned_Data[[#This Row],[MonthlyIncome]] &lt;= Q3_Val, "Upper-Mid (Q3)",
  TRUE, "High (Q4)"
)</f>
        <v>Upper-Mid (Q3)</v>
      </c>
      <c r="AK1140" t="str">
        <f>_xlfn.XLOOKUP(Cleaned_Data[[#This Row],[JobSatisfaction]], SatisfactionLookup[Code], SatisfactionLookup[Label], "Unknown")</f>
        <v>Medium</v>
      </c>
      <c r="AL1140" t="str">
        <f>_xlfn.XLOOKUP(Cleaned_Data[[#This Row],[WorkLifeBalance]], SatisfactionLookup[Code], SatisfactionLookup[Label], "Unknown")</f>
        <v>High</v>
      </c>
      <c r="AM114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140" t="str" cm="1">
        <f t="array" ref="AN1140">_xlfn.IFS(Cleaned_Data[[#This Row],[Risk Score]]&gt;=5, "3 - High Risk", Cleaned_Data[[#This Row],[Risk Score]]&gt;=3, "2 - Medium Risk", TRUE, "1 - Low Risk")</f>
        <v>3 - High Risk</v>
      </c>
    </row>
    <row r="1141" spans="1:40">
      <c r="A1141">
        <v>46</v>
      </c>
      <c r="B1141" t="s">
        <v>43</v>
      </c>
      <c r="C1141" t="s">
        <v>36</v>
      </c>
      <c r="D1141">
        <v>991</v>
      </c>
      <c r="E1141" t="s">
        <v>61</v>
      </c>
      <c r="F1141">
        <v>1</v>
      </c>
      <c r="G1141">
        <v>2</v>
      </c>
      <c r="H1141" t="s">
        <v>38</v>
      </c>
      <c r="I1141">
        <v>1314</v>
      </c>
      <c r="J1141">
        <v>4</v>
      </c>
      <c r="K1141" t="s">
        <v>39</v>
      </c>
      <c r="L1141">
        <v>44</v>
      </c>
      <c r="M1141">
        <v>3</v>
      </c>
      <c r="N1141">
        <v>1</v>
      </c>
      <c r="O1141" t="s">
        <v>61</v>
      </c>
      <c r="P1141">
        <v>1</v>
      </c>
      <c r="Q1141" t="s">
        <v>41</v>
      </c>
      <c r="R1141">
        <v>3423</v>
      </c>
      <c r="S1141">
        <v>22957</v>
      </c>
      <c r="T1141">
        <v>6</v>
      </c>
      <c r="U1141" t="s">
        <v>43</v>
      </c>
      <c r="V1141">
        <v>12</v>
      </c>
      <c r="W1141">
        <v>3</v>
      </c>
      <c r="X1141">
        <v>3</v>
      </c>
      <c r="Y1141">
        <v>0</v>
      </c>
      <c r="Z1141">
        <v>10</v>
      </c>
      <c r="AA1141">
        <v>3</v>
      </c>
      <c r="AB1141">
        <v>4</v>
      </c>
      <c r="AC1141">
        <v>7</v>
      </c>
      <c r="AD1141">
        <v>6</v>
      </c>
      <c r="AE1141">
        <v>5</v>
      </c>
      <c r="AF1141">
        <v>7</v>
      </c>
      <c r="AG1141">
        <v>0</v>
      </c>
      <c r="AH1141" t="s">
        <v>70</v>
      </c>
      <c r="AI1141" t="s">
        <v>72</v>
      </c>
      <c r="AJ1141" t="str" cm="1">
        <f t="array" ref="AJ1141">_xlfn.IFS(
  Cleaned_Data[[#This Row],[MonthlyIncome]] &lt;= Q1_Val, "Low (Q1)",
  Cleaned_Data[[#This Row],[MonthlyIncome]] &lt;= Q2_Val, "Lower-Mid (Q2)",
  Cleaned_Data[[#This Row],[MonthlyIncome]] &lt;= Q3_Val, "Upper-Mid (Q3)",
  TRUE, "High (Q4)"
)</f>
        <v>Lower-Mid (Q2)</v>
      </c>
      <c r="AK1141" t="str">
        <f>_xlfn.XLOOKUP(Cleaned_Data[[#This Row],[JobSatisfaction]], SatisfactionLookup[Code], SatisfactionLookup[Label], "Unknown")</f>
        <v>Low</v>
      </c>
      <c r="AL1141" t="str">
        <f>_xlfn.XLOOKUP(Cleaned_Data[[#This Row],[WorkLifeBalance]], SatisfactionLookup[Code], SatisfactionLookup[Label], "Unknown")</f>
        <v>Very High</v>
      </c>
      <c r="AM114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141" t="str" cm="1">
        <f t="array" ref="AN1141">_xlfn.IFS(Cleaned_Data[[#This Row],[Risk Score]]&gt;=5, "3 - High Risk", Cleaned_Data[[#This Row],[Risk Score]]&gt;=3, "2 - Medium Risk", TRUE, "1 - Low Risk")</f>
        <v>3 - High Risk</v>
      </c>
    </row>
    <row r="1142" spans="1:40">
      <c r="A1142">
        <v>56</v>
      </c>
      <c r="B1142" t="s">
        <v>43</v>
      </c>
      <c r="C1142" t="s">
        <v>36</v>
      </c>
      <c r="D1142">
        <v>206</v>
      </c>
      <c r="E1142" t="s">
        <v>61</v>
      </c>
      <c r="F1142">
        <v>8</v>
      </c>
      <c r="G1142">
        <v>4</v>
      </c>
      <c r="H1142" t="s">
        <v>38</v>
      </c>
      <c r="I1142">
        <v>1338</v>
      </c>
      <c r="J1142">
        <v>4</v>
      </c>
      <c r="K1142" t="s">
        <v>46</v>
      </c>
      <c r="L1142">
        <v>99</v>
      </c>
      <c r="M1142">
        <v>3</v>
      </c>
      <c r="N1142">
        <v>5</v>
      </c>
      <c r="O1142" t="s">
        <v>56</v>
      </c>
      <c r="P1142">
        <v>2</v>
      </c>
      <c r="Q1142" t="s">
        <v>41</v>
      </c>
      <c r="R1142">
        <v>19717</v>
      </c>
      <c r="S1142">
        <v>4022</v>
      </c>
      <c r="T1142">
        <v>6</v>
      </c>
      <c r="U1142" t="s">
        <v>43</v>
      </c>
      <c r="V1142">
        <v>14</v>
      </c>
      <c r="W1142">
        <v>3</v>
      </c>
      <c r="X1142">
        <v>1</v>
      </c>
      <c r="Y1142">
        <v>0</v>
      </c>
      <c r="Z1142">
        <v>36</v>
      </c>
      <c r="AA1142">
        <v>4</v>
      </c>
      <c r="AB1142">
        <v>3</v>
      </c>
      <c r="AC1142">
        <v>7</v>
      </c>
      <c r="AD1142">
        <v>3</v>
      </c>
      <c r="AE1142">
        <v>7</v>
      </c>
      <c r="AF1142">
        <v>7</v>
      </c>
      <c r="AG1142">
        <v>0</v>
      </c>
      <c r="AH1142" t="s">
        <v>65</v>
      </c>
      <c r="AI1142" t="s">
        <v>72</v>
      </c>
      <c r="AJ1142" t="str" cm="1">
        <f t="array" ref="AJ1142">_xlfn.IFS(
  Cleaned_Data[[#This Row],[MonthlyIncome]] &lt;= Q1_Val, "Low (Q1)",
  Cleaned_Data[[#This Row],[MonthlyIncome]] &lt;= Q2_Val, "Lower-Mid (Q2)",
  Cleaned_Data[[#This Row],[MonthlyIncome]] &lt;= Q3_Val, "Upper-Mid (Q3)",
  TRUE, "High (Q4)"
)</f>
        <v>High (Q4)</v>
      </c>
      <c r="AK1142" t="str">
        <f>_xlfn.XLOOKUP(Cleaned_Data[[#This Row],[JobSatisfaction]], SatisfactionLookup[Code], SatisfactionLookup[Label], "Unknown")</f>
        <v>Medium</v>
      </c>
      <c r="AL1142" t="str">
        <f>_xlfn.XLOOKUP(Cleaned_Data[[#This Row],[WorkLifeBalance]], SatisfactionLookup[Code], SatisfactionLookup[Label], "Unknown")</f>
        <v>High</v>
      </c>
      <c r="AM114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142" t="str" cm="1">
        <f t="array" ref="AN1142">_xlfn.IFS(Cleaned_Data[[#This Row],[Risk Score]]&gt;=5, "3 - High Risk", Cleaned_Data[[#This Row],[Risk Score]]&gt;=3, "2 - Medium Risk", TRUE, "1 - Low Risk")</f>
        <v>2 - Medium Risk</v>
      </c>
    </row>
    <row r="1143" spans="1:40">
      <c r="A1143">
        <v>56</v>
      </c>
      <c r="B1143" t="s">
        <v>43</v>
      </c>
      <c r="C1143" t="s">
        <v>36</v>
      </c>
      <c r="D1143">
        <v>1369</v>
      </c>
      <c r="E1143" t="s">
        <v>45</v>
      </c>
      <c r="F1143">
        <v>23</v>
      </c>
      <c r="G1143">
        <v>3</v>
      </c>
      <c r="H1143" t="s">
        <v>38</v>
      </c>
      <c r="I1143">
        <v>1373</v>
      </c>
      <c r="J1143">
        <v>4</v>
      </c>
      <c r="K1143" t="s">
        <v>46</v>
      </c>
      <c r="L1143">
        <v>68</v>
      </c>
      <c r="M1143">
        <v>3</v>
      </c>
      <c r="N1143">
        <v>4</v>
      </c>
      <c r="O1143" t="s">
        <v>53</v>
      </c>
      <c r="P1143">
        <v>2</v>
      </c>
      <c r="Q1143" t="s">
        <v>48</v>
      </c>
      <c r="R1143">
        <v>13402</v>
      </c>
      <c r="S1143">
        <v>18235</v>
      </c>
      <c r="T1143">
        <v>4</v>
      </c>
      <c r="U1143" t="s">
        <v>35</v>
      </c>
      <c r="V1143">
        <v>12</v>
      </c>
      <c r="W1143">
        <v>3</v>
      </c>
      <c r="X1143">
        <v>1</v>
      </c>
      <c r="Y1143">
        <v>1</v>
      </c>
      <c r="Z1143">
        <v>33</v>
      </c>
      <c r="AA1143">
        <v>0</v>
      </c>
      <c r="AB1143">
        <v>3</v>
      </c>
      <c r="AC1143">
        <v>19</v>
      </c>
      <c r="AD1143">
        <v>16</v>
      </c>
      <c r="AE1143">
        <v>15</v>
      </c>
      <c r="AF1143">
        <v>9</v>
      </c>
      <c r="AG1143">
        <v>0</v>
      </c>
      <c r="AH1143" t="s">
        <v>65</v>
      </c>
      <c r="AI1143" t="s">
        <v>73</v>
      </c>
      <c r="AJ1143" t="str" cm="1">
        <f t="array" ref="AJ1143">_xlfn.IFS(
  Cleaned_Data[[#This Row],[MonthlyIncome]] &lt;= Q1_Val, "Low (Q1)",
  Cleaned_Data[[#This Row],[MonthlyIncome]] &lt;= Q2_Val, "Lower-Mid (Q2)",
  Cleaned_Data[[#This Row],[MonthlyIncome]] &lt;= Q3_Val, "Upper-Mid (Q3)",
  TRUE, "High (Q4)"
)</f>
        <v>High (Q4)</v>
      </c>
      <c r="AK1143" t="str">
        <f>_xlfn.XLOOKUP(Cleaned_Data[[#This Row],[JobSatisfaction]], SatisfactionLookup[Code], SatisfactionLookup[Label], "Unknown")</f>
        <v>Medium</v>
      </c>
      <c r="AL1143" t="str">
        <f>_xlfn.XLOOKUP(Cleaned_Data[[#This Row],[WorkLifeBalance]], SatisfactionLookup[Code], SatisfactionLookup[Label], "Unknown")</f>
        <v>High</v>
      </c>
      <c r="AM114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143" t="str" cm="1">
        <f t="array" ref="AN1143">_xlfn.IFS(Cleaned_Data[[#This Row],[Risk Score]]&gt;=5, "3 - High Risk", Cleaned_Data[[#This Row],[Risk Score]]&gt;=3, "2 - Medium Risk", TRUE, "1 - Low Risk")</f>
        <v>3 - High Risk</v>
      </c>
    </row>
    <row r="1144" spans="1:40">
      <c r="A1144">
        <v>34</v>
      </c>
      <c r="B1144" t="s">
        <v>43</v>
      </c>
      <c r="C1144" t="s">
        <v>36</v>
      </c>
      <c r="D1144">
        <v>285</v>
      </c>
      <c r="E1144" t="s">
        <v>45</v>
      </c>
      <c r="F1144">
        <v>29</v>
      </c>
      <c r="G1144">
        <v>3</v>
      </c>
      <c r="H1144" t="s">
        <v>51</v>
      </c>
      <c r="I1144">
        <v>1377</v>
      </c>
      <c r="J1144">
        <v>2</v>
      </c>
      <c r="K1144" t="s">
        <v>46</v>
      </c>
      <c r="L1144">
        <v>86</v>
      </c>
      <c r="M1144">
        <v>3</v>
      </c>
      <c r="N1144">
        <v>2</v>
      </c>
      <c r="O1144" t="s">
        <v>50</v>
      </c>
      <c r="P1144">
        <v>3</v>
      </c>
      <c r="Q1144" t="s">
        <v>48</v>
      </c>
      <c r="R1144">
        <v>5429</v>
      </c>
      <c r="S1144">
        <v>17491</v>
      </c>
      <c r="T1144">
        <v>4</v>
      </c>
      <c r="U1144" t="s">
        <v>43</v>
      </c>
      <c r="V1144">
        <v>13</v>
      </c>
      <c r="W1144">
        <v>3</v>
      </c>
      <c r="X1144">
        <v>1</v>
      </c>
      <c r="Y1144">
        <v>2</v>
      </c>
      <c r="Z1144">
        <v>10</v>
      </c>
      <c r="AA1144">
        <v>1</v>
      </c>
      <c r="AB1144">
        <v>3</v>
      </c>
      <c r="AC1144">
        <v>8</v>
      </c>
      <c r="AD1144">
        <v>7</v>
      </c>
      <c r="AE1144">
        <v>7</v>
      </c>
      <c r="AF1144">
        <v>7</v>
      </c>
      <c r="AG1144">
        <v>0</v>
      </c>
      <c r="AH1144" t="s">
        <v>67</v>
      </c>
      <c r="AI1144" t="s">
        <v>72</v>
      </c>
      <c r="AJ1144" t="str" cm="1">
        <f t="array" ref="AJ1144">_xlfn.IFS(
  Cleaned_Data[[#This Row],[MonthlyIncome]] &lt;= Q1_Val, "Low (Q1)",
  Cleaned_Data[[#This Row],[MonthlyIncome]] &lt;= Q2_Val, "Lower-Mid (Q2)",
  Cleaned_Data[[#This Row],[MonthlyIncome]] &lt;= Q3_Val, "Upper-Mid (Q3)",
  TRUE, "High (Q4)"
)</f>
        <v>Upper-Mid (Q3)</v>
      </c>
      <c r="AK1144" t="str">
        <f>_xlfn.XLOOKUP(Cleaned_Data[[#This Row],[JobSatisfaction]], SatisfactionLookup[Code], SatisfactionLookup[Label], "Unknown")</f>
        <v>High</v>
      </c>
      <c r="AL1144" t="str">
        <f>_xlfn.XLOOKUP(Cleaned_Data[[#This Row],[WorkLifeBalance]], SatisfactionLookup[Code], SatisfactionLookup[Label], "Unknown")</f>
        <v>High</v>
      </c>
      <c r="AM114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144" t="str" cm="1">
        <f t="array" ref="AN1144">_xlfn.IFS(Cleaned_Data[[#This Row],[Risk Score]]&gt;=5, "3 - High Risk", Cleaned_Data[[#This Row],[Risk Score]]&gt;=3, "2 - Medium Risk", TRUE, "1 - Low Risk")</f>
        <v>1 - Low Risk</v>
      </c>
    </row>
    <row r="1145" spans="1:40">
      <c r="A1145">
        <v>54</v>
      </c>
      <c r="B1145" t="s">
        <v>43</v>
      </c>
      <c r="C1145" t="s">
        <v>36</v>
      </c>
      <c r="D1145">
        <v>971</v>
      </c>
      <c r="E1145" t="s">
        <v>45</v>
      </c>
      <c r="F1145">
        <v>1</v>
      </c>
      <c r="G1145">
        <v>3</v>
      </c>
      <c r="H1145" t="s">
        <v>51</v>
      </c>
      <c r="I1145">
        <v>1422</v>
      </c>
      <c r="J1145">
        <v>4</v>
      </c>
      <c r="K1145" t="s">
        <v>39</v>
      </c>
      <c r="L1145">
        <v>54</v>
      </c>
      <c r="M1145">
        <v>3</v>
      </c>
      <c r="N1145">
        <v>4</v>
      </c>
      <c r="O1145" t="s">
        <v>58</v>
      </c>
      <c r="P1145">
        <v>4</v>
      </c>
      <c r="Q1145" t="s">
        <v>41</v>
      </c>
      <c r="R1145">
        <v>17328</v>
      </c>
      <c r="S1145">
        <v>5652</v>
      </c>
      <c r="T1145">
        <v>6</v>
      </c>
      <c r="U1145" t="s">
        <v>43</v>
      </c>
      <c r="V1145">
        <v>19</v>
      </c>
      <c r="W1145">
        <v>3</v>
      </c>
      <c r="X1145">
        <v>4</v>
      </c>
      <c r="Y1145">
        <v>0</v>
      </c>
      <c r="Z1145">
        <v>29</v>
      </c>
      <c r="AA1145">
        <v>3</v>
      </c>
      <c r="AB1145">
        <v>2</v>
      </c>
      <c r="AC1145">
        <v>20</v>
      </c>
      <c r="AD1145">
        <v>7</v>
      </c>
      <c r="AE1145">
        <v>12</v>
      </c>
      <c r="AF1145">
        <v>7</v>
      </c>
      <c r="AG1145">
        <v>0</v>
      </c>
      <c r="AH1145" t="s">
        <v>70</v>
      </c>
      <c r="AI1145" t="s">
        <v>73</v>
      </c>
      <c r="AJ1145" t="str" cm="1">
        <f t="array" ref="AJ1145">_xlfn.IFS(
  Cleaned_Data[[#This Row],[MonthlyIncome]] &lt;= Q1_Val, "Low (Q1)",
  Cleaned_Data[[#This Row],[MonthlyIncome]] &lt;= Q2_Val, "Lower-Mid (Q2)",
  Cleaned_Data[[#This Row],[MonthlyIncome]] &lt;= Q3_Val, "Upper-Mid (Q3)",
  TRUE, "High (Q4)"
)</f>
        <v>High (Q4)</v>
      </c>
      <c r="AK1145" t="str">
        <f>_xlfn.XLOOKUP(Cleaned_Data[[#This Row],[JobSatisfaction]], SatisfactionLookup[Code], SatisfactionLookup[Label], "Unknown")</f>
        <v>Very High</v>
      </c>
      <c r="AL1145" t="str">
        <f>_xlfn.XLOOKUP(Cleaned_Data[[#This Row],[WorkLifeBalance]], SatisfactionLookup[Code], SatisfactionLookup[Label], "Unknown")</f>
        <v>Medium</v>
      </c>
      <c r="AM114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145" t="str" cm="1">
        <f t="array" ref="AN1145">_xlfn.IFS(Cleaned_Data[[#This Row],[Risk Score]]&gt;=5, "3 - High Risk", Cleaned_Data[[#This Row],[Risk Score]]&gt;=3, "2 - Medium Risk", TRUE, "1 - Low Risk")</f>
        <v>1 - Low Risk</v>
      </c>
    </row>
    <row r="1146" spans="1:40">
      <c r="A1146">
        <v>47</v>
      </c>
      <c r="B1146" t="s">
        <v>43</v>
      </c>
      <c r="C1146" t="s">
        <v>36</v>
      </c>
      <c r="D1146">
        <v>359</v>
      </c>
      <c r="E1146" t="s">
        <v>45</v>
      </c>
      <c r="F1146">
        <v>2</v>
      </c>
      <c r="G1146">
        <v>4</v>
      </c>
      <c r="H1146" t="s">
        <v>51</v>
      </c>
      <c r="I1146">
        <v>1443</v>
      </c>
      <c r="J1146">
        <v>1</v>
      </c>
      <c r="K1146" t="s">
        <v>39</v>
      </c>
      <c r="L1146">
        <v>82</v>
      </c>
      <c r="M1146">
        <v>3</v>
      </c>
      <c r="N1146">
        <v>4</v>
      </c>
      <c r="O1146" t="s">
        <v>58</v>
      </c>
      <c r="P1146">
        <v>3</v>
      </c>
      <c r="Q1146" t="s">
        <v>48</v>
      </c>
      <c r="R1146">
        <v>17169</v>
      </c>
      <c r="S1146">
        <v>26703</v>
      </c>
      <c r="T1146">
        <v>3</v>
      </c>
      <c r="U1146" t="s">
        <v>43</v>
      </c>
      <c r="V1146">
        <v>19</v>
      </c>
      <c r="W1146">
        <v>3</v>
      </c>
      <c r="X1146">
        <v>2</v>
      </c>
      <c r="Y1146">
        <v>2</v>
      </c>
      <c r="Z1146">
        <v>26</v>
      </c>
      <c r="AA1146">
        <v>2</v>
      </c>
      <c r="AB1146">
        <v>4</v>
      </c>
      <c r="AC1146">
        <v>20</v>
      </c>
      <c r="AD1146">
        <v>17</v>
      </c>
      <c r="AE1146">
        <v>5</v>
      </c>
      <c r="AF1146">
        <v>6</v>
      </c>
      <c r="AG1146">
        <v>0</v>
      </c>
      <c r="AH1146" t="s">
        <v>70</v>
      </c>
      <c r="AI1146" t="s">
        <v>73</v>
      </c>
      <c r="AJ1146" t="str" cm="1">
        <f t="array" ref="AJ1146">_xlfn.IFS(
  Cleaned_Data[[#This Row],[MonthlyIncome]] &lt;= Q1_Val, "Low (Q1)",
  Cleaned_Data[[#This Row],[MonthlyIncome]] &lt;= Q2_Val, "Lower-Mid (Q2)",
  Cleaned_Data[[#This Row],[MonthlyIncome]] &lt;= Q3_Val, "Upper-Mid (Q3)",
  TRUE, "High (Q4)"
)</f>
        <v>High (Q4)</v>
      </c>
      <c r="AK1146" t="str">
        <f>_xlfn.XLOOKUP(Cleaned_Data[[#This Row],[JobSatisfaction]], SatisfactionLookup[Code], SatisfactionLookup[Label], "Unknown")</f>
        <v>High</v>
      </c>
      <c r="AL1146" t="str">
        <f>_xlfn.XLOOKUP(Cleaned_Data[[#This Row],[WorkLifeBalance]], SatisfactionLookup[Code], SatisfactionLookup[Label], "Unknown")</f>
        <v>Very High</v>
      </c>
      <c r="AM114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146" t="str" cm="1">
        <f t="array" ref="AN1146">_xlfn.IFS(Cleaned_Data[[#This Row],[Risk Score]]&gt;=5, "3 - High Risk", Cleaned_Data[[#This Row],[Risk Score]]&gt;=3, "2 - Medium Risk", TRUE, "1 - Low Risk")</f>
        <v>1 - Low Risk</v>
      </c>
    </row>
    <row r="1147" spans="1:40">
      <c r="A1147">
        <v>30</v>
      </c>
      <c r="B1147" t="s">
        <v>43</v>
      </c>
      <c r="C1147" t="s">
        <v>36</v>
      </c>
      <c r="D1147">
        <v>1358</v>
      </c>
      <c r="E1147" t="s">
        <v>37</v>
      </c>
      <c r="F1147">
        <v>16</v>
      </c>
      <c r="G1147">
        <v>1</v>
      </c>
      <c r="H1147" t="s">
        <v>38</v>
      </c>
      <c r="I1147">
        <v>1479</v>
      </c>
      <c r="J1147">
        <v>4</v>
      </c>
      <c r="K1147" t="s">
        <v>46</v>
      </c>
      <c r="L1147">
        <v>96</v>
      </c>
      <c r="M1147">
        <v>3</v>
      </c>
      <c r="N1147">
        <v>2</v>
      </c>
      <c r="O1147" t="s">
        <v>40</v>
      </c>
      <c r="P1147">
        <v>3</v>
      </c>
      <c r="Q1147" t="s">
        <v>48</v>
      </c>
      <c r="R1147">
        <v>5301</v>
      </c>
      <c r="S1147">
        <v>2939</v>
      </c>
      <c r="T1147">
        <v>8</v>
      </c>
      <c r="U1147" t="s">
        <v>43</v>
      </c>
      <c r="V1147">
        <v>15</v>
      </c>
      <c r="W1147">
        <v>3</v>
      </c>
      <c r="X1147">
        <v>3</v>
      </c>
      <c r="Y1147">
        <v>2</v>
      </c>
      <c r="Z1147">
        <v>4</v>
      </c>
      <c r="AA1147">
        <v>2</v>
      </c>
      <c r="AB1147">
        <v>2</v>
      </c>
      <c r="AC1147">
        <v>2</v>
      </c>
      <c r="AD1147">
        <v>1</v>
      </c>
      <c r="AE1147">
        <v>2</v>
      </c>
      <c r="AF1147">
        <v>2</v>
      </c>
      <c r="AG1147">
        <v>0</v>
      </c>
      <c r="AH1147" t="s">
        <v>67</v>
      </c>
      <c r="AI1147" t="s">
        <v>71</v>
      </c>
      <c r="AJ1147" t="str" cm="1">
        <f t="array" ref="AJ1147">_xlfn.IFS(
  Cleaned_Data[[#This Row],[MonthlyIncome]] &lt;= Q1_Val, "Low (Q1)",
  Cleaned_Data[[#This Row],[MonthlyIncome]] &lt;= Q2_Val, "Lower-Mid (Q2)",
  Cleaned_Data[[#This Row],[MonthlyIncome]] &lt;= Q3_Val, "Upper-Mid (Q3)",
  TRUE, "High (Q4)"
)</f>
        <v>Upper-Mid (Q3)</v>
      </c>
      <c r="AK1147" t="str">
        <f>_xlfn.XLOOKUP(Cleaned_Data[[#This Row],[JobSatisfaction]], SatisfactionLookup[Code], SatisfactionLookup[Label], "Unknown")</f>
        <v>High</v>
      </c>
      <c r="AL1147" t="str">
        <f>_xlfn.XLOOKUP(Cleaned_Data[[#This Row],[WorkLifeBalance]], SatisfactionLookup[Code], SatisfactionLookup[Label], "Unknown")</f>
        <v>Medium</v>
      </c>
      <c r="AM114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147" t="str" cm="1">
        <f t="array" ref="AN1147">_xlfn.IFS(Cleaned_Data[[#This Row],[Risk Score]]&gt;=5, "3 - High Risk", Cleaned_Data[[#This Row],[Risk Score]]&gt;=3, "2 - Medium Risk", TRUE, "1 - Low Risk")</f>
        <v>1 - Low Risk</v>
      </c>
    </row>
    <row r="1148" spans="1:40">
      <c r="A1148">
        <v>44</v>
      </c>
      <c r="B1148" t="s">
        <v>43</v>
      </c>
      <c r="C1148" t="s">
        <v>36</v>
      </c>
      <c r="D1148">
        <v>136</v>
      </c>
      <c r="E1148" t="s">
        <v>45</v>
      </c>
      <c r="F1148">
        <v>28</v>
      </c>
      <c r="G1148">
        <v>3</v>
      </c>
      <c r="H1148" t="s">
        <v>38</v>
      </c>
      <c r="I1148">
        <v>1523</v>
      </c>
      <c r="J1148">
        <v>4</v>
      </c>
      <c r="K1148" t="s">
        <v>46</v>
      </c>
      <c r="L1148">
        <v>32</v>
      </c>
      <c r="M1148">
        <v>3</v>
      </c>
      <c r="N1148">
        <v>4</v>
      </c>
      <c r="O1148" t="s">
        <v>58</v>
      </c>
      <c r="P1148">
        <v>1</v>
      </c>
      <c r="Q1148" t="s">
        <v>48</v>
      </c>
      <c r="R1148">
        <v>16328</v>
      </c>
      <c r="S1148">
        <v>22074</v>
      </c>
      <c r="T1148">
        <v>3</v>
      </c>
      <c r="U1148" t="s">
        <v>43</v>
      </c>
      <c r="V1148">
        <v>13</v>
      </c>
      <c r="W1148">
        <v>3</v>
      </c>
      <c r="X1148">
        <v>3</v>
      </c>
      <c r="Y1148">
        <v>1</v>
      </c>
      <c r="Z1148">
        <v>24</v>
      </c>
      <c r="AA1148">
        <v>1</v>
      </c>
      <c r="AB1148">
        <v>4</v>
      </c>
      <c r="AC1148">
        <v>20</v>
      </c>
      <c r="AD1148">
        <v>6</v>
      </c>
      <c r="AE1148">
        <v>14</v>
      </c>
      <c r="AF1148">
        <v>17</v>
      </c>
      <c r="AG1148">
        <v>0</v>
      </c>
      <c r="AH1148" t="s">
        <v>69</v>
      </c>
      <c r="AI1148" t="s">
        <v>73</v>
      </c>
      <c r="AJ1148" t="str" cm="1">
        <f t="array" ref="AJ1148">_xlfn.IFS(
  Cleaned_Data[[#This Row],[MonthlyIncome]] &lt;= Q1_Val, "Low (Q1)",
  Cleaned_Data[[#This Row],[MonthlyIncome]] &lt;= Q2_Val, "Lower-Mid (Q2)",
  Cleaned_Data[[#This Row],[MonthlyIncome]] &lt;= Q3_Val, "Upper-Mid (Q3)",
  TRUE, "High (Q4)"
)</f>
        <v>High (Q4)</v>
      </c>
      <c r="AK1148" t="str">
        <f>_xlfn.XLOOKUP(Cleaned_Data[[#This Row],[JobSatisfaction]], SatisfactionLookup[Code], SatisfactionLookup[Label], "Unknown")</f>
        <v>Low</v>
      </c>
      <c r="AL1148" t="str">
        <f>_xlfn.XLOOKUP(Cleaned_Data[[#This Row],[WorkLifeBalance]], SatisfactionLookup[Code], SatisfactionLookup[Label], "Unknown")</f>
        <v>Very High</v>
      </c>
      <c r="AM114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148" t="str" cm="1">
        <f t="array" ref="AN1148">_xlfn.IFS(Cleaned_Data[[#This Row],[Risk Score]]&gt;=5, "3 - High Risk", Cleaned_Data[[#This Row],[Risk Score]]&gt;=3, "2 - Medium Risk", TRUE, "1 - Low Risk")</f>
        <v>2 - Medium Risk</v>
      </c>
    </row>
    <row r="1149" spans="1:40">
      <c r="A1149">
        <v>39</v>
      </c>
      <c r="B1149" t="s">
        <v>43</v>
      </c>
      <c r="C1149" t="s">
        <v>36</v>
      </c>
      <c r="D1149">
        <v>1089</v>
      </c>
      <c r="E1149" t="s">
        <v>45</v>
      </c>
      <c r="F1149">
        <v>6</v>
      </c>
      <c r="G1149">
        <v>3</v>
      </c>
      <c r="H1149" t="s">
        <v>38</v>
      </c>
      <c r="I1149">
        <v>1525</v>
      </c>
      <c r="J1149">
        <v>2</v>
      </c>
      <c r="K1149" t="s">
        <v>39</v>
      </c>
      <c r="L1149">
        <v>32</v>
      </c>
      <c r="M1149">
        <v>3</v>
      </c>
      <c r="N1149">
        <v>3</v>
      </c>
      <c r="O1149" t="s">
        <v>53</v>
      </c>
      <c r="P1149">
        <v>2</v>
      </c>
      <c r="Q1149" t="s">
        <v>41</v>
      </c>
      <c r="R1149">
        <v>8376</v>
      </c>
      <c r="S1149">
        <v>9150</v>
      </c>
      <c r="T1149">
        <v>4</v>
      </c>
      <c r="U1149" t="s">
        <v>43</v>
      </c>
      <c r="V1149">
        <v>18</v>
      </c>
      <c r="W1149">
        <v>3</v>
      </c>
      <c r="X1149">
        <v>4</v>
      </c>
      <c r="Y1149">
        <v>0</v>
      </c>
      <c r="Z1149">
        <v>9</v>
      </c>
      <c r="AA1149">
        <v>3</v>
      </c>
      <c r="AB1149">
        <v>3</v>
      </c>
      <c r="AC1149">
        <v>2</v>
      </c>
      <c r="AD1149">
        <v>0</v>
      </c>
      <c r="AE1149">
        <v>2</v>
      </c>
      <c r="AF1149">
        <v>2</v>
      </c>
      <c r="AG1149">
        <v>0</v>
      </c>
      <c r="AH1149" t="s">
        <v>69</v>
      </c>
      <c r="AI1149" t="s">
        <v>71</v>
      </c>
      <c r="AJ1149" t="str" cm="1">
        <f t="array" ref="AJ1149">_xlfn.IFS(
  Cleaned_Data[[#This Row],[MonthlyIncome]] &lt;= Q1_Val, "Low (Q1)",
  Cleaned_Data[[#This Row],[MonthlyIncome]] &lt;= Q2_Val, "Lower-Mid (Q2)",
  Cleaned_Data[[#This Row],[MonthlyIncome]] &lt;= Q3_Val, "Upper-Mid (Q3)",
  TRUE, "High (Q4)"
)</f>
        <v>Upper-Mid (Q3)</v>
      </c>
      <c r="AK1149" t="str">
        <f>_xlfn.XLOOKUP(Cleaned_Data[[#This Row],[JobSatisfaction]], SatisfactionLookup[Code], SatisfactionLookup[Label], "Unknown")</f>
        <v>Medium</v>
      </c>
      <c r="AL1149" t="str">
        <f>_xlfn.XLOOKUP(Cleaned_Data[[#This Row],[WorkLifeBalance]], SatisfactionLookup[Code], SatisfactionLookup[Label], "Unknown")</f>
        <v>High</v>
      </c>
      <c r="AM114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149" t="str" cm="1">
        <f t="array" ref="AN1149">_xlfn.IFS(Cleaned_Data[[#This Row],[Risk Score]]&gt;=5, "3 - High Risk", Cleaned_Data[[#This Row],[Risk Score]]&gt;=3, "2 - Medium Risk", TRUE, "1 - Low Risk")</f>
        <v>1 - Low Risk</v>
      </c>
    </row>
    <row r="1150" spans="1:40">
      <c r="A1150">
        <v>46</v>
      </c>
      <c r="B1150" t="s">
        <v>43</v>
      </c>
      <c r="C1150" t="s">
        <v>36</v>
      </c>
      <c r="D1150">
        <v>228</v>
      </c>
      <c r="E1150" t="s">
        <v>37</v>
      </c>
      <c r="F1150">
        <v>3</v>
      </c>
      <c r="G1150">
        <v>3</v>
      </c>
      <c r="H1150" t="s">
        <v>38</v>
      </c>
      <c r="I1150">
        <v>1527</v>
      </c>
      <c r="J1150">
        <v>3</v>
      </c>
      <c r="K1150" t="s">
        <v>39</v>
      </c>
      <c r="L1150">
        <v>51</v>
      </c>
      <c r="M1150">
        <v>3</v>
      </c>
      <c r="N1150">
        <v>4</v>
      </c>
      <c r="O1150" t="s">
        <v>56</v>
      </c>
      <c r="P1150">
        <v>2</v>
      </c>
      <c r="Q1150" t="s">
        <v>48</v>
      </c>
      <c r="R1150">
        <v>16606</v>
      </c>
      <c r="S1150">
        <v>11380</v>
      </c>
      <c r="T1150">
        <v>8</v>
      </c>
      <c r="U1150" t="s">
        <v>43</v>
      </c>
      <c r="V1150">
        <v>12</v>
      </c>
      <c r="W1150">
        <v>3</v>
      </c>
      <c r="X1150">
        <v>4</v>
      </c>
      <c r="Y1150">
        <v>1</v>
      </c>
      <c r="Z1150">
        <v>23</v>
      </c>
      <c r="AA1150">
        <v>2</v>
      </c>
      <c r="AB1150">
        <v>4</v>
      </c>
      <c r="AC1150">
        <v>13</v>
      </c>
      <c r="AD1150">
        <v>12</v>
      </c>
      <c r="AE1150">
        <v>5</v>
      </c>
      <c r="AF1150">
        <v>1</v>
      </c>
      <c r="AG1150">
        <v>0</v>
      </c>
      <c r="AH1150" t="s">
        <v>70</v>
      </c>
      <c r="AI1150" t="s">
        <v>73</v>
      </c>
      <c r="AJ1150" t="str" cm="1">
        <f t="array" ref="AJ1150">_xlfn.IFS(
  Cleaned_Data[[#This Row],[MonthlyIncome]] &lt;= Q1_Val, "Low (Q1)",
  Cleaned_Data[[#This Row],[MonthlyIncome]] &lt;= Q2_Val, "Lower-Mid (Q2)",
  Cleaned_Data[[#This Row],[MonthlyIncome]] &lt;= Q3_Val, "Upper-Mid (Q3)",
  TRUE, "High (Q4)"
)</f>
        <v>High (Q4)</v>
      </c>
      <c r="AK1150" t="str">
        <f>_xlfn.XLOOKUP(Cleaned_Data[[#This Row],[JobSatisfaction]], SatisfactionLookup[Code], SatisfactionLookup[Label], "Unknown")</f>
        <v>Medium</v>
      </c>
      <c r="AL1150" t="str">
        <f>_xlfn.XLOOKUP(Cleaned_Data[[#This Row],[WorkLifeBalance]], SatisfactionLookup[Code], SatisfactionLookup[Label], "Unknown")</f>
        <v>Very High</v>
      </c>
      <c r="AM115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150" t="str" cm="1">
        <f t="array" ref="AN1150">_xlfn.IFS(Cleaned_Data[[#This Row],[Risk Score]]&gt;=5, "3 - High Risk", Cleaned_Data[[#This Row],[Risk Score]]&gt;=3, "2 - Medium Risk", TRUE, "1 - Low Risk")</f>
        <v>2 - Medium Risk</v>
      </c>
    </row>
    <row r="1151" spans="1:40">
      <c r="A1151">
        <v>34</v>
      </c>
      <c r="B1151" t="s">
        <v>43</v>
      </c>
      <c r="C1151" t="s">
        <v>36</v>
      </c>
      <c r="D1151">
        <v>1440</v>
      </c>
      <c r="E1151" t="s">
        <v>37</v>
      </c>
      <c r="F1151">
        <v>7</v>
      </c>
      <c r="G1151">
        <v>2</v>
      </c>
      <c r="H1151" t="s">
        <v>60</v>
      </c>
      <c r="I1151">
        <v>1541</v>
      </c>
      <c r="J1151">
        <v>2</v>
      </c>
      <c r="K1151" t="s">
        <v>46</v>
      </c>
      <c r="L1151">
        <v>55</v>
      </c>
      <c r="M1151">
        <v>3</v>
      </c>
      <c r="N1151">
        <v>1</v>
      </c>
      <c r="O1151" t="s">
        <v>57</v>
      </c>
      <c r="P1151">
        <v>3</v>
      </c>
      <c r="Q1151" t="s">
        <v>48</v>
      </c>
      <c r="R1151">
        <v>2308</v>
      </c>
      <c r="S1151">
        <v>4944</v>
      </c>
      <c r="T1151">
        <v>0</v>
      </c>
      <c r="U1151" t="s">
        <v>35</v>
      </c>
      <c r="V1151">
        <v>25</v>
      </c>
      <c r="W1151">
        <v>4</v>
      </c>
      <c r="X1151">
        <v>2</v>
      </c>
      <c r="Y1151">
        <v>1</v>
      </c>
      <c r="Z1151">
        <v>12</v>
      </c>
      <c r="AA1151">
        <v>4</v>
      </c>
      <c r="AB1151">
        <v>3</v>
      </c>
      <c r="AC1151">
        <v>11</v>
      </c>
      <c r="AD1151">
        <v>10</v>
      </c>
      <c r="AE1151">
        <v>5</v>
      </c>
      <c r="AF1151">
        <v>7</v>
      </c>
      <c r="AG1151">
        <v>0</v>
      </c>
      <c r="AH1151" t="s">
        <v>67</v>
      </c>
      <c r="AI1151" t="s">
        <v>73</v>
      </c>
      <c r="AJ1151" t="str" cm="1">
        <f t="array" ref="AJ1151">_xlfn.IFS(
  Cleaned_Data[[#This Row],[MonthlyIncome]] &lt;= Q1_Val, "Low (Q1)",
  Cleaned_Data[[#This Row],[MonthlyIncome]] &lt;= Q2_Val, "Lower-Mid (Q2)",
  Cleaned_Data[[#This Row],[MonthlyIncome]] &lt;= Q3_Val, "Upper-Mid (Q3)",
  TRUE, "High (Q4)"
)</f>
        <v>Low (Q1)</v>
      </c>
      <c r="AK1151" t="str">
        <f>_xlfn.XLOOKUP(Cleaned_Data[[#This Row],[JobSatisfaction]], SatisfactionLookup[Code], SatisfactionLookup[Label], "Unknown")</f>
        <v>High</v>
      </c>
      <c r="AL1151" t="str">
        <f>_xlfn.XLOOKUP(Cleaned_Data[[#This Row],[WorkLifeBalance]], SatisfactionLookup[Code], SatisfactionLookup[Label], "Unknown")</f>
        <v>High</v>
      </c>
      <c r="AM115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151" t="str" cm="1">
        <f t="array" ref="AN1151">_xlfn.IFS(Cleaned_Data[[#This Row],[Risk Score]]&gt;=5, "3 - High Risk", Cleaned_Data[[#This Row],[Risk Score]]&gt;=3, "2 - Medium Risk", TRUE, "1 - Low Risk")</f>
        <v>3 - High Risk</v>
      </c>
    </row>
    <row r="1152" spans="1:40">
      <c r="A1152">
        <v>40</v>
      </c>
      <c r="B1152" t="s">
        <v>43</v>
      </c>
      <c r="C1152" t="s">
        <v>36</v>
      </c>
      <c r="D1152">
        <v>1342</v>
      </c>
      <c r="E1152" t="s">
        <v>37</v>
      </c>
      <c r="F1152">
        <v>9</v>
      </c>
      <c r="G1152">
        <v>2</v>
      </c>
      <c r="H1152" t="s">
        <v>51</v>
      </c>
      <c r="I1152">
        <v>1548</v>
      </c>
      <c r="J1152">
        <v>1</v>
      </c>
      <c r="K1152" t="s">
        <v>46</v>
      </c>
      <c r="L1152">
        <v>47</v>
      </c>
      <c r="M1152">
        <v>3</v>
      </c>
      <c r="N1152">
        <v>2</v>
      </c>
      <c r="O1152" t="s">
        <v>40</v>
      </c>
      <c r="P1152">
        <v>1</v>
      </c>
      <c r="Q1152" t="s">
        <v>48</v>
      </c>
      <c r="R1152">
        <v>5473</v>
      </c>
      <c r="S1152">
        <v>19345</v>
      </c>
      <c r="T1152">
        <v>0</v>
      </c>
      <c r="U1152" t="s">
        <v>43</v>
      </c>
      <c r="V1152">
        <v>12</v>
      </c>
      <c r="W1152">
        <v>3</v>
      </c>
      <c r="X1152">
        <v>4</v>
      </c>
      <c r="Y1152">
        <v>0</v>
      </c>
      <c r="Z1152">
        <v>9</v>
      </c>
      <c r="AA1152">
        <v>5</v>
      </c>
      <c r="AB1152">
        <v>4</v>
      </c>
      <c r="AC1152">
        <v>8</v>
      </c>
      <c r="AD1152">
        <v>4</v>
      </c>
      <c r="AE1152">
        <v>7</v>
      </c>
      <c r="AF1152">
        <v>1</v>
      </c>
      <c r="AG1152">
        <v>0</v>
      </c>
      <c r="AH1152" t="s">
        <v>69</v>
      </c>
      <c r="AI1152" t="s">
        <v>72</v>
      </c>
      <c r="AJ1152" t="str" cm="1">
        <f t="array" ref="AJ1152">_xlfn.IFS(
  Cleaned_Data[[#This Row],[MonthlyIncome]] &lt;= Q1_Val, "Low (Q1)",
  Cleaned_Data[[#This Row],[MonthlyIncome]] &lt;= Q2_Val, "Lower-Mid (Q2)",
  Cleaned_Data[[#This Row],[MonthlyIncome]] &lt;= Q3_Val, "Upper-Mid (Q3)",
  TRUE, "High (Q4)"
)</f>
        <v>Upper-Mid (Q3)</v>
      </c>
      <c r="AK1152" t="str">
        <f>_xlfn.XLOOKUP(Cleaned_Data[[#This Row],[JobSatisfaction]], SatisfactionLookup[Code], SatisfactionLookup[Label], "Unknown")</f>
        <v>Low</v>
      </c>
      <c r="AL1152" t="str">
        <f>_xlfn.XLOOKUP(Cleaned_Data[[#This Row],[WorkLifeBalance]], SatisfactionLookup[Code], SatisfactionLookup[Label], "Unknown")</f>
        <v>Very High</v>
      </c>
      <c r="AM115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152" t="str" cm="1">
        <f t="array" ref="AN1152">_xlfn.IFS(Cleaned_Data[[#This Row],[Risk Score]]&gt;=5, "3 - High Risk", Cleaned_Data[[#This Row],[Risk Score]]&gt;=3, "2 - Medium Risk", TRUE, "1 - Low Risk")</f>
        <v>2 - Medium Risk</v>
      </c>
    </row>
    <row r="1153" spans="1:40">
      <c r="A1153">
        <v>48</v>
      </c>
      <c r="B1153" t="s">
        <v>43</v>
      </c>
      <c r="C1153" t="s">
        <v>36</v>
      </c>
      <c r="D1153">
        <v>492</v>
      </c>
      <c r="E1153" t="s">
        <v>37</v>
      </c>
      <c r="F1153">
        <v>16</v>
      </c>
      <c r="G1153">
        <v>4</v>
      </c>
      <c r="H1153" t="s">
        <v>38</v>
      </c>
      <c r="I1153">
        <v>1557</v>
      </c>
      <c r="J1153">
        <v>3</v>
      </c>
      <c r="K1153" t="s">
        <v>39</v>
      </c>
      <c r="L1153">
        <v>96</v>
      </c>
      <c r="M1153">
        <v>3</v>
      </c>
      <c r="N1153">
        <v>2</v>
      </c>
      <c r="O1153" t="s">
        <v>40</v>
      </c>
      <c r="P1153">
        <v>3</v>
      </c>
      <c r="Q1153" t="s">
        <v>52</v>
      </c>
      <c r="R1153">
        <v>6439</v>
      </c>
      <c r="S1153">
        <v>13693</v>
      </c>
      <c r="T1153">
        <v>8</v>
      </c>
      <c r="U1153" t="s">
        <v>43</v>
      </c>
      <c r="V1153">
        <v>14</v>
      </c>
      <c r="W1153">
        <v>3</v>
      </c>
      <c r="X1153">
        <v>3</v>
      </c>
      <c r="Y1153">
        <v>1</v>
      </c>
      <c r="Z1153">
        <v>18</v>
      </c>
      <c r="AA1153">
        <v>2</v>
      </c>
      <c r="AB1153">
        <v>3</v>
      </c>
      <c r="AC1153">
        <v>8</v>
      </c>
      <c r="AD1153">
        <v>7</v>
      </c>
      <c r="AE1153">
        <v>7</v>
      </c>
      <c r="AF1153">
        <v>7</v>
      </c>
      <c r="AG1153">
        <v>0</v>
      </c>
      <c r="AH1153" t="s">
        <v>70</v>
      </c>
      <c r="AI1153" t="s">
        <v>72</v>
      </c>
      <c r="AJ1153" t="str" cm="1">
        <f t="array" ref="AJ1153">_xlfn.IFS(
  Cleaned_Data[[#This Row],[MonthlyIncome]] &lt;= Q1_Val, "Low (Q1)",
  Cleaned_Data[[#This Row],[MonthlyIncome]] &lt;= Q2_Val, "Lower-Mid (Q2)",
  Cleaned_Data[[#This Row],[MonthlyIncome]] &lt;= Q3_Val, "Upper-Mid (Q3)",
  TRUE, "High (Q4)"
)</f>
        <v>Upper-Mid (Q3)</v>
      </c>
      <c r="AK1153" t="str">
        <f>_xlfn.XLOOKUP(Cleaned_Data[[#This Row],[JobSatisfaction]], SatisfactionLookup[Code], SatisfactionLookup[Label], "Unknown")</f>
        <v>High</v>
      </c>
      <c r="AL1153" t="str">
        <f>_xlfn.XLOOKUP(Cleaned_Data[[#This Row],[WorkLifeBalance]], SatisfactionLookup[Code], SatisfactionLookup[Label], "Unknown")</f>
        <v>High</v>
      </c>
      <c r="AM115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153" t="str" cm="1">
        <f t="array" ref="AN1153">_xlfn.IFS(Cleaned_Data[[#This Row],[Risk Score]]&gt;=5, "3 - High Risk", Cleaned_Data[[#This Row],[Risk Score]]&gt;=3, "2 - Medium Risk", TRUE, "1 - Low Risk")</f>
        <v>1 - Low Risk</v>
      </c>
    </row>
    <row r="1154" spans="1:40">
      <c r="A1154">
        <v>38</v>
      </c>
      <c r="B1154" t="s">
        <v>43</v>
      </c>
      <c r="C1154" t="s">
        <v>36</v>
      </c>
      <c r="D1154">
        <v>1245</v>
      </c>
      <c r="E1154" t="s">
        <v>37</v>
      </c>
      <c r="F1154">
        <v>14</v>
      </c>
      <c r="G1154">
        <v>3</v>
      </c>
      <c r="H1154" t="s">
        <v>38</v>
      </c>
      <c r="I1154">
        <v>1582</v>
      </c>
      <c r="J1154">
        <v>3</v>
      </c>
      <c r="K1154" t="s">
        <v>46</v>
      </c>
      <c r="L1154">
        <v>80</v>
      </c>
      <c r="M1154">
        <v>3</v>
      </c>
      <c r="N1154">
        <v>2</v>
      </c>
      <c r="O1154" t="s">
        <v>40</v>
      </c>
      <c r="P1154">
        <v>2</v>
      </c>
      <c r="Q1154" t="s">
        <v>48</v>
      </c>
      <c r="R1154">
        <v>9924</v>
      </c>
      <c r="S1154">
        <v>12355</v>
      </c>
      <c r="T1154">
        <v>0</v>
      </c>
      <c r="U1154" t="s">
        <v>43</v>
      </c>
      <c r="V1154">
        <v>11</v>
      </c>
      <c r="W1154">
        <v>3</v>
      </c>
      <c r="X1154">
        <v>4</v>
      </c>
      <c r="Y1154">
        <v>1</v>
      </c>
      <c r="Z1154">
        <v>10</v>
      </c>
      <c r="AA1154">
        <v>3</v>
      </c>
      <c r="AB1154">
        <v>3</v>
      </c>
      <c r="AC1154">
        <v>9</v>
      </c>
      <c r="AD1154">
        <v>8</v>
      </c>
      <c r="AE1154">
        <v>7</v>
      </c>
      <c r="AF1154">
        <v>7</v>
      </c>
      <c r="AG1154">
        <v>0</v>
      </c>
      <c r="AH1154" t="s">
        <v>69</v>
      </c>
      <c r="AI1154" t="s">
        <v>72</v>
      </c>
      <c r="AJ1154" t="str" cm="1">
        <f t="array" ref="AJ1154">_xlfn.IFS(
  Cleaned_Data[[#This Row],[MonthlyIncome]] &lt;= Q1_Val, "Low (Q1)",
  Cleaned_Data[[#This Row],[MonthlyIncome]] &lt;= Q2_Val, "Lower-Mid (Q2)",
  Cleaned_Data[[#This Row],[MonthlyIncome]] &lt;= Q3_Val, "Upper-Mid (Q3)",
  TRUE, "High (Q4)"
)</f>
        <v>High (Q4)</v>
      </c>
      <c r="AK1154" t="str">
        <f>_xlfn.XLOOKUP(Cleaned_Data[[#This Row],[JobSatisfaction]], SatisfactionLookup[Code], SatisfactionLookup[Label], "Unknown")</f>
        <v>Medium</v>
      </c>
      <c r="AL1154" t="str">
        <f>_xlfn.XLOOKUP(Cleaned_Data[[#This Row],[WorkLifeBalance]], SatisfactionLookup[Code], SatisfactionLookup[Label], "Unknown")</f>
        <v>High</v>
      </c>
      <c r="AM115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154" t="str" cm="1">
        <f t="array" ref="AN1154">_xlfn.IFS(Cleaned_Data[[#This Row],[Risk Score]]&gt;=5, "3 - High Risk", Cleaned_Data[[#This Row],[Risk Score]]&gt;=3, "2 - Medium Risk", TRUE, "1 - Low Risk")</f>
        <v>2 - Medium Risk</v>
      </c>
    </row>
    <row r="1155" spans="1:40">
      <c r="A1155">
        <v>39</v>
      </c>
      <c r="B1155" t="s">
        <v>43</v>
      </c>
      <c r="C1155" t="s">
        <v>36</v>
      </c>
      <c r="D1155">
        <v>1387</v>
      </c>
      <c r="E1155" t="s">
        <v>45</v>
      </c>
      <c r="F1155">
        <v>10</v>
      </c>
      <c r="G1155">
        <v>5</v>
      </c>
      <c r="H1155" t="s">
        <v>51</v>
      </c>
      <c r="I1155">
        <v>1618</v>
      </c>
      <c r="J1155">
        <v>2</v>
      </c>
      <c r="K1155" t="s">
        <v>46</v>
      </c>
      <c r="L1155">
        <v>76</v>
      </c>
      <c r="M1155">
        <v>3</v>
      </c>
      <c r="N1155">
        <v>2</v>
      </c>
      <c r="O1155" t="s">
        <v>53</v>
      </c>
      <c r="P1155">
        <v>1</v>
      </c>
      <c r="Q1155" t="s">
        <v>48</v>
      </c>
      <c r="R1155">
        <v>5377</v>
      </c>
      <c r="S1155">
        <v>3835</v>
      </c>
      <c r="T1155">
        <v>2</v>
      </c>
      <c r="U1155" t="s">
        <v>43</v>
      </c>
      <c r="V1155">
        <v>13</v>
      </c>
      <c r="W1155">
        <v>3</v>
      </c>
      <c r="X1155">
        <v>4</v>
      </c>
      <c r="Y1155">
        <v>3</v>
      </c>
      <c r="Z1155">
        <v>10</v>
      </c>
      <c r="AA1155">
        <v>3</v>
      </c>
      <c r="AB1155">
        <v>3</v>
      </c>
      <c r="AC1155">
        <v>7</v>
      </c>
      <c r="AD1155">
        <v>7</v>
      </c>
      <c r="AE1155">
        <v>7</v>
      </c>
      <c r="AF1155">
        <v>7</v>
      </c>
      <c r="AG1155">
        <v>0</v>
      </c>
      <c r="AH1155" t="s">
        <v>69</v>
      </c>
      <c r="AI1155" t="s">
        <v>72</v>
      </c>
      <c r="AJ1155" t="str" cm="1">
        <f t="array" ref="AJ1155">_xlfn.IFS(
  Cleaned_Data[[#This Row],[MonthlyIncome]] &lt;= Q1_Val, "Low (Q1)",
  Cleaned_Data[[#This Row],[MonthlyIncome]] &lt;= Q2_Val, "Lower-Mid (Q2)",
  Cleaned_Data[[#This Row],[MonthlyIncome]] &lt;= Q3_Val, "Upper-Mid (Q3)",
  TRUE, "High (Q4)"
)</f>
        <v>Upper-Mid (Q3)</v>
      </c>
      <c r="AK1155" t="str">
        <f>_xlfn.XLOOKUP(Cleaned_Data[[#This Row],[JobSatisfaction]], SatisfactionLookup[Code], SatisfactionLookup[Label], "Unknown")</f>
        <v>Low</v>
      </c>
      <c r="AL1155" t="str">
        <f>_xlfn.XLOOKUP(Cleaned_Data[[#This Row],[WorkLifeBalance]], SatisfactionLookup[Code], SatisfactionLookup[Label], "Unknown")</f>
        <v>High</v>
      </c>
      <c r="AM115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155" t="str" cm="1">
        <f t="array" ref="AN1155">_xlfn.IFS(Cleaned_Data[[#This Row],[Risk Score]]&gt;=5, "3 - High Risk", Cleaned_Data[[#This Row],[Risk Score]]&gt;=3, "2 - Medium Risk", TRUE, "1 - Low Risk")</f>
        <v>2 - Medium Risk</v>
      </c>
    </row>
    <row r="1156" spans="1:40">
      <c r="A1156">
        <v>54</v>
      </c>
      <c r="B1156" t="s">
        <v>43</v>
      </c>
      <c r="C1156" t="s">
        <v>36</v>
      </c>
      <c r="D1156">
        <v>584</v>
      </c>
      <c r="E1156" t="s">
        <v>45</v>
      </c>
      <c r="F1156">
        <v>22</v>
      </c>
      <c r="G1156">
        <v>5</v>
      </c>
      <c r="H1156" t="s">
        <v>51</v>
      </c>
      <c r="I1156">
        <v>1665</v>
      </c>
      <c r="J1156">
        <v>2</v>
      </c>
      <c r="K1156" t="s">
        <v>39</v>
      </c>
      <c r="L1156">
        <v>91</v>
      </c>
      <c r="M1156">
        <v>3</v>
      </c>
      <c r="N1156">
        <v>4</v>
      </c>
      <c r="O1156" t="s">
        <v>56</v>
      </c>
      <c r="P1156">
        <v>3</v>
      </c>
      <c r="Q1156" t="s">
        <v>48</v>
      </c>
      <c r="R1156">
        <v>17426</v>
      </c>
      <c r="S1156">
        <v>18685</v>
      </c>
      <c r="T1156">
        <v>3</v>
      </c>
      <c r="U1156" t="s">
        <v>43</v>
      </c>
      <c r="V1156">
        <v>25</v>
      </c>
      <c r="W1156">
        <v>4</v>
      </c>
      <c r="X1156">
        <v>3</v>
      </c>
      <c r="Y1156">
        <v>1</v>
      </c>
      <c r="Z1156">
        <v>36</v>
      </c>
      <c r="AA1156">
        <v>6</v>
      </c>
      <c r="AB1156">
        <v>3</v>
      </c>
      <c r="AC1156">
        <v>10</v>
      </c>
      <c r="AD1156">
        <v>8</v>
      </c>
      <c r="AE1156">
        <v>4</v>
      </c>
      <c r="AF1156">
        <v>7</v>
      </c>
      <c r="AG1156">
        <v>0</v>
      </c>
      <c r="AH1156" t="s">
        <v>70</v>
      </c>
      <c r="AI1156" t="s">
        <v>72</v>
      </c>
      <c r="AJ1156" t="str" cm="1">
        <f t="array" ref="AJ1156">_xlfn.IFS(
  Cleaned_Data[[#This Row],[MonthlyIncome]] &lt;= Q1_Val, "Low (Q1)",
  Cleaned_Data[[#This Row],[MonthlyIncome]] &lt;= Q2_Val, "Lower-Mid (Q2)",
  Cleaned_Data[[#This Row],[MonthlyIncome]] &lt;= Q3_Val, "Upper-Mid (Q3)",
  TRUE, "High (Q4)"
)</f>
        <v>High (Q4)</v>
      </c>
      <c r="AK1156" t="str">
        <f>_xlfn.XLOOKUP(Cleaned_Data[[#This Row],[JobSatisfaction]], SatisfactionLookup[Code], SatisfactionLookup[Label], "Unknown")</f>
        <v>High</v>
      </c>
      <c r="AL1156" t="str">
        <f>_xlfn.XLOOKUP(Cleaned_Data[[#This Row],[WorkLifeBalance]], SatisfactionLookup[Code], SatisfactionLookup[Label], "Unknown")</f>
        <v>High</v>
      </c>
      <c r="AM115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156" t="str" cm="1">
        <f t="array" ref="AN1156">_xlfn.IFS(Cleaned_Data[[#This Row],[Risk Score]]&gt;=5, "3 - High Risk", Cleaned_Data[[#This Row],[Risk Score]]&gt;=3, "2 - Medium Risk", TRUE, "1 - Low Risk")</f>
        <v>1 - Low Risk</v>
      </c>
    </row>
    <row r="1157" spans="1:40">
      <c r="A1157">
        <v>36</v>
      </c>
      <c r="B1157" t="s">
        <v>43</v>
      </c>
      <c r="C1157" t="s">
        <v>36</v>
      </c>
      <c r="D1157">
        <v>530</v>
      </c>
      <c r="E1157" t="s">
        <v>37</v>
      </c>
      <c r="F1157">
        <v>2</v>
      </c>
      <c r="G1157">
        <v>4</v>
      </c>
      <c r="H1157" t="s">
        <v>38</v>
      </c>
      <c r="I1157">
        <v>1710</v>
      </c>
      <c r="J1157">
        <v>3</v>
      </c>
      <c r="K1157" t="s">
        <v>39</v>
      </c>
      <c r="L1157">
        <v>51</v>
      </c>
      <c r="M1157">
        <v>3</v>
      </c>
      <c r="N1157">
        <v>2</v>
      </c>
      <c r="O1157" t="s">
        <v>57</v>
      </c>
      <c r="P1157">
        <v>4</v>
      </c>
      <c r="Q1157" t="s">
        <v>41</v>
      </c>
      <c r="R1157">
        <v>4502</v>
      </c>
      <c r="S1157">
        <v>7439</v>
      </c>
      <c r="T1157">
        <v>3</v>
      </c>
      <c r="U1157" t="s">
        <v>43</v>
      </c>
      <c r="V1157">
        <v>15</v>
      </c>
      <c r="W1157">
        <v>3</v>
      </c>
      <c r="X1157">
        <v>3</v>
      </c>
      <c r="Y1157">
        <v>0</v>
      </c>
      <c r="Z1157">
        <v>17</v>
      </c>
      <c r="AA1157">
        <v>2</v>
      </c>
      <c r="AB1157">
        <v>2</v>
      </c>
      <c r="AC1157">
        <v>13</v>
      </c>
      <c r="AD1157">
        <v>7</v>
      </c>
      <c r="AE1157">
        <v>6</v>
      </c>
      <c r="AF1157">
        <v>7</v>
      </c>
      <c r="AG1157">
        <v>0</v>
      </c>
      <c r="AH1157" t="s">
        <v>69</v>
      </c>
      <c r="AI1157" t="s">
        <v>73</v>
      </c>
      <c r="AJ1157" t="str" cm="1">
        <f t="array" ref="AJ1157">_xlfn.IFS(
  Cleaned_Data[[#This Row],[MonthlyIncome]] &lt;= Q1_Val, "Low (Q1)",
  Cleaned_Data[[#This Row],[MonthlyIncome]] &lt;= Q2_Val, "Lower-Mid (Q2)",
  Cleaned_Data[[#This Row],[MonthlyIncome]] &lt;= Q3_Val, "Upper-Mid (Q3)",
  TRUE, "High (Q4)"
)</f>
        <v>Lower-Mid (Q2)</v>
      </c>
      <c r="AK1157" t="str">
        <f>_xlfn.XLOOKUP(Cleaned_Data[[#This Row],[JobSatisfaction]], SatisfactionLookup[Code], SatisfactionLookup[Label], "Unknown")</f>
        <v>Very High</v>
      </c>
      <c r="AL1157" t="str">
        <f>_xlfn.XLOOKUP(Cleaned_Data[[#This Row],[WorkLifeBalance]], SatisfactionLookup[Code], SatisfactionLookup[Label], "Unknown")</f>
        <v>Medium</v>
      </c>
      <c r="AM115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157" t="str" cm="1">
        <f t="array" ref="AN1157">_xlfn.IFS(Cleaned_Data[[#This Row],[Risk Score]]&gt;=5, "3 - High Risk", Cleaned_Data[[#This Row],[Risk Score]]&gt;=3, "2 - Medium Risk", TRUE, "1 - Low Risk")</f>
        <v>1 - Low Risk</v>
      </c>
    </row>
    <row r="1158" spans="1:40">
      <c r="A1158">
        <v>46</v>
      </c>
      <c r="B1158" t="s">
        <v>43</v>
      </c>
      <c r="C1158" t="s">
        <v>36</v>
      </c>
      <c r="D1158">
        <v>734</v>
      </c>
      <c r="E1158" t="s">
        <v>45</v>
      </c>
      <c r="F1158">
        <v>2</v>
      </c>
      <c r="G1158">
        <v>4</v>
      </c>
      <c r="H1158" t="s">
        <v>51</v>
      </c>
      <c r="I1158">
        <v>1789</v>
      </c>
      <c r="J1158">
        <v>3</v>
      </c>
      <c r="K1158" t="s">
        <v>46</v>
      </c>
      <c r="L1158">
        <v>46</v>
      </c>
      <c r="M1158">
        <v>3</v>
      </c>
      <c r="N1158">
        <v>5</v>
      </c>
      <c r="O1158" t="s">
        <v>58</v>
      </c>
      <c r="P1158">
        <v>4</v>
      </c>
      <c r="Q1158" t="s">
        <v>52</v>
      </c>
      <c r="R1158">
        <v>19328</v>
      </c>
      <c r="S1158">
        <v>14218</v>
      </c>
      <c r="T1158">
        <v>7</v>
      </c>
      <c r="U1158" t="s">
        <v>35</v>
      </c>
      <c r="V1158">
        <v>17</v>
      </c>
      <c r="W1158">
        <v>3</v>
      </c>
      <c r="X1158">
        <v>3</v>
      </c>
      <c r="Y1158">
        <v>1</v>
      </c>
      <c r="Z1158">
        <v>24</v>
      </c>
      <c r="AA1158">
        <v>3</v>
      </c>
      <c r="AB1158">
        <v>3</v>
      </c>
      <c r="AC1158">
        <v>2</v>
      </c>
      <c r="AD1158">
        <v>1</v>
      </c>
      <c r="AE1158">
        <v>2</v>
      </c>
      <c r="AF1158">
        <v>2</v>
      </c>
      <c r="AG1158">
        <v>0</v>
      </c>
      <c r="AH1158" t="s">
        <v>70</v>
      </c>
      <c r="AI1158" t="s">
        <v>71</v>
      </c>
      <c r="AJ1158" t="str" cm="1">
        <f t="array" ref="AJ1158">_xlfn.IFS(
  Cleaned_Data[[#This Row],[MonthlyIncome]] &lt;= Q1_Val, "Low (Q1)",
  Cleaned_Data[[#This Row],[MonthlyIncome]] &lt;= Q2_Val, "Lower-Mid (Q2)",
  Cleaned_Data[[#This Row],[MonthlyIncome]] &lt;= Q3_Val, "Upper-Mid (Q3)",
  TRUE, "High (Q4)"
)</f>
        <v>High (Q4)</v>
      </c>
      <c r="AK1158" t="str">
        <f>_xlfn.XLOOKUP(Cleaned_Data[[#This Row],[JobSatisfaction]], SatisfactionLookup[Code], SatisfactionLookup[Label], "Unknown")</f>
        <v>Very High</v>
      </c>
      <c r="AL1158" t="str">
        <f>_xlfn.XLOOKUP(Cleaned_Data[[#This Row],[WorkLifeBalance]], SatisfactionLookup[Code], SatisfactionLookup[Label], "Unknown")</f>
        <v>High</v>
      </c>
      <c r="AM115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158" t="str" cm="1">
        <f t="array" ref="AN1158">_xlfn.IFS(Cleaned_Data[[#This Row],[Risk Score]]&gt;=5, "3 - High Risk", Cleaned_Data[[#This Row],[Risk Score]]&gt;=3, "2 - Medium Risk", TRUE, "1 - Low Risk")</f>
        <v>2 - Medium Risk</v>
      </c>
    </row>
    <row r="1159" spans="1:40">
      <c r="A1159">
        <v>36</v>
      </c>
      <c r="B1159" t="s">
        <v>43</v>
      </c>
      <c r="C1159" t="s">
        <v>36</v>
      </c>
      <c r="D1159">
        <v>1383</v>
      </c>
      <c r="E1159" t="s">
        <v>45</v>
      </c>
      <c r="F1159">
        <v>10</v>
      </c>
      <c r="G1159">
        <v>3</v>
      </c>
      <c r="H1159" t="s">
        <v>38</v>
      </c>
      <c r="I1159">
        <v>1790</v>
      </c>
      <c r="J1159">
        <v>4</v>
      </c>
      <c r="K1159" t="s">
        <v>46</v>
      </c>
      <c r="L1159">
        <v>90</v>
      </c>
      <c r="M1159">
        <v>3</v>
      </c>
      <c r="N1159">
        <v>3</v>
      </c>
      <c r="O1159" t="s">
        <v>54</v>
      </c>
      <c r="P1159">
        <v>1</v>
      </c>
      <c r="Q1159" t="s">
        <v>48</v>
      </c>
      <c r="R1159">
        <v>8321</v>
      </c>
      <c r="S1159">
        <v>25949</v>
      </c>
      <c r="T1159">
        <v>7</v>
      </c>
      <c r="U1159" t="s">
        <v>35</v>
      </c>
      <c r="V1159">
        <v>13</v>
      </c>
      <c r="W1159">
        <v>3</v>
      </c>
      <c r="X1159">
        <v>4</v>
      </c>
      <c r="Y1159">
        <v>1</v>
      </c>
      <c r="Z1159">
        <v>15</v>
      </c>
      <c r="AA1159">
        <v>1</v>
      </c>
      <c r="AB1159">
        <v>3</v>
      </c>
      <c r="AC1159">
        <v>12</v>
      </c>
      <c r="AD1159">
        <v>8</v>
      </c>
      <c r="AE1159">
        <v>5</v>
      </c>
      <c r="AF1159">
        <v>7</v>
      </c>
      <c r="AG1159">
        <v>0</v>
      </c>
      <c r="AH1159" t="s">
        <v>69</v>
      </c>
      <c r="AI1159" t="s">
        <v>73</v>
      </c>
      <c r="AJ1159" t="str" cm="1">
        <f t="array" ref="AJ1159">_xlfn.IFS(
  Cleaned_Data[[#This Row],[MonthlyIncome]] &lt;= Q1_Val, "Low (Q1)",
  Cleaned_Data[[#This Row],[MonthlyIncome]] &lt;= Q2_Val, "Lower-Mid (Q2)",
  Cleaned_Data[[#This Row],[MonthlyIncome]] &lt;= Q3_Val, "Upper-Mid (Q3)",
  TRUE, "High (Q4)"
)</f>
        <v>Upper-Mid (Q3)</v>
      </c>
      <c r="AK1159" t="str">
        <f>_xlfn.XLOOKUP(Cleaned_Data[[#This Row],[JobSatisfaction]], SatisfactionLookup[Code], SatisfactionLookup[Label], "Unknown")</f>
        <v>Low</v>
      </c>
      <c r="AL1159" t="str">
        <f>_xlfn.XLOOKUP(Cleaned_Data[[#This Row],[WorkLifeBalance]], SatisfactionLookup[Code], SatisfactionLookup[Label], "Unknown")</f>
        <v>High</v>
      </c>
      <c r="AM115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159" t="str" cm="1">
        <f t="array" ref="AN1159">_xlfn.IFS(Cleaned_Data[[#This Row],[Risk Score]]&gt;=5, "3 - High Risk", Cleaned_Data[[#This Row],[Risk Score]]&gt;=3, "2 - Medium Risk", TRUE, "1 - Low Risk")</f>
        <v>3 - High Risk</v>
      </c>
    </row>
    <row r="1160" spans="1:40">
      <c r="A1160">
        <v>37</v>
      </c>
      <c r="B1160" t="s">
        <v>43</v>
      </c>
      <c r="C1160" t="s">
        <v>36</v>
      </c>
      <c r="D1160">
        <v>1239</v>
      </c>
      <c r="E1160" t="s">
        <v>61</v>
      </c>
      <c r="F1160">
        <v>8</v>
      </c>
      <c r="G1160">
        <v>2</v>
      </c>
      <c r="H1160" t="s">
        <v>49</v>
      </c>
      <c r="I1160">
        <v>1794</v>
      </c>
      <c r="J1160">
        <v>3</v>
      </c>
      <c r="K1160" t="s">
        <v>46</v>
      </c>
      <c r="L1160">
        <v>89</v>
      </c>
      <c r="M1160">
        <v>3</v>
      </c>
      <c r="N1160">
        <v>2</v>
      </c>
      <c r="O1160" t="s">
        <v>61</v>
      </c>
      <c r="P1160">
        <v>2</v>
      </c>
      <c r="Q1160" t="s">
        <v>52</v>
      </c>
      <c r="R1160">
        <v>4071</v>
      </c>
      <c r="S1160">
        <v>12832</v>
      </c>
      <c r="T1160">
        <v>2</v>
      </c>
      <c r="U1160" t="s">
        <v>43</v>
      </c>
      <c r="V1160">
        <v>13</v>
      </c>
      <c r="W1160">
        <v>3</v>
      </c>
      <c r="X1160">
        <v>3</v>
      </c>
      <c r="Y1160">
        <v>0</v>
      </c>
      <c r="Z1160">
        <v>19</v>
      </c>
      <c r="AA1160">
        <v>4</v>
      </c>
      <c r="AB1160">
        <v>2</v>
      </c>
      <c r="AC1160">
        <v>10</v>
      </c>
      <c r="AD1160">
        <v>0</v>
      </c>
      <c r="AE1160">
        <v>4</v>
      </c>
      <c r="AF1160">
        <v>7</v>
      </c>
      <c r="AG1160">
        <v>0</v>
      </c>
      <c r="AH1160" t="s">
        <v>69</v>
      </c>
      <c r="AI1160" t="s">
        <v>72</v>
      </c>
      <c r="AJ1160" t="str" cm="1">
        <f t="array" ref="AJ1160">_xlfn.IFS(
  Cleaned_Data[[#This Row],[MonthlyIncome]] &lt;= Q1_Val, "Low (Q1)",
  Cleaned_Data[[#This Row],[MonthlyIncome]] &lt;= Q2_Val, "Lower-Mid (Q2)",
  Cleaned_Data[[#This Row],[MonthlyIncome]] &lt;= Q3_Val, "Upper-Mid (Q3)",
  TRUE, "High (Q4)"
)</f>
        <v>Lower-Mid (Q2)</v>
      </c>
      <c r="AK1160" t="str">
        <f>_xlfn.XLOOKUP(Cleaned_Data[[#This Row],[JobSatisfaction]], SatisfactionLookup[Code], SatisfactionLookup[Label], "Unknown")</f>
        <v>Medium</v>
      </c>
      <c r="AL1160" t="str">
        <f>_xlfn.XLOOKUP(Cleaned_Data[[#This Row],[WorkLifeBalance]], SatisfactionLookup[Code], SatisfactionLookup[Label], "Unknown")</f>
        <v>Medium</v>
      </c>
      <c r="AM116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160" t="str" cm="1">
        <f t="array" ref="AN1160">_xlfn.IFS(Cleaned_Data[[#This Row],[Risk Score]]&gt;=5, "3 - High Risk", Cleaned_Data[[#This Row],[Risk Score]]&gt;=3, "2 - Medium Risk", TRUE, "1 - Low Risk")</f>
        <v>2 - Medium Risk</v>
      </c>
    </row>
    <row r="1161" spans="1:40">
      <c r="A1161">
        <v>39</v>
      </c>
      <c r="B1161" t="s">
        <v>43</v>
      </c>
      <c r="C1161" t="s">
        <v>36</v>
      </c>
      <c r="D1161">
        <v>1253</v>
      </c>
      <c r="E1161" t="s">
        <v>45</v>
      </c>
      <c r="F1161">
        <v>10</v>
      </c>
      <c r="G1161">
        <v>1</v>
      </c>
      <c r="H1161" t="s">
        <v>51</v>
      </c>
      <c r="I1161">
        <v>1800</v>
      </c>
      <c r="J1161">
        <v>3</v>
      </c>
      <c r="K1161" t="s">
        <v>46</v>
      </c>
      <c r="L1161">
        <v>65</v>
      </c>
      <c r="M1161">
        <v>3</v>
      </c>
      <c r="N1161">
        <v>3</v>
      </c>
      <c r="O1161" t="s">
        <v>58</v>
      </c>
      <c r="P1161">
        <v>3</v>
      </c>
      <c r="Q1161" t="s">
        <v>41</v>
      </c>
      <c r="R1161">
        <v>13464</v>
      </c>
      <c r="S1161">
        <v>7914</v>
      </c>
      <c r="T1161">
        <v>7</v>
      </c>
      <c r="U1161" t="s">
        <v>43</v>
      </c>
      <c r="V1161">
        <v>21</v>
      </c>
      <c r="W1161">
        <v>4</v>
      </c>
      <c r="X1161">
        <v>3</v>
      </c>
      <c r="Y1161">
        <v>0</v>
      </c>
      <c r="Z1161">
        <v>9</v>
      </c>
      <c r="AA1161">
        <v>3</v>
      </c>
      <c r="AB1161">
        <v>3</v>
      </c>
      <c r="AC1161">
        <v>4</v>
      </c>
      <c r="AD1161">
        <v>3</v>
      </c>
      <c r="AE1161">
        <v>2</v>
      </c>
      <c r="AF1161">
        <v>2</v>
      </c>
      <c r="AG1161">
        <v>0</v>
      </c>
      <c r="AH1161" t="s">
        <v>69</v>
      </c>
      <c r="AI1161" t="s">
        <v>71</v>
      </c>
      <c r="AJ1161" t="str" cm="1">
        <f t="array" ref="AJ1161">_xlfn.IFS(
  Cleaned_Data[[#This Row],[MonthlyIncome]] &lt;= Q1_Val, "Low (Q1)",
  Cleaned_Data[[#This Row],[MonthlyIncome]] &lt;= Q2_Val, "Lower-Mid (Q2)",
  Cleaned_Data[[#This Row],[MonthlyIncome]] &lt;= Q3_Val, "Upper-Mid (Q3)",
  TRUE, "High (Q4)"
)</f>
        <v>High (Q4)</v>
      </c>
      <c r="AK1161" t="str">
        <f>_xlfn.XLOOKUP(Cleaned_Data[[#This Row],[JobSatisfaction]], SatisfactionLookup[Code], SatisfactionLookup[Label], "Unknown")</f>
        <v>High</v>
      </c>
      <c r="AL1161" t="str">
        <f>_xlfn.XLOOKUP(Cleaned_Data[[#This Row],[WorkLifeBalance]], SatisfactionLookup[Code], SatisfactionLookup[Label], "Unknown")</f>
        <v>High</v>
      </c>
      <c r="AM116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161" t="str" cm="1">
        <f t="array" ref="AN1161">_xlfn.IFS(Cleaned_Data[[#This Row],[Risk Score]]&gt;=5, "3 - High Risk", Cleaned_Data[[#This Row],[Risk Score]]&gt;=3, "2 - Medium Risk", TRUE, "1 - Low Risk")</f>
        <v>1 - Low Risk</v>
      </c>
    </row>
    <row r="1162" spans="1:40">
      <c r="A1162">
        <v>41</v>
      </c>
      <c r="B1162" t="s">
        <v>43</v>
      </c>
      <c r="C1162" t="s">
        <v>36</v>
      </c>
      <c r="D1162">
        <v>796</v>
      </c>
      <c r="E1162" t="s">
        <v>37</v>
      </c>
      <c r="F1162">
        <v>4</v>
      </c>
      <c r="G1162">
        <v>1</v>
      </c>
      <c r="H1162" t="s">
        <v>59</v>
      </c>
      <c r="I1162">
        <v>1815</v>
      </c>
      <c r="J1162">
        <v>3</v>
      </c>
      <c r="K1162" t="s">
        <v>39</v>
      </c>
      <c r="L1162">
        <v>81</v>
      </c>
      <c r="M1162">
        <v>3</v>
      </c>
      <c r="N1162">
        <v>3</v>
      </c>
      <c r="O1162" t="s">
        <v>40</v>
      </c>
      <c r="P1162">
        <v>3</v>
      </c>
      <c r="Q1162" t="s">
        <v>52</v>
      </c>
      <c r="R1162">
        <v>10447</v>
      </c>
      <c r="S1162">
        <v>26458</v>
      </c>
      <c r="T1162">
        <v>0</v>
      </c>
      <c r="U1162" t="s">
        <v>35</v>
      </c>
      <c r="V1162">
        <v>13</v>
      </c>
      <c r="W1162">
        <v>3</v>
      </c>
      <c r="X1162">
        <v>4</v>
      </c>
      <c r="Y1162">
        <v>1</v>
      </c>
      <c r="Z1162">
        <v>23</v>
      </c>
      <c r="AA1162">
        <v>3</v>
      </c>
      <c r="AB1162">
        <v>4</v>
      </c>
      <c r="AC1162">
        <v>22</v>
      </c>
      <c r="AD1162">
        <v>14</v>
      </c>
      <c r="AE1162">
        <v>13</v>
      </c>
      <c r="AF1162">
        <v>5</v>
      </c>
      <c r="AG1162">
        <v>0</v>
      </c>
      <c r="AH1162" t="s">
        <v>69</v>
      </c>
      <c r="AI1162" t="s">
        <v>73</v>
      </c>
      <c r="AJ1162" t="str" cm="1">
        <f t="array" ref="AJ1162">_xlfn.IFS(
  Cleaned_Data[[#This Row],[MonthlyIncome]] &lt;= Q1_Val, "Low (Q1)",
  Cleaned_Data[[#This Row],[MonthlyIncome]] &lt;= Q2_Val, "Lower-Mid (Q2)",
  Cleaned_Data[[#This Row],[MonthlyIncome]] &lt;= Q3_Val, "Upper-Mid (Q3)",
  TRUE, "High (Q4)"
)</f>
        <v>High (Q4)</v>
      </c>
      <c r="AK1162" t="str">
        <f>_xlfn.XLOOKUP(Cleaned_Data[[#This Row],[JobSatisfaction]], SatisfactionLookup[Code], SatisfactionLookup[Label], "Unknown")</f>
        <v>High</v>
      </c>
      <c r="AL1162" t="str">
        <f>_xlfn.XLOOKUP(Cleaned_Data[[#This Row],[WorkLifeBalance]], SatisfactionLookup[Code], SatisfactionLookup[Label], "Unknown")</f>
        <v>Very High</v>
      </c>
      <c r="AM116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162" t="str" cm="1">
        <f t="array" ref="AN1162">_xlfn.IFS(Cleaned_Data[[#This Row],[Risk Score]]&gt;=5, "3 - High Risk", Cleaned_Data[[#This Row],[Risk Score]]&gt;=3, "2 - Medium Risk", TRUE, "1 - Low Risk")</f>
        <v>2 - Medium Risk</v>
      </c>
    </row>
    <row r="1163" spans="1:40">
      <c r="A1163">
        <v>40</v>
      </c>
      <c r="B1163" t="s">
        <v>43</v>
      </c>
      <c r="C1163" t="s">
        <v>36</v>
      </c>
      <c r="D1163">
        <v>750</v>
      </c>
      <c r="E1163" t="s">
        <v>45</v>
      </c>
      <c r="F1163">
        <v>12</v>
      </c>
      <c r="G1163">
        <v>3</v>
      </c>
      <c r="H1163" t="s">
        <v>38</v>
      </c>
      <c r="I1163">
        <v>1829</v>
      </c>
      <c r="J1163">
        <v>2</v>
      </c>
      <c r="K1163" t="s">
        <v>39</v>
      </c>
      <c r="L1163">
        <v>47</v>
      </c>
      <c r="M1163">
        <v>3</v>
      </c>
      <c r="N1163">
        <v>2</v>
      </c>
      <c r="O1163" t="s">
        <v>54</v>
      </c>
      <c r="P1163">
        <v>1</v>
      </c>
      <c r="Q1163" t="s">
        <v>52</v>
      </c>
      <c r="R1163">
        <v>4448</v>
      </c>
      <c r="S1163">
        <v>10748</v>
      </c>
      <c r="T1163">
        <v>2</v>
      </c>
      <c r="U1163" t="s">
        <v>43</v>
      </c>
      <c r="V1163">
        <v>12</v>
      </c>
      <c r="W1163">
        <v>3</v>
      </c>
      <c r="X1163">
        <v>2</v>
      </c>
      <c r="Y1163">
        <v>1</v>
      </c>
      <c r="Z1163">
        <v>15</v>
      </c>
      <c r="AA1163">
        <v>3</v>
      </c>
      <c r="AB1163">
        <v>3</v>
      </c>
      <c r="AC1163">
        <v>7</v>
      </c>
      <c r="AD1163">
        <v>4</v>
      </c>
      <c r="AE1163">
        <v>7</v>
      </c>
      <c r="AF1163">
        <v>7</v>
      </c>
      <c r="AG1163">
        <v>0</v>
      </c>
      <c r="AH1163" t="s">
        <v>69</v>
      </c>
      <c r="AI1163" t="s">
        <v>72</v>
      </c>
      <c r="AJ1163" t="str" cm="1">
        <f t="array" ref="AJ1163">_xlfn.IFS(
  Cleaned_Data[[#This Row],[MonthlyIncome]] &lt;= Q1_Val, "Low (Q1)",
  Cleaned_Data[[#This Row],[MonthlyIncome]] &lt;= Q2_Val, "Lower-Mid (Q2)",
  Cleaned_Data[[#This Row],[MonthlyIncome]] &lt;= Q3_Val, "Upper-Mid (Q3)",
  TRUE, "High (Q4)"
)</f>
        <v>Lower-Mid (Q2)</v>
      </c>
      <c r="AK1163" t="str">
        <f>_xlfn.XLOOKUP(Cleaned_Data[[#This Row],[JobSatisfaction]], SatisfactionLookup[Code], SatisfactionLookup[Label], "Unknown")</f>
        <v>Low</v>
      </c>
      <c r="AL1163" t="str">
        <f>_xlfn.XLOOKUP(Cleaned_Data[[#This Row],[WorkLifeBalance]], SatisfactionLookup[Code], SatisfactionLookup[Label], "Unknown")</f>
        <v>High</v>
      </c>
      <c r="AM116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163" t="str" cm="1">
        <f t="array" ref="AN1163">_xlfn.IFS(Cleaned_Data[[#This Row],[Risk Score]]&gt;=5, "3 - High Risk", Cleaned_Data[[#This Row],[Risk Score]]&gt;=3, "2 - Medium Risk", TRUE, "1 - Low Risk")</f>
        <v>2 - Medium Risk</v>
      </c>
    </row>
    <row r="1164" spans="1:40">
      <c r="A1164">
        <v>46</v>
      </c>
      <c r="B1164" t="s">
        <v>43</v>
      </c>
      <c r="C1164" t="s">
        <v>36</v>
      </c>
      <c r="D1164">
        <v>706</v>
      </c>
      <c r="E1164" t="s">
        <v>45</v>
      </c>
      <c r="F1164">
        <v>2</v>
      </c>
      <c r="G1164">
        <v>2</v>
      </c>
      <c r="H1164" t="s">
        <v>38</v>
      </c>
      <c r="I1164">
        <v>1857</v>
      </c>
      <c r="J1164">
        <v>4</v>
      </c>
      <c r="K1164" t="s">
        <v>46</v>
      </c>
      <c r="L1164">
        <v>82</v>
      </c>
      <c r="M1164">
        <v>3</v>
      </c>
      <c r="N1164">
        <v>3</v>
      </c>
      <c r="O1164" t="s">
        <v>53</v>
      </c>
      <c r="P1164">
        <v>4</v>
      </c>
      <c r="Q1164" t="s">
        <v>52</v>
      </c>
      <c r="R1164">
        <v>8578</v>
      </c>
      <c r="S1164">
        <v>19989</v>
      </c>
      <c r="T1164">
        <v>3</v>
      </c>
      <c r="U1164" t="s">
        <v>43</v>
      </c>
      <c r="V1164">
        <v>14</v>
      </c>
      <c r="W1164">
        <v>3</v>
      </c>
      <c r="X1164">
        <v>3</v>
      </c>
      <c r="Y1164">
        <v>1</v>
      </c>
      <c r="Z1164">
        <v>12</v>
      </c>
      <c r="AA1164">
        <v>4</v>
      </c>
      <c r="AB1164">
        <v>2</v>
      </c>
      <c r="AC1164">
        <v>9</v>
      </c>
      <c r="AD1164">
        <v>8</v>
      </c>
      <c r="AE1164">
        <v>4</v>
      </c>
      <c r="AF1164">
        <v>7</v>
      </c>
      <c r="AG1164">
        <v>0</v>
      </c>
      <c r="AH1164" t="s">
        <v>70</v>
      </c>
      <c r="AI1164" t="s">
        <v>72</v>
      </c>
      <c r="AJ1164" t="str" cm="1">
        <f t="array" ref="AJ1164">_xlfn.IFS(
  Cleaned_Data[[#This Row],[MonthlyIncome]] &lt;= Q1_Val, "Low (Q1)",
  Cleaned_Data[[#This Row],[MonthlyIncome]] &lt;= Q2_Val, "Lower-Mid (Q2)",
  Cleaned_Data[[#This Row],[MonthlyIncome]] &lt;= Q3_Val, "Upper-Mid (Q3)",
  TRUE, "High (Q4)"
)</f>
        <v>High (Q4)</v>
      </c>
      <c r="AK1164" t="str">
        <f>_xlfn.XLOOKUP(Cleaned_Data[[#This Row],[JobSatisfaction]], SatisfactionLookup[Code], SatisfactionLookup[Label], "Unknown")</f>
        <v>Very High</v>
      </c>
      <c r="AL1164" t="str">
        <f>_xlfn.XLOOKUP(Cleaned_Data[[#This Row],[WorkLifeBalance]], SatisfactionLookup[Code], SatisfactionLookup[Label], "Unknown")</f>
        <v>Medium</v>
      </c>
      <c r="AM116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164" t="str" cm="1">
        <f t="array" ref="AN1164">_xlfn.IFS(Cleaned_Data[[#This Row],[Risk Score]]&gt;=5, "3 - High Risk", Cleaned_Data[[#This Row],[Risk Score]]&gt;=3, "2 - Medium Risk", TRUE, "1 - Low Risk")</f>
        <v>1 - Low Risk</v>
      </c>
    </row>
    <row r="1165" spans="1:40">
      <c r="A1165">
        <v>40</v>
      </c>
      <c r="B1165" t="s">
        <v>43</v>
      </c>
      <c r="C1165" t="s">
        <v>36</v>
      </c>
      <c r="D1165">
        <v>1137</v>
      </c>
      <c r="E1165" t="s">
        <v>45</v>
      </c>
      <c r="F1165">
        <v>1</v>
      </c>
      <c r="G1165">
        <v>4</v>
      </c>
      <c r="H1165" t="s">
        <v>38</v>
      </c>
      <c r="I1165">
        <v>1892</v>
      </c>
      <c r="J1165">
        <v>1</v>
      </c>
      <c r="K1165" t="s">
        <v>46</v>
      </c>
      <c r="L1165">
        <v>98</v>
      </c>
      <c r="M1165">
        <v>3</v>
      </c>
      <c r="N1165">
        <v>4</v>
      </c>
      <c r="O1165" t="s">
        <v>56</v>
      </c>
      <c r="P1165">
        <v>1</v>
      </c>
      <c r="Q1165" t="s">
        <v>52</v>
      </c>
      <c r="R1165">
        <v>16823</v>
      </c>
      <c r="S1165">
        <v>18991</v>
      </c>
      <c r="T1165">
        <v>2</v>
      </c>
      <c r="U1165" t="s">
        <v>43</v>
      </c>
      <c r="V1165">
        <v>11</v>
      </c>
      <c r="W1165">
        <v>3</v>
      </c>
      <c r="X1165">
        <v>1</v>
      </c>
      <c r="Y1165">
        <v>1</v>
      </c>
      <c r="Z1165">
        <v>22</v>
      </c>
      <c r="AA1165">
        <v>3</v>
      </c>
      <c r="AB1165">
        <v>3</v>
      </c>
      <c r="AC1165">
        <v>19</v>
      </c>
      <c r="AD1165">
        <v>7</v>
      </c>
      <c r="AE1165">
        <v>11</v>
      </c>
      <c r="AF1165">
        <v>16</v>
      </c>
      <c r="AG1165">
        <v>0</v>
      </c>
      <c r="AH1165" t="s">
        <v>69</v>
      </c>
      <c r="AI1165" t="s">
        <v>73</v>
      </c>
      <c r="AJ1165" t="str" cm="1">
        <f t="array" ref="AJ1165">_xlfn.IFS(
  Cleaned_Data[[#This Row],[MonthlyIncome]] &lt;= Q1_Val, "Low (Q1)",
  Cleaned_Data[[#This Row],[MonthlyIncome]] &lt;= Q2_Val, "Lower-Mid (Q2)",
  Cleaned_Data[[#This Row],[MonthlyIncome]] &lt;= Q3_Val, "Upper-Mid (Q3)",
  TRUE, "High (Q4)"
)</f>
        <v>High (Q4)</v>
      </c>
      <c r="AK1165" t="str">
        <f>_xlfn.XLOOKUP(Cleaned_Data[[#This Row],[JobSatisfaction]], SatisfactionLookup[Code], SatisfactionLookup[Label], "Unknown")</f>
        <v>Low</v>
      </c>
      <c r="AL1165" t="str">
        <f>_xlfn.XLOOKUP(Cleaned_Data[[#This Row],[WorkLifeBalance]], SatisfactionLookup[Code], SatisfactionLookup[Label], "Unknown")</f>
        <v>High</v>
      </c>
      <c r="AM116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165" t="str" cm="1">
        <f t="array" ref="AN1165">_xlfn.IFS(Cleaned_Data[[#This Row],[Risk Score]]&gt;=5, "3 - High Risk", Cleaned_Data[[#This Row],[Risk Score]]&gt;=3, "2 - Medium Risk", TRUE, "1 - Low Risk")</f>
        <v>2 - Medium Risk</v>
      </c>
    </row>
    <row r="1166" spans="1:40">
      <c r="A1166">
        <v>42</v>
      </c>
      <c r="B1166" t="s">
        <v>43</v>
      </c>
      <c r="C1166" t="s">
        <v>36</v>
      </c>
      <c r="D1166">
        <v>1396</v>
      </c>
      <c r="E1166" t="s">
        <v>45</v>
      </c>
      <c r="F1166">
        <v>6</v>
      </c>
      <c r="G1166">
        <v>3</v>
      </c>
      <c r="H1166" t="s">
        <v>51</v>
      </c>
      <c r="I1166">
        <v>1911</v>
      </c>
      <c r="J1166">
        <v>3</v>
      </c>
      <c r="K1166" t="s">
        <v>46</v>
      </c>
      <c r="L1166">
        <v>83</v>
      </c>
      <c r="M1166">
        <v>3</v>
      </c>
      <c r="N1166">
        <v>3</v>
      </c>
      <c r="O1166" t="s">
        <v>58</v>
      </c>
      <c r="P1166">
        <v>1</v>
      </c>
      <c r="Q1166" t="s">
        <v>48</v>
      </c>
      <c r="R1166">
        <v>13348</v>
      </c>
      <c r="S1166">
        <v>14842</v>
      </c>
      <c r="T1166">
        <v>9</v>
      </c>
      <c r="U1166" t="s">
        <v>43</v>
      </c>
      <c r="V1166">
        <v>13</v>
      </c>
      <c r="W1166">
        <v>3</v>
      </c>
      <c r="X1166">
        <v>2</v>
      </c>
      <c r="Y1166">
        <v>1</v>
      </c>
      <c r="Z1166">
        <v>18</v>
      </c>
      <c r="AA1166">
        <v>3</v>
      </c>
      <c r="AB1166">
        <v>4</v>
      </c>
      <c r="AC1166">
        <v>13</v>
      </c>
      <c r="AD1166">
        <v>7</v>
      </c>
      <c r="AE1166">
        <v>5</v>
      </c>
      <c r="AF1166">
        <v>7</v>
      </c>
      <c r="AG1166">
        <v>0</v>
      </c>
      <c r="AH1166" t="s">
        <v>69</v>
      </c>
      <c r="AI1166" t="s">
        <v>73</v>
      </c>
      <c r="AJ1166" t="str" cm="1">
        <f t="array" ref="AJ1166">_xlfn.IFS(
  Cleaned_Data[[#This Row],[MonthlyIncome]] &lt;= Q1_Val, "Low (Q1)",
  Cleaned_Data[[#This Row],[MonthlyIncome]] &lt;= Q2_Val, "Lower-Mid (Q2)",
  Cleaned_Data[[#This Row],[MonthlyIncome]] &lt;= Q3_Val, "Upper-Mid (Q3)",
  TRUE, "High (Q4)"
)</f>
        <v>High (Q4)</v>
      </c>
      <c r="AK1166" t="str">
        <f>_xlfn.XLOOKUP(Cleaned_Data[[#This Row],[JobSatisfaction]], SatisfactionLookup[Code], SatisfactionLookup[Label], "Unknown")</f>
        <v>Low</v>
      </c>
      <c r="AL1166" t="str">
        <f>_xlfn.XLOOKUP(Cleaned_Data[[#This Row],[WorkLifeBalance]], SatisfactionLookup[Code], SatisfactionLookup[Label], "Unknown")</f>
        <v>Very High</v>
      </c>
      <c r="AM116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166" t="str" cm="1">
        <f t="array" ref="AN1166">_xlfn.IFS(Cleaned_Data[[#This Row],[Risk Score]]&gt;=5, "3 - High Risk", Cleaned_Data[[#This Row],[Risk Score]]&gt;=3, "2 - Medium Risk", TRUE, "1 - Low Risk")</f>
        <v>2 - Medium Risk</v>
      </c>
    </row>
    <row r="1167" spans="1:40">
      <c r="A1167">
        <v>26</v>
      </c>
      <c r="B1167" t="s">
        <v>43</v>
      </c>
      <c r="C1167" t="s">
        <v>36</v>
      </c>
      <c r="D1167">
        <v>157</v>
      </c>
      <c r="E1167" t="s">
        <v>45</v>
      </c>
      <c r="F1167">
        <v>1</v>
      </c>
      <c r="G1167">
        <v>3</v>
      </c>
      <c r="H1167" t="s">
        <v>51</v>
      </c>
      <c r="I1167">
        <v>1952</v>
      </c>
      <c r="J1167">
        <v>3</v>
      </c>
      <c r="K1167" t="s">
        <v>46</v>
      </c>
      <c r="L1167">
        <v>95</v>
      </c>
      <c r="M1167">
        <v>3</v>
      </c>
      <c r="N1167">
        <v>1</v>
      </c>
      <c r="O1167" t="s">
        <v>50</v>
      </c>
      <c r="P1167">
        <v>1</v>
      </c>
      <c r="Q1167" t="s">
        <v>41</v>
      </c>
      <c r="R1167">
        <v>2867</v>
      </c>
      <c r="S1167">
        <v>20006</v>
      </c>
      <c r="T1167">
        <v>0</v>
      </c>
      <c r="U1167" t="s">
        <v>43</v>
      </c>
      <c r="V1167">
        <v>13</v>
      </c>
      <c r="W1167">
        <v>3</v>
      </c>
      <c r="X1167">
        <v>4</v>
      </c>
      <c r="Y1167">
        <v>0</v>
      </c>
      <c r="Z1167">
        <v>8</v>
      </c>
      <c r="AA1167">
        <v>6</v>
      </c>
      <c r="AB1167">
        <v>2</v>
      </c>
      <c r="AC1167">
        <v>7</v>
      </c>
      <c r="AD1167">
        <v>7</v>
      </c>
      <c r="AE1167">
        <v>7</v>
      </c>
      <c r="AF1167">
        <v>6</v>
      </c>
      <c r="AG1167">
        <v>0</v>
      </c>
      <c r="AH1167" t="s">
        <v>67</v>
      </c>
      <c r="AI1167" t="s">
        <v>72</v>
      </c>
      <c r="AJ1167" t="str" cm="1">
        <f t="array" ref="AJ1167">_xlfn.IFS(
  Cleaned_Data[[#This Row],[MonthlyIncome]] &lt;= Q1_Val, "Low (Q1)",
  Cleaned_Data[[#This Row],[MonthlyIncome]] &lt;= Q2_Val, "Lower-Mid (Q2)",
  Cleaned_Data[[#This Row],[MonthlyIncome]] &lt;= Q3_Val, "Upper-Mid (Q3)",
  TRUE, "High (Q4)"
)</f>
        <v>Low (Q1)</v>
      </c>
      <c r="AK1167" t="str">
        <f>_xlfn.XLOOKUP(Cleaned_Data[[#This Row],[JobSatisfaction]], SatisfactionLookup[Code], SatisfactionLookup[Label], "Unknown")</f>
        <v>Low</v>
      </c>
      <c r="AL1167" t="str">
        <f>_xlfn.XLOOKUP(Cleaned_Data[[#This Row],[WorkLifeBalance]], SatisfactionLookup[Code], SatisfactionLookup[Label], "Unknown")</f>
        <v>Medium</v>
      </c>
      <c r="AM116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167" t="str" cm="1">
        <f t="array" ref="AN1167">_xlfn.IFS(Cleaned_Data[[#This Row],[Risk Score]]&gt;=5, "3 - High Risk", Cleaned_Data[[#This Row],[Risk Score]]&gt;=3, "2 - Medium Risk", TRUE, "1 - Low Risk")</f>
        <v>3 - High Risk</v>
      </c>
    </row>
    <row r="1168" spans="1:40">
      <c r="A1168">
        <v>54</v>
      </c>
      <c r="B1168" t="s">
        <v>43</v>
      </c>
      <c r="C1168" t="s">
        <v>36</v>
      </c>
      <c r="D1168">
        <v>155</v>
      </c>
      <c r="E1168" t="s">
        <v>45</v>
      </c>
      <c r="F1168">
        <v>9</v>
      </c>
      <c r="G1168">
        <v>2</v>
      </c>
      <c r="H1168" t="s">
        <v>38</v>
      </c>
      <c r="I1168">
        <v>1969</v>
      </c>
      <c r="J1168">
        <v>1</v>
      </c>
      <c r="K1168" t="s">
        <v>39</v>
      </c>
      <c r="L1168">
        <v>67</v>
      </c>
      <c r="M1168">
        <v>3</v>
      </c>
      <c r="N1168">
        <v>2</v>
      </c>
      <c r="O1168" t="s">
        <v>47</v>
      </c>
      <c r="P1168">
        <v>3</v>
      </c>
      <c r="Q1168" t="s">
        <v>48</v>
      </c>
      <c r="R1168">
        <v>2897</v>
      </c>
      <c r="S1168">
        <v>22474</v>
      </c>
      <c r="T1168">
        <v>3</v>
      </c>
      <c r="U1168" t="s">
        <v>43</v>
      </c>
      <c r="V1168">
        <v>11</v>
      </c>
      <c r="W1168">
        <v>3</v>
      </c>
      <c r="X1168">
        <v>3</v>
      </c>
      <c r="Y1168">
        <v>2</v>
      </c>
      <c r="Z1168">
        <v>9</v>
      </c>
      <c r="AA1168">
        <v>6</v>
      </c>
      <c r="AB1168">
        <v>2</v>
      </c>
      <c r="AC1168">
        <v>4</v>
      </c>
      <c r="AD1168">
        <v>3</v>
      </c>
      <c r="AE1168">
        <v>2</v>
      </c>
      <c r="AF1168">
        <v>3</v>
      </c>
      <c r="AG1168">
        <v>0</v>
      </c>
      <c r="AH1168" t="s">
        <v>70</v>
      </c>
      <c r="AI1168" t="s">
        <v>71</v>
      </c>
      <c r="AJ1168" t="str" cm="1">
        <f t="array" ref="AJ1168">_xlfn.IFS(
  Cleaned_Data[[#This Row],[MonthlyIncome]] &lt;= Q1_Val, "Low (Q1)",
  Cleaned_Data[[#This Row],[MonthlyIncome]] &lt;= Q2_Val, "Lower-Mid (Q2)",
  Cleaned_Data[[#This Row],[MonthlyIncome]] &lt;= Q3_Val, "Upper-Mid (Q3)",
  TRUE, "High (Q4)"
)</f>
        <v>Low (Q1)</v>
      </c>
      <c r="AK1168" t="str">
        <f>_xlfn.XLOOKUP(Cleaned_Data[[#This Row],[JobSatisfaction]], SatisfactionLookup[Code], SatisfactionLookup[Label], "Unknown")</f>
        <v>High</v>
      </c>
      <c r="AL1168" t="str">
        <f>_xlfn.XLOOKUP(Cleaned_Data[[#This Row],[WorkLifeBalance]], SatisfactionLookup[Code], SatisfactionLookup[Label], "Unknown")</f>
        <v>Medium</v>
      </c>
      <c r="AM116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168" t="str" cm="1">
        <f t="array" ref="AN1168">_xlfn.IFS(Cleaned_Data[[#This Row],[Risk Score]]&gt;=5, "3 - High Risk", Cleaned_Data[[#This Row],[Risk Score]]&gt;=3, "2 - Medium Risk", TRUE, "1 - Low Risk")</f>
        <v>1 - Low Risk</v>
      </c>
    </row>
    <row r="1169" spans="1:40">
      <c r="A1169">
        <v>39</v>
      </c>
      <c r="B1169" t="s">
        <v>43</v>
      </c>
      <c r="C1169" t="s">
        <v>36</v>
      </c>
      <c r="D1169">
        <v>119</v>
      </c>
      <c r="E1169" t="s">
        <v>37</v>
      </c>
      <c r="F1169">
        <v>15</v>
      </c>
      <c r="G1169">
        <v>4</v>
      </c>
      <c r="H1169" t="s">
        <v>59</v>
      </c>
      <c r="I1169">
        <v>1975</v>
      </c>
      <c r="J1169">
        <v>2</v>
      </c>
      <c r="K1169" t="s">
        <v>46</v>
      </c>
      <c r="L1169">
        <v>77</v>
      </c>
      <c r="M1169">
        <v>3</v>
      </c>
      <c r="N1169">
        <v>4</v>
      </c>
      <c r="O1169" t="s">
        <v>40</v>
      </c>
      <c r="P1169">
        <v>1</v>
      </c>
      <c r="Q1169" t="s">
        <v>41</v>
      </c>
      <c r="R1169">
        <v>13341</v>
      </c>
      <c r="S1169">
        <v>25098</v>
      </c>
      <c r="T1169">
        <v>0</v>
      </c>
      <c r="U1169" t="s">
        <v>43</v>
      </c>
      <c r="V1169">
        <v>12</v>
      </c>
      <c r="W1169">
        <v>3</v>
      </c>
      <c r="X1169">
        <v>1</v>
      </c>
      <c r="Y1169">
        <v>0</v>
      </c>
      <c r="Z1169">
        <v>21</v>
      </c>
      <c r="AA1169">
        <v>3</v>
      </c>
      <c r="AB1169">
        <v>3</v>
      </c>
      <c r="AC1169">
        <v>20</v>
      </c>
      <c r="AD1169">
        <v>8</v>
      </c>
      <c r="AE1169">
        <v>11</v>
      </c>
      <c r="AF1169">
        <v>10</v>
      </c>
      <c r="AG1169">
        <v>0</v>
      </c>
      <c r="AH1169" t="s">
        <v>69</v>
      </c>
      <c r="AI1169" t="s">
        <v>73</v>
      </c>
      <c r="AJ1169" t="str" cm="1">
        <f t="array" ref="AJ1169">_xlfn.IFS(
  Cleaned_Data[[#This Row],[MonthlyIncome]] &lt;= Q1_Val, "Low (Q1)",
  Cleaned_Data[[#This Row],[MonthlyIncome]] &lt;= Q2_Val, "Lower-Mid (Q2)",
  Cleaned_Data[[#This Row],[MonthlyIncome]] &lt;= Q3_Val, "Upper-Mid (Q3)",
  TRUE, "High (Q4)"
)</f>
        <v>High (Q4)</v>
      </c>
      <c r="AK1169" t="str">
        <f>_xlfn.XLOOKUP(Cleaned_Data[[#This Row],[JobSatisfaction]], SatisfactionLookup[Code], SatisfactionLookup[Label], "Unknown")</f>
        <v>Low</v>
      </c>
      <c r="AL1169" t="str">
        <f>_xlfn.XLOOKUP(Cleaned_Data[[#This Row],[WorkLifeBalance]], SatisfactionLookup[Code], SatisfactionLookup[Label], "Unknown")</f>
        <v>High</v>
      </c>
      <c r="AM116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169" t="str" cm="1">
        <f t="array" ref="AN1169">_xlfn.IFS(Cleaned_Data[[#This Row],[Risk Score]]&gt;=5, "3 - High Risk", Cleaned_Data[[#This Row],[Risk Score]]&gt;=3, "2 - Medium Risk", TRUE, "1 - Low Risk")</f>
        <v>2 - Medium Risk</v>
      </c>
    </row>
    <row r="1170" spans="1:40">
      <c r="A1170">
        <v>40</v>
      </c>
      <c r="B1170" t="s">
        <v>43</v>
      </c>
      <c r="C1170" t="s">
        <v>36</v>
      </c>
      <c r="D1170">
        <v>444</v>
      </c>
      <c r="E1170" t="s">
        <v>37</v>
      </c>
      <c r="F1170">
        <v>2</v>
      </c>
      <c r="G1170">
        <v>2</v>
      </c>
      <c r="H1170" t="s">
        <v>59</v>
      </c>
      <c r="I1170">
        <v>1986</v>
      </c>
      <c r="J1170">
        <v>2</v>
      </c>
      <c r="K1170" t="s">
        <v>39</v>
      </c>
      <c r="L1170">
        <v>92</v>
      </c>
      <c r="M1170">
        <v>3</v>
      </c>
      <c r="N1170">
        <v>2</v>
      </c>
      <c r="O1170" t="s">
        <v>40</v>
      </c>
      <c r="P1170">
        <v>2</v>
      </c>
      <c r="Q1170" t="s">
        <v>48</v>
      </c>
      <c r="R1170">
        <v>5677</v>
      </c>
      <c r="S1170">
        <v>4258</v>
      </c>
      <c r="T1170">
        <v>3</v>
      </c>
      <c r="U1170" t="s">
        <v>43</v>
      </c>
      <c r="V1170">
        <v>14</v>
      </c>
      <c r="W1170">
        <v>3</v>
      </c>
      <c r="X1170">
        <v>3</v>
      </c>
      <c r="Y1170">
        <v>1</v>
      </c>
      <c r="Z1170">
        <v>15</v>
      </c>
      <c r="AA1170">
        <v>4</v>
      </c>
      <c r="AB1170">
        <v>3</v>
      </c>
      <c r="AC1170">
        <v>11</v>
      </c>
      <c r="AD1170">
        <v>8</v>
      </c>
      <c r="AE1170">
        <v>5</v>
      </c>
      <c r="AF1170">
        <v>10</v>
      </c>
      <c r="AG1170">
        <v>0</v>
      </c>
      <c r="AH1170" t="s">
        <v>69</v>
      </c>
      <c r="AI1170" t="s">
        <v>73</v>
      </c>
      <c r="AJ1170" t="str" cm="1">
        <f t="array" ref="AJ1170">_xlfn.IFS(
  Cleaned_Data[[#This Row],[MonthlyIncome]] &lt;= Q1_Val, "Low (Q1)",
  Cleaned_Data[[#This Row],[MonthlyIncome]] &lt;= Q2_Val, "Lower-Mid (Q2)",
  Cleaned_Data[[#This Row],[MonthlyIncome]] &lt;= Q3_Val, "Upper-Mid (Q3)",
  TRUE, "High (Q4)"
)</f>
        <v>Upper-Mid (Q3)</v>
      </c>
      <c r="AK1170" t="str">
        <f>_xlfn.XLOOKUP(Cleaned_Data[[#This Row],[JobSatisfaction]], SatisfactionLookup[Code], SatisfactionLookup[Label], "Unknown")</f>
        <v>Medium</v>
      </c>
      <c r="AL1170" t="str">
        <f>_xlfn.XLOOKUP(Cleaned_Data[[#This Row],[WorkLifeBalance]], SatisfactionLookup[Code], SatisfactionLookup[Label], "Unknown")</f>
        <v>High</v>
      </c>
      <c r="AM117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170" t="str" cm="1">
        <f t="array" ref="AN1170">_xlfn.IFS(Cleaned_Data[[#This Row],[Risk Score]]&gt;=5, "3 - High Risk", Cleaned_Data[[#This Row],[Risk Score]]&gt;=3, "2 - Medium Risk", TRUE, "1 - Low Risk")</f>
        <v>2 - Medium Risk</v>
      </c>
    </row>
    <row r="1171" spans="1:40">
      <c r="A1171">
        <v>47</v>
      </c>
      <c r="B1171" t="s">
        <v>43</v>
      </c>
      <c r="C1171" t="s">
        <v>36</v>
      </c>
      <c r="D1171">
        <v>1180</v>
      </c>
      <c r="E1171" t="s">
        <v>45</v>
      </c>
      <c r="F1171">
        <v>25</v>
      </c>
      <c r="G1171">
        <v>3</v>
      </c>
      <c r="H1171" t="s">
        <v>51</v>
      </c>
      <c r="I1171">
        <v>1993</v>
      </c>
      <c r="J1171">
        <v>1</v>
      </c>
      <c r="K1171" t="s">
        <v>46</v>
      </c>
      <c r="L1171">
        <v>84</v>
      </c>
      <c r="M1171">
        <v>3</v>
      </c>
      <c r="N1171">
        <v>3</v>
      </c>
      <c r="O1171" t="s">
        <v>54</v>
      </c>
      <c r="P1171">
        <v>3</v>
      </c>
      <c r="Q1171" t="s">
        <v>41</v>
      </c>
      <c r="R1171">
        <v>8633</v>
      </c>
      <c r="S1171">
        <v>13084</v>
      </c>
      <c r="T1171">
        <v>2</v>
      </c>
      <c r="U1171" t="s">
        <v>43</v>
      </c>
      <c r="V1171">
        <v>23</v>
      </c>
      <c r="W1171">
        <v>4</v>
      </c>
      <c r="X1171">
        <v>2</v>
      </c>
      <c r="Y1171">
        <v>0</v>
      </c>
      <c r="Z1171">
        <v>25</v>
      </c>
      <c r="AA1171">
        <v>3</v>
      </c>
      <c r="AB1171">
        <v>3</v>
      </c>
      <c r="AC1171">
        <v>17</v>
      </c>
      <c r="AD1171">
        <v>14</v>
      </c>
      <c r="AE1171">
        <v>12</v>
      </c>
      <c r="AF1171">
        <v>11</v>
      </c>
      <c r="AG1171">
        <v>0</v>
      </c>
      <c r="AH1171" t="s">
        <v>70</v>
      </c>
      <c r="AI1171" t="s">
        <v>73</v>
      </c>
      <c r="AJ1171" t="str" cm="1">
        <f t="array" ref="AJ1171">_xlfn.IFS(
  Cleaned_Data[[#This Row],[MonthlyIncome]] &lt;= Q1_Val, "Low (Q1)",
  Cleaned_Data[[#This Row],[MonthlyIncome]] &lt;= Q2_Val, "Lower-Mid (Q2)",
  Cleaned_Data[[#This Row],[MonthlyIncome]] &lt;= Q3_Val, "Upper-Mid (Q3)",
  TRUE, "High (Q4)"
)</f>
        <v>High (Q4)</v>
      </c>
      <c r="AK1171" t="str">
        <f>_xlfn.XLOOKUP(Cleaned_Data[[#This Row],[JobSatisfaction]], SatisfactionLookup[Code], SatisfactionLookup[Label], "Unknown")</f>
        <v>High</v>
      </c>
      <c r="AL1171" t="str">
        <f>_xlfn.XLOOKUP(Cleaned_Data[[#This Row],[WorkLifeBalance]], SatisfactionLookup[Code], SatisfactionLookup[Label], "Unknown")</f>
        <v>High</v>
      </c>
      <c r="AM117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171" t="str" cm="1">
        <f t="array" ref="AN1171">_xlfn.IFS(Cleaned_Data[[#This Row],[Risk Score]]&gt;=5, "3 - High Risk", Cleaned_Data[[#This Row],[Risk Score]]&gt;=3, "2 - Medium Risk", TRUE, "1 - Low Risk")</f>
        <v>1 - Low Risk</v>
      </c>
    </row>
    <row r="1172" spans="1:40">
      <c r="A1172">
        <v>38</v>
      </c>
      <c r="B1172" t="s">
        <v>43</v>
      </c>
      <c r="C1172" t="s">
        <v>36</v>
      </c>
      <c r="D1172">
        <v>1321</v>
      </c>
      <c r="E1172" t="s">
        <v>37</v>
      </c>
      <c r="F1172">
        <v>1</v>
      </c>
      <c r="G1172">
        <v>4</v>
      </c>
      <c r="H1172" t="s">
        <v>38</v>
      </c>
      <c r="I1172">
        <v>1995</v>
      </c>
      <c r="J1172">
        <v>4</v>
      </c>
      <c r="K1172" t="s">
        <v>46</v>
      </c>
      <c r="L1172">
        <v>86</v>
      </c>
      <c r="M1172">
        <v>3</v>
      </c>
      <c r="N1172">
        <v>2</v>
      </c>
      <c r="O1172" t="s">
        <v>40</v>
      </c>
      <c r="P1172">
        <v>2</v>
      </c>
      <c r="Q1172" t="s">
        <v>48</v>
      </c>
      <c r="R1172">
        <v>4440</v>
      </c>
      <c r="S1172">
        <v>7636</v>
      </c>
      <c r="T1172">
        <v>0</v>
      </c>
      <c r="U1172" t="s">
        <v>43</v>
      </c>
      <c r="V1172">
        <v>15</v>
      </c>
      <c r="W1172">
        <v>3</v>
      </c>
      <c r="X1172">
        <v>1</v>
      </c>
      <c r="Y1172">
        <v>2</v>
      </c>
      <c r="Z1172">
        <v>16</v>
      </c>
      <c r="AA1172">
        <v>3</v>
      </c>
      <c r="AB1172">
        <v>3</v>
      </c>
      <c r="AC1172">
        <v>15</v>
      </c>
      <c r="AD1172">
        <v>13</v>
      </c>
      <c r="AE1172">
        <v>5</v>
      </c>
      <c r="AF1172">
        <v>8</v>
      </c>
      <c r="AG1172">
        <v>0</v>
      </c>
      <c r="AH1172" t="s">
        <v>69</v>
      </c>
      <c r="AI1172" t="s">
        <v>73</v>
      </c>
      <c r="AJ1172" t="str" cm="1">
        <f t="array" ref="AJ1172">_xlfn.IFS(
  Cleaned_Data[[#This Row],[MonthlyIncome]] &lt;= Q1_Val, "Low (Q1)",
  Cleaned_Data[[#This Row],[MonthlyIncome]] &lt;= Q2_Val, "Lower-Mid (Q2)",
  Cleaned_Data[[#This Row],[MonthlyIncome]] &lt;= Q3_Val, "Upper-Mid (Q3)",
  TRUE, "High (Q4)"
)</f>
        <v>Lower-Mid (Q2)</v>
      </c>
      <c r="AK1172" t="str">
        <f>_xlfn.XLOOKUP(Cleaned_Data[[#This Row],[JobSatisfaction]], SatisfactionLookup[Code], SatisfactionLookup[Label], "Unknown")</f>
        <v>Medium</v>
      </c>
      <c r="AL1172" t="str">
        <f>_xlfn.XLOOKUP(Cleaned_Data[[#This Row],[WorkLifeBalance]], SatisfactionLookup[Code], SatisfactionLookup[Label], "Unknown")</f>
        <v>High</v>
      </c>
      <c r="AM117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172" t="str" cm="1">
        <f t="array" ref="AN1172">_xlfn.IFS(Cleaned_Data[[#This Row],[Risk Score]]&gt;=5, "3 - High Risk", Cleaned_Data[[#This Row],[Risk Score]]&gt;=3, "2 - Medium Risk", TRUE, "1 - Low Risk")</f>
        <v>2 - Medium Risk</v>
      </c>
    </row>
    <row r="1173" spans="1:40">
      <c r="A1173">
        <v>33</v>
      </c>
      <c r="B1173" t="s">
        <v>43</v>
      </c>
      <c r="C1173" t="s">
        <v>36</v>
      </c>
      <c r="D1173">
        <v>501</v>
      </c>
      <c r="E1173" t="s">
        <v>45</v>
      </c>
      <c r="F1173">
        <v>15</v>
      </c>
      <c r="G1173">
        <v>2</v>
      </c>
      <c r="H1173" t="s">
        <v>51</v>
      </c>
      <c r="I1173">
        <v>2009</v>
      </c>
      <c r="J1173">
        <v>2</v>
      </c>
      <c r="K1173" t="s">
        <v>39</v>
      </c>
      <c r="L1173">
        <v>95</v>
      </c>
      <c r="M1173">
        <v>3</v>
      </c>
      <c r="N1173">
        <v>2</v>
      </c>
      <c r="O1173" t="s">
        <v>54</v>
      </c>
      <c r="P1173">
        <v>4</v>
      </c>
      <c r="Q1173" t="s">
        <v>48</v>
      </c>
      <c r="R1173">
        <v>4878</v>
      </c>
      <c r="S1173">
        <v>21653</v>
      </c>
      <c r="T1173">
        <v>0</v>
      </c>
      <c r="U1173" t="s">
        <v>35</v>
      </c>
      <c r="V1173">
        <v>13</v>
      </c>
      <c r="W1173">
        <v>3</v>
      </c>
      <c r="X1173">
        <v>1</v>
      </c>
      <c r="Y1173">
        <v>1</v>
      </c>
      <c r="Z1173">
        <v>10</v>
      </c>
      <c r="AA1173">
        <v>6</v>
      </c>
      <c r="AB1173">
        <v>3</v>
      </c>
      <c r="AC1173">
        <v>9</v>
      </c>
      <c r="AD1173">
        <v>7</v>
      </c>
      <c r="AE1173">
        <v>8</v>
      </c>
      <c r="AF1173">
        <v>1</v>
      </c>
      <c r="AG1173">
        <v>0</v>
      </c>
      <c r="AH1173" t="s">
        <v>67</v>
      </c>
      <c r="AI1173" t="s">
        <v>72</v>
      </c>
      <c r="AJ1173" t="str" cm="1">
        <f t="array" ref="AJ1173">_xlfn.IFS(
  Cleaned_Data[[#This Row],[MonthlyIncome]] &lt;= Q1_Val, "Low (Q1)",
  Cleaned_Data[[#This Row],[MonthlyIncome]] &lt;= Q2_Val, "Lower-Mid (Q2)",
  Cleaned_Data[[#This Row],[MonthlyIncome]] &lt;= Q3_Val, "Upper-Mid (Q3)",
  TRUE, "High (Q4)"
)</f>
        <v>Lower-Mid (Q2)</v>
      </c>
      <c r="AK1173" t="str">
        <f>_xlfn.XLOOKUP(Cleaned_Data[[#This Row],[JobSatisfaction]], SatisfactionLookup[Code], SatisfactionLookup[Label], "Unknown")</f>
        <v>Very High</v>
      </c>
      <c r="AL1173" t="str">
        <f>_xlfn.XLOOKUP(Cleaned_Data[[#This Row],[WorkLifeBalance]], SatisfactionLookup[Code], SatisfactionLookup[Label], "Unknown")</f>
        <v>High</v>
      </c>
      <c r="AM117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173" t="str" cm="1">
        <f t="array" ref="AN1173">_xlfn.IFS(Cleaned_Data[[#This Row],[Risk Score]]&gt;=5, "3 - High Risk", Cleaned_Data[[#This Row],[Risk Score]]&gt;=3, "2 - Medium Risk", TRUE, "1 - Low Risk")</f>
        <v>3 - High Risk</v>
      </c>
    </row>
    <row r="1174" spans="1:40">
      <c r="A1174">
        <v>42</v>
      </c>
      <c r="B1174" t="s">
        <v>43</v>
      </c>
      <c r="C1174" t="s">
        <v>36</v>
      </c>
      <c r="D1174">
        <v>300</v>
      </c>
      <c r="E1174" t="s">
        <v>45</v>
      </c>
      <c r="F1174">
        <v>2</v>
      </c>
      <c r="G1174">
        <v>3</v>
      </c>
      <c r="H1174" t="s">
        <v>38</v>
      </c>
      <c r="I1174">
        <v>2031</v>
      </c>
      <c r="J1174">
        <v>1</v>
      </c>
      <c r="K1174" t="s">
        <v>46</v>
      </c>
      <c r="L1174">
        <v>56</v>
      </c>
      <c r="M1174">
        <v>3</v>
      </c>
      <c r="N1174">
        <v>5</v>
      </c>
      <c r="O1174" t="s">
        <v>56</v>
      </c>
      <c r="P1174">
        <v>3</v>
      </c>
      <c r="Q1174" t="s">
        <v>48</v>
      </c>
      <c r="R1174">
        <v>18880</v>
      </c>
      <c r="S1174">
        <v>17312</v>
      </c>
      <c r="T1174">
        <v>5</v>
      </c>
      <c r="U1174" t="s">
        <v>43</v>
      </c>
      <c r="V1174">
        <v>11</v>
      </c>
      <c r="W1174">
        <v>3</v>
      </c>
      <c r="X1174">
        <v>1</v>
      </c>
      <c r="Y1174">
        <v>0</v>
      </c>
      <c r="Z1174">
        <v>24</v>
      </c>
      <c r="AA1174">
        <v>2</v>
      </c>
      <c r="AB1174">
        <v>2</v>
      </c>
      <c r="AC1174">
        <v>22</v>
      </c>
      <c r="AD1174">
        <v>6</v>
      </c>
      <c r="AE1174">
        <v>4</v>
      </c>
      <c r="AF1174">
        <v>14</v>
      </c>
      <c r="AG1174">
        <v>0</v>
      </c>
      <c r="AH1174" t="s">
        <v>69</v>
      </c>
      <c r="AI1174" t="s">
        <v>73</v>
      </c>
      <c r="AJ1174" t="str" cm="1">
        <f t="array" ref="AJ1174">_xlfn.IFS(
  Cleaned_Data[[#This Row],[MonthlyIncome]] &lt;= Q1_Val, "Low (Q1)",
  Cleaned_Data[[#This Row],[MonthlyIncome]] &lt;= Q2_Val, "Lower-Mid (Q2)",
  Cleaned_Data[[#This Row],[MonthlyIncome]] &lt;= Q3_Val, "Upper-Mid (Q3)",
  TRUE, "High (Q4)"
)</f>
        <v>High (Q4)</v>
      </c>
      <c r="AK1174" t="str">
        <f>_xlfn.XLOOKUP(Cleaned_Data[[#This Row],[JobSatisfaction]], SatisfactionLookup[Code], SatisfactionLookup[Label], "Unknown")</f>
        <v>High</v>
      </c>
      <c r="AL1174" t="str">
        <f>_xlfn.XLOOKUP(Cleaned_Data[[#This Row],[WorkLifeBalance]], SatisfactionLookup[Code], SatisfactionLookup[Label], "Unknown")</f>
        <v>Medium</v>
      </c>
      <c r="AM117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174" t="str" cm="1">
        <f t="array" ref="AN1174">_xlfn.IFS(Cleaned_Data[[#This Row],[Risk Score]]&gt;=5, "3 - High Risk", Cleaned_Data[[#This Row],[Risk Score]]&gt;=3, "2 - Medium Risk", TRUE, "1 - Low Risk")</f>
        <v>1 - Low Risk</v>
      </c>
    </row>
    <row r="1175" spans="1:40">
      <c r="A1175">
        <v>27</v>
      </c>
      <c r="B1175" t="s">
        <v>43</v>
      </c>
      <c r="C1175" t="s">
        <v>36</v>
      </c>
      <c r="D1175">
        <v>591</v>
      </c>
      <c r="E1175" t="s">
        <v>45</v>
      </c>
      <c r="F1175">
        <v>2</v>
      </c>
      <c r="G1175">
        <v>1</v>
      </c>
      <c r="H1175" t="s">
        <v>51</v>
      </c>
      <c r="I1175">
        <v>7</v>
      </c>
      <c r="J1175">
        <v>1</v>
      </c>
      <c r="K1175" t="s">
        <v>46</v>
      </c>
      <c r="L1175">
        <v>40</v>
      </c>
      <c r="M1175">
        <v>3</v>
      </c>
      <c r="N1175">
        <v>1</v>
      </c>
      <c r="O1175" t="s">
        <v>50</v>
      </c>
      <c r="P1175">
        <v>2</v>
      </c>
      <c r="Q1175" t="s">
        <v>48</v>
      </c>
      <c r="R1175">
        <v>3468</v>
      </c>
      <c r="S1175">
        <v>16632</v>
      </c>
      <c r="T1175">
        <v>9</v>
      </c>
      <c r="U1175" t="s">
        <v>43</v>
      </c>
      <c r="V1175">
        <v>12</v>
      </c>
      <c r="W1175">
        <v>3</v>
      </c>
      <c r="X1175">
        <v>4</v>
      </c>
      <c r="Y1175">
        <v>1</v>
      </c>
      <c r="Z1175">
        <v>6</v>
      </c>
      <c r="AA1175">
        <v>3</v>
      </c>
      <c r="AB1175">
        <v>3</v>
      </c>
      <c r="AC1175">
        <v>2</v>
      </c>
      <c r="AD1175">
        <v>2</v>
      </c>
      <c r="AE1175">
        <v>2</v>
      </c>
      <c r="AF1175">
        <v>2</v>
      </c>
      <c r="AG1175">
        <v>0</v>
      </c>
      <c r="AH1175" t="s">
        <v>67</v>
      </c>
      <c r="AI1175" t="s">
        <v>71</v>
      </c>
      <c r="AJ1175" t="str" cm="1">
        <f t="array" ref="AJ1175">_xlfn.IFS(
  Cleaned_Data[[#This Row],[MonthlyIncome]] &lt;= Q1_Val, "Low (Q1)",
  Cleaned_Data[[#This Row],[MonthlyIncome]] &lt;= Q2_Val, "Lower-Mid (Q2)",
  Cleaned_Data[[#This Row],[MonthlyIncome]] &lt;= Q3_Val, "Upper-Mid (Q3)",
  TRUE, "High (Q4)"
)</f>
        <v>Lower-Mid (Q2)</v>
      </c>
      <c r="AK1175" t="str">
        <f>_xlfn.XLOOKUP(Cleaned_Data[[#This Row],[JobSatisfaction]], SatisfactionLookup[Code], SatisfactionLookup[Label], "Unknown")</f>
        <v>Medium</v>
      </c>
      <c r="AL1175" t="str">
        <f>_xlfn.XLOOKUP(Cleaned_Data[[#This Row],[WorkLifeBalance]], SatisfactionLookup[Code], SatisfactionLookup[Label], "Unknown")</f>
        <v>High</v>
      </c>
      <c r="AM117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175" t="str" cm="1">
        <f t="array" ref="AN1175">_xlfn.IFS(Cleaned_Data[[#This Row],[Risk Score]]&gt;=5, "3 - High Risk", Cleaned_Data[[#This Row],[Risk Score]]&gt;=3, "2 - Medium Risk", TRUE, "1 - Low Risk")</f>
        <v>2 - Medium Risk</v>
      </c>
    </row>
    <row r="1176" spans="1:40">
      <c r="A1176">
        <v>46</v>
      </c>
      <c r="B1176" t="s">
        <v>43</v>
      </c>
      <c r="C1176" t="s">
        <v>36</v>
      </c>
      <c r="D1176">
        <v>705</v>
      </c>
      <c r="E1176" t="s">
        <v>37</v>
      </c>
      <c r="F1176">
        <v>2</v>
      </c>
      <c r="G1176">
        <v>4</v>
      </c>
      <c r="H1176" t="s">
        <v>59</v>
      </c>
      <c r="I1176">
        <v>38</v>
      </c>
      <c r="J1176">
        <v>2</v>
      </c>
      <c r="K1176" t="s">
        <v>39</v>
      </c>
      <c r="L1176">
        <v>83</v>
      </c>
      <c r="M1176">
        <v>3</v>
      </c>
      <c r="N1176">
        <v>5</v>
      </c>
      <c r="O1176" t="s">
        <v>56</v>
      </c>
      <c r="P1176">
        <v>1</v>
      </c>
      <c r="Q1176" t="s">
        <v>41</v>
      </c>
      <c r="R1176">
        <v>18947</v>
      </c>
      <c r="S1176">
        <v>22822</v>
      </c>
      <c r="T1176">
        <v>3</v>
      </c>
      <c r="U1176" t="s">
        <v>43</v>
      </c>
      <c r="V1176">
        <v>12</v>
      </c>
      <c r="W1176">
        <v>3</v>
      </c>
      <c r="X1176">
        <v>4</v>
      </c>
      <c r="Y1176">
        <v>0</v>
      </c>
      <c r="Z1176">
        <v>22</v>
      </c>
      <c r="AA1176">
        <v>2</v>
      </c>
      <c r="AB1176">
        <v>2</v>
      </c>
      <c r="AC1176">
        <v>2</v>
      </c>
      <c r="AD1176">
        <v>2</v>
      </c>
      <c r="AE1176">
        <v>2</v>
      </c>
      <c r="AF1176">
        <v>1</v>
      </c>
      <c r="AG1176">
        <v>0</v>
      </c>
      <c r="AH1176" t="s">
        <v>70</v>
      </c>
      <c r="AI1176" t="s">
        <v>71</v>
      </c>
      <c r="AJ1176" t="str" cm="1">
        <f t="array" ref="AJ1176">_xlfn.IFS(
  Cleaned_Data[[#This Row],[MonthlyIncome]] &lt;= Q1_Val, "Low (Q1)",
  Cleaned_Data[[#This Row],[MonthlyIncome]] &lt;= Q2_Val, "Lower-Mid (Q2)",
  Cleaned_Data[[#This Row],[MonthlyIncome]] &lt;= Q3_Val, "Upper-Mid (Q3)",
  TRUE, "High (Q4)"
)</f>
        <v>High (Q4)</v>
      </c>
      <c r="AK1176" t="str">
        <f>_xlfn.XLOOKUP(Cleaned_Data[[#This Row],[JobSatisfaction]], SatisfactionLookup[Code], SatisfactionLookup[Label], "Unknown")</f>
        <v>Low</v>
      </c>
      <c r="AL1176" t="str">
        <f>_xlfn.XLOOKUP(Cleaned_Data[[#This Row],[WorkLifeBalance]], SatisfactionLookup[Code], SatisfactionLookup[Label], "Unknown")</f>
        <v>Medium</v>
      </c>
      <c r="AM117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176" t="str" cm="1">
        <f t="array" ref="AN1176">_xlfn.IFS(Cleaned_Data[[#This Row],[Risk Score]]&gt;=5, "3 - High Risk", Cleaned_Data[[#This Row],[Risk Score]]&gt;=3, "2 - Medium Risk", TRUE, "1 - Low Risk")</f>
        <v>1 - Low Risk</v>
      </c>
    </row>
    <row r="1177" spans="1:40">
      <c r="A1177">
        <v>35</v>
      </c>
      <c r="B1177" t="s">
        <v>43</v>
      </c>
      <c r="C1177" t="s">
        <v>36</v>
      </c>
      <c r="D1177">
        <v>1142</v>
      </c>
      <c r="E1177" t="s">
        <v>45</v>
      </c>
      <c r="F1177">
        <v>23</v>
      </c>
      <c r="G1177">
        <v>4</v>
      </c>
      <c r="H1177" t="s">
        <v>51</v>
      </c>
      <c r="I1177">
        <v>75</v>
      </c>
      <c r="J1177">
        <v>3</v>
      </c>
      <c r="K1177" t="s">
        <v>39</v>
      </c>
      <c r="L1177">
        <v>30</v>
      </c>
      <c r="M1177">
        <v>3</v>
      </c>
      <c r="N1177">
        <v>1</v>
      </c>
      <c r="O1177" t="s">
        <v>50</v>
      </c>
      <c r="P1177">
        <v>1</v>
      </c>
      <c r="Q1177" t="s">
        <v>48</v>
      </c>
      <c r="R1177">
        <v>4014</v>
      </c>
      <c r="S1177">
        <v>16002</v>
      </c>
      <c r="T1177">
        <v>3</v>
      </c>
      <c r="U1177" t="s">
        <v>35</v>
      </c>
      <c r="V1177">
        <v>15</v>
      </c>
      <c r="W1177">
        <v>3</v>
      </c>
      <c r="X1177">
        <v>3</v>
      </c>
      <c r="Y1177">
        <v>1</v>
      </c>
      <c r="Z1177">
        <v>4</v>
      </c>
      <c r="AA1177">
        <v>3</v>
      </c>
      <c r="AB1177">
        <v>3</v>
      </c>
      <c r="AC1177">
        <v>2</v>
      </c>
      <c r="AD1177">
        <v>2</v>
      </c>
      <c r="AE1177">
        <v>2</v>
      </c>
      <c r="AF1177">
        <v>2</v>
      </c>
      <c r="AG1177">
        <v>0</v>
      </c>
      <c r="AH1177" t="s">
        <v>69</v>
      </c>
      <c r="AI1177" t="s">
        <v>71</v>
      </c>
      <c r="AJ1177" t="str" cm="1">
        <f t="array" ref="AJ1177">_xlfn.IFS(
  Cleaned_Data[[#This Row],[MonthlyIncome]] &lt;= Q1_Val, "Low (Q1)",
  Cleaned_Data[[#This Row],[MonthlyIncome]] &lt;= Q2_Val, "Lower-Mid (Q2)",
  Cleaned_Data[[#This Row],[MonthlyIncome]] &lt;= Q3_Val, "Upper-Mid (Q3)",
  TRUE, "High (Q4)"
)</f>
        <v>Lower-Mid (Q2)</v>
      </c>
      <c r="AK1177" t="str">
        <f>_xlfn.XLOOKUP(Cleaned_Data[[#This Row],[JobSatisfaction]], SatisfactionLookup[Code], SatisfactionLookup[Label], "Unknown")</f>
        <v>Low</v>
      </c>
      <c r="AL1177" t="str">
        <f>_xlfn.XLOOKUP(Cleaned_Data[[#This Row],[WorkLifeBalance]], SatisfactionLookup[Code], SatisfactionLookup[Label], "Unknown")</f>
        <v>High</v>
      </c>
      <c r="AM117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177" t="str" cm="1">
        <f t="array" ref="AN1177">_xlfn.IFS(Cleaned_Data[[#This Row],[Risk Score]]&gt;=5, "3 - High Risk", Cleaned_Data[[#This Row],[Risk Score]]&gt;=3, "2 - Medium Risk", TRUE, "1 - Low Risk")</f>
        <v>3 - High Risk</v>
      </c>
    </row>
    <row r="1178" spans="1:40">
      <c r="A1178">
        <v>59</v>
      </c>
      <c r="B1178" t="s">
        <v>43</v>
      </c>
      <c r="C1178" t="s">
        <v>55</v>
      </c>
      <c r="D1178">
        <v>1420</v>
      </c>
      <c r="E1178" t="s">
        <v>61</v>
      </c>
      <c r="F1178">
        <v>2</v>
      </c>
      <c r="G1178">
        <v>4</v>
      </c>
      <c r="H1178" t="s">
        <v>61</v>
      </c>
      <c r="I1178">
        <v>140</v>
      </c>
      <c r="J1178">
        <v>3</v>
      </c>
      <c r="K1178" t="s">
        <v>39</v>
      </c>
      <c r="L1178">
        <v>32</v>
      </c>
      <c r="M1178">
        <v>2</v>
      </c>
      <c r="N1178">
        <v>5</v>
      </c>
      <c r="O1178" t="s">
        <v>56</v>
      </c>
      <c r="P1178">
        <v>4</v>
      </c>
      <c r="Q1178" t="s">
        <v>48</v>
      </c>
      <c r="R1178">
        <v>18844</v>
      </c>
      <c r="S1178">
        <v>21922</v>
      </c>
      <c r="T1178">
        <v>9</v>
      </c>
      <c r="U1178" t="s">
        <v>43</v>
      </c>
      <c r="V1178">
        <v>21</v>
      </c>
      <c r="W1178">
        <v>4</v>
      </c>
      <c r="X1178">
        <v>4</v>
      </c>
      <c r="Y1178">
        <v>1</v>
      </c>
      <c r="Z1178">
        <v>30</v>
      </c>
      <c r="AA1178">
        <v>3</v>
      </c>
      <c r="AB1178">
        <v>3</v>
      </c>
      <c r="AC1178">
        <v>3</v>
      </c>
      <c r="AD1178">
        <v>2</v>
      </c>
      <c r="AE1178">
        <v>2</v>
      </c>
      <c r="AF1178">
        <v>2</v>
      </c>
      <c r="AG1178">
        <v>0</v>
      </c>
      <c r="AH1178" t="s">
        <v>65</v>
      </c>
      <c r="AI1178" t="s">
        <v>71</v>
      </c>
      <c r="AJ1178" t="str" cm="1">
        <f t="array" ref="AJ1178">_xlfn.IFS(
  Cleaned_Data[[#This Row],[MonthlyIncome]] &lt;= Q1_Val, "Low (Q1)",
  Cleaned_Data[[#This Row],[MonthlyIncome]] &lt;= Q2_Val, "Lower-Mid (Q2)",
  Cleaned_Data[[#This Row],[MonthlyIncome]] &lt;= Q3_Val, "Upper-Mid (Q3)",
  TRUE, "High (Q4)"
)</f>
        <v>High (Q4)</v>
      </c>
      <c r="AK1178" t="str">
        <f>_xlfn.XLOOKUP(Cleaned_Data[[#This Row],[JobSatisfaction]], SatisfactionLookup[Code], SatisfactionLookup[Label], "Unknown")</f>
        <v>Very High</v>
      </c>
      <c r="AL1178" t="str">
        <f>_xlfn.XLOOKUP(Cleaned_Data[[#This Row],[WorkLifeBalance]], SatisfactionLookup[Code], SatisfactionLookup[Label], "Unknown")</f>
        <v>High</v>
      </c>
      <c r="AM117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178" t="str" cm="1">
        <f t="array" ref="AN1178">_xlfn.IFS(Cleaned_Data[[#This Row],[Risk Score]]&gt;=5, "3 - High Risk", Cleaned_Data[[#This Row],[Risk Score]]&gt;=3, "2 - Medium Risk", TRUE, "1 - Low Risk")</f>
        <v>1 - Low Risk</v>
      </c>
    </row>
    <row r="1179" spans="1:40">
      <c r="A1179">
        <v>50</v>
      </c>
      <c r="B1179" t="s">
        <v>43</v>
      </c>
      <c r="C1179" t="s">
        <v>44</v>
      </c>
      <c r="D1179">
        <v>809</v>
      </c>
      <c r="E1179" t="s">
        <v>37</v>
      </c>
      <c r="F1179">
        <v>12</v>
      </c>
      <c r="G1179">
        <v>3</v>
      </c>
      <c r="H1179" t="s">
        <v>59</v>
      </c>
      <c r="I1179">
        <v>174</v>
      </c>
      <c r="J1179">
        <v>3</v>
      </c>
      <c r="K1179" t="s">
        <v>39</v>
      </c>
      <c r="L1179">
        <v>77</v>
      </c>
      <c r="M1179">
        <v>3</v>
      </c>
      <c r="N1179">
        <v>3</v>
      </c>
      <c r="O1179" t="s">
        <v>40</v>
      </c>
      <c r="P1179">
        <v>4</v>
      </c>
      <c r="Q1179" t="s">
        <v>41</v>
      </c>
      <c r="R1179">
        <v>9208</v>
      </c>
      <c r="S1179">
        <v>6645</v>
      </c>
      <c r="T1179">
        <v>4</v>
      </c>
      <c r="U1179" t="s">
        <v>43</v>
      </c>
      <c r="V1179">
        <v>11</v>
      </c>
      <c r="W1179">
        <v>3</v>
      </c>
      <c r="X1179">
        <v>4</v>
      </c>
      <c r="Y1179">
        <v>0</v>
      </c>
      <c r="Z1179">
        <v>16</v>
      </c>
      <c r="AA1179">
        <v>3</v>
      </c>
      <c r="AB1179">
        <v>3</v>
      </c>
      <c r="AC1179">
        <v>2</v>
      </c>
      <c r="AD1179">
        <v>2</v>
      </c>
      <c r="AE1179">
        <v>2</v>
      </c>
      <c r="AF1179">
        <v>1</v>
      </c>
      <c r="AG1179">
        <v>0</v>
      </c>
      <c r="AH1179" t="s">
        <v>70</v>
      </c>
      <c r="AI1179" t="s">
        <v>71</v>
      </c>
      <c r="AJ1179" t="str" cm="1">
        <f t="array" ref="AJ1179">_xlfn.IFS(
  Cleaned_Data[[#This Row],[MonthlyIncome]] &lt;= Q1_Val, "Low (Q1)",
  Cleaned_Data[[#This Row],[MonthlyIncome]] &lt;= Q2_Val, "Lower-Mid (Q2)",
  Cleaned_Data[[#This Row],[MonthlyIncome]] &lt;= Q3_Val, "Upper-Mid (Q3)",
  TRUE, "High (Q4)"
)</f>
        <v>High (Q4)</v>
      </c>
      <c r="AK1179" t="str">
        <f>_xlfn.XLOOKUP(Cleaned_Data[[#This Row],[JobSatisfaction]], SatisfactionLookup[Code], SatisfactionLookup[Label], "Unknown")</f>
        <v>Very High</v>
      </c>
      <c r="AL1179" t="str">
        <f>_xlfn.XLOOKUP(Cleaned_Data[[#This Row],[WorkLifeBalance]], SatisfactionLookup[Code], SatisfactionLookup[Label], "Unknown")</f>
        <v>High</v>
      </c>
      <c r="AM117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179" t="str" cm="1">
        <f t="array" ref="AN1179">_xlfn.IFS(Cleaned_Data[[#This Row],[Risk Score]]&gt;=5, "3 - High Risk", Cleaned_Data[[#This Row],[Risk Score]]&gt;=3, "2 - Medium Risk", TRUE, "1 - Low Risk")</f>
        <v>1 - Low Risk</v>
      </c>
    </row>
    <row r="1180" spans="1:40">
      <c r="A1180">
        <v>31</v>
      </c>
      <c r="B1180" t="s">
        <v>35</v>
      </c>
      <c r="C1180" t="s">
        <v>36</v>
      </c>
      <c r="D1180">
        <v>542</v>
      </c>
      <c r="E1180" t="s">
        <v>37</v>
      </c>
      <c r="F1180">
        <v>20</v>
      </c>
      <c r="G1180">
        <v>3</v>
      </c>
      <c r="H1180" t="s">
        <v>38</v>
      </c>
      <c r="I1180">
        <v>175</v>
      </c>
      <c r="J1180">
        <v>2</v>
      </c>
      <c r="K1180" t="s">
        <v>39</v>
      </c>
      <c r="L1180">
        <v>71</v>
      </c>
      <c r="M1180">
        <v>1</v>
      </c>
      <c r="N1180">
        <v>2</v>
      </c>
      <c r="O1180" t="s">
        <v>40</v>
      </c>
      <c r="P1180">
        <v>3</v>
      </c>
      <c r="Q1180" t="s">
        <v>48</v>
      </c>
      <c r="R1180">
        <v>4559</v>
      </c>
      <c r="S1180">
        <v>24788</v>
      </c>
      <c r="T1180">
        <v>3</v>
      </c>
      <c r="U1180" t="s">
        <v>35</v>
      </c>
      <c r="V1180">
        <v>11</v>
      </c>
      <c r="W1180">
        <v>3</v>
      </c>
      <c r="X1180">
        <v>3</v>
      </c>
      <c r="Y1180">
        <v>1</v>
      </c>
      <c r="Z1180">
        <v>4</v>
      </c>
      <c r="AA1180">
        <v>2</v>
      </c>
      <c r="AB1180">
        <v>3</v>
      </c>
      <c r="AC1180">
        <v>2</v>
      </c>
      <c r="AD1180">
        <v>2</v>
      </c>
      <c r="AE1180">
        <v>2</v>
      </c>
      <c r="AF1180">
        <v>2</v>
      </c>
      <c r="AG1180">
        <v>1</v>
      </c>
      <c r="AH1180" t="s">
        <v>67</v>
      </c>
      <c r="AI1180" t="s">
        <v>71</v>
      </c>
      <c r="AJ1180" t="str" cm="1">
        <f t="array" ref="AJ1180">_xlfn.IFS(
  Cleaned_Data[[#This Row],[MonthlyIncome]] &lt;= Q1_Val, "Low (Q1)",
  Cleaned_Data[[#This Row],[MonthlyIncome]] &lt;= Q2_Val, "Lower-Mid (Q2)",
  Cleaned_Data[[#This Row],[MonthlyIncome]] &lt;= Q3_Val, "Upper-Mid (Q3)",
  TRUE, "High (Q4)"
)</f>
        <v>Lower-Mid (Q2)</v>
      </c>
      <c r="AK1180" t="str">
        <f>_xlfn.XLOOKUP(Cleaned_Data[[#This Row],[JobSatisfaction]], SatisfactionLookup[Code], SatisfactionLookup[Label], "Unknown")</f>
        <v>High</v>
      </c>
      <c r="AL1180" t="str">
        <f>_xlfn.XLOOKUP(Cleaned_Data[[#This Row],[WorkLifeBalance]], SatisfactionLookup[Code], SatisfactionLookup[Label], "Unknown")</f>
        <v>High</v>
      </c>
      <c r="AM118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180" t="str" cm="1">
        <f t="array" ref="AN1180">_xlfn.IFS(Cleaned_Data[[#This Row],[Risk Score]]&gt;=5, "3 - High Risk", Cleaned_Data[[#This Row],[Risk Score]]&gt;=3, "2 - Medium Risk", TRUE, "1 - Low Risk")</f>
        <v>2 - Medium Risk</v>
      </c>
    </row>
    <row r="1181" spans="1:40">
      <c r="A1181">
        <v>25</v>
      </c>
      <c r="B1181" t="s">
        <v>43</v>
      </c>
      <c r="C1181" t="s">
        <v>36</v>
      </c>
      <c r="D1181">
        <v>959</v>
      </c>
      <c r="E1181" t="s">
        <v>37</v>
      </c>
      <c r="F1181">
        <v>28</v>
      </c>
      <c r="G1181">
        <v>3</v>
      </c>
      <c r="H1181" t="s">
        <v>38</v>
      </c>
      <c r="I1181">
        <v>183</v>
      </c>
      <c r="J1181">
        <v>1</v>
      </c>
      <c r="K1181" t="s">
        <v>46</v>
      </c>
      <c r="L1181">
        <v>41</v>
      </c>
      <c r="M1181">
        <v>2</v>
      </c>
      <c r="N1181">
        <v>2</v>
      </c>
      <c r="O1181" t="s">
        <v>40</v>
      </c>
      <c r="P1181">
        <v>3</v>
      </c>
      <c r="Q1181" t="s">
        <v>48</v>
      </c>
      <c r="R1181">
        <v>8639</v>
      </c>
      <c r="S1181">
        <v>24835</v>
      </c>
      <c r="T1181">
        <v>2</v>
      </c>
      <c r="U1181" t="s">
        <v>43</v>
      </c>
      <c r="V1181">
        <v>18</v>
      </c>
      <c r="W1181">
        <v>3</v>
      </c>
      <c r="X1181">
        <v>4</v>
      </c>
      <c r="Y1181">
        <v>0</v>
      </c>
      <c r="Z1181">
        <v>6</v>
      </c>
      <c r="AA1181">
        <v>3</v>
      </c>
      <c r="AB1181">
        <v>3</v>
      </c>
      <c r="AC1181">
        <v>2</v>
      </c>
      <c r="AD1181">
        <v>2</v>
      </c>
      <c r="AE1181">
        <v>2</v>
      </c>
      <c r="AF1181">
        <v>2</v>
      </c>
      <c r="AG1181">
        <v>0</v>
      </c>
      <c r="AH1181" t="s">
        <v>67</v>
      </c>
      <c r="AI1181" t="s">
        <v>71</v>
      </c>
      <c r="AJ1181" t="str" cm="1">
        <f t="array" ref="AJ1181">_xlfn.IFS(
  Cleaned_Data[[#This Row],[MonthlyIncome]] &lt;= Q1_Val, "Low (Q1)",
  Cleaned_Data[[#This Row],[MonthlyIncome]] &lt;= Q2_Val, "Lower-Mid (Q2)",
  Cleaned_Data[[#This Row],[MonthlyIncome]] &lt;= Q3_Val, "Upper-Mid (Q3)",
  TRUE, "High (Q4)"
)</f>
        <v>High (Q4)</v>
      </c>
      <c r="AK1181" t="str">
        <f>_xlfn.XLOOKUP(Cleaned_Data[[#This Row],[JobSatisfaction]], SatisfactionLookup[Code], SatisfactionLookup[Label], "Unknown")</f>
        <v>High</v>
      </c>
      <c r="AL1181" t="str">
        <f>_xlfn.XLOOKUP(Cleaned_Data[[#This Row],[WorkLifeBalance]], SatisfactionLookup[Code], SatisfactionLookup[Label], "Unknown")</f>
        <v>High</v>
      </c>
      <c r="AM118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181" t="str" cm="1">
        <f t="array" ref="AN1181">_xlfn.IFS(Cleaned_Data[[#This Row],[Risk Score]]&gt;=5, "3 - High Risk", Cleaned_Data[[#This Row],[Risk Score]]&gt;=3, "2 - Medium Risk", TRUE, "1 - Low Risk")</f>
        <v>1 - Low Risk</v>
      </c>
    </row>
    <row r="1182" spans="1:40">
      <c r="A1182">
        <v>38</v>
      </c>
      <c r="B1182" t="s">
        <v>43</v>
      </c>
      <c r="C1182" t="s">
        <v>36</v>
      </c>
      <c r="D1182">
        <v>364</v>
      </c>
      <c r="E1182" t="s">
        <v>45</v>
      </c>
      <c r="F1182">
        <v>3</v>
      </c>
      <c r="G1182">
        <v>5</v>
      </c>
      <c r="H1182" t="s">
        <v>60</v>
      </c>
      <c r="I1182">
        <v>193</v>
      </c>
      <c r="J1182">
        <v>4</v>
      </c>
      <c r="K1182" t="s">
        <v>39</v>
      </c>
      <c r="L1182">
        <v>32</v>
      </c>
      <c r="M1182">
        <v>3</v>
      </c>
      <c r="N1182">
        <v>2</v>
      </c>
      <c r="O1182" t="s">
        <v>47</v>
      </c>
      <c r="P1182">
        <v>3</v>
      </c>
      <c r="Q1182" t="s">
        <v>41</v>
      </c>
      <c r="R1182">
        <v>4317</v>
      </c>
      <c r="S1182">
        <v>2302</v>
      </c>
      <c r="T1182">
        <v>3</v>
      </c>
      <c r="U1182" t="s">
        <v>35</v>
      </c>
      <c r="V1182">
        <v>20</v>
      </c>
      <c r="W1182">
        <v>4</v>
      </c>
      <c r="X1182">
        <v>2</v>
      </c>
      <c r="Y1182">
        <v>0</v>
      </c>
      <c r="Z1182">
        <v>19</v>
      </c>
      <c r="AA1182">
        <v>2</v>
      </c>
      <c r="AB1182">
        <v>3</v>
      </c>
      <c r="AC1182">
        <v>3</v>
      </c>
      <c r="AD1182">
        <v>2</v>
      </c>
      <c r="AE1182">
        <v>2</v>
      </c>
      <c r="AF1182">
        <v>2</v>
      </c>
      <c r="AG1182">
        <v>0</v>
      </c>
      <c r="AH1182" t="s">
        <v>69</v>
      </c>
      <c r="AI1182" t="s">
        <v>71</v>
      </c>
      <c r="AJ1182" t="str" cm="1">
        <f t="array" ref="AJ1182">_xlfn.IFS(
  Cleaned_Data[[#This Row],[MonthlyIncome]] &lt;= Q1_Val, "Low (Q1)",
  Cleaned_Data[[#This Row],[MonthlyIncome]] &lt;= Q2_Val, "Lower-Mid (Q2)",
  Cleaned_Data[[#This Row],[MonthlyIncome]] &lt;= Q3_Val, "Upper-Mid (Q3)",
  TRUE, "High (Q4)"
)</f>
        <v>Lower-Mid (Q2)</v>
      </c>
      <c r="AK1182" t="str">
        <f>_xlfn.XLOOKUP(Cleaned_Data[[#This Row],[JobSatisfaction]], SatisfactionLookup[Code], SatisfactionLookup[Label], "Unknown")</f>
        <v>High</v>
      </c>
      <c r="AL1182" t="str">
        <f>_xlfn.XLOOKUP(Cleaned_Data[[#This Row],[WorkLifeBalance]], SatisfactionLookup[Code], SatisfactionLookup[Label], "Unknown")</f>
        <v>High</v>
      </c>
      <c r="AM118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182" t="str" cm="1">
        <f t="array" ref="AN1182">_xlfn.IFS(Cleaned_Data[[#This Row],[Risk Score]]&gt;=5, "3 - High Risk", Cleaned_Data[[#This Row],[Risk Score]]&gt;=3, "2 - Medium Risk", TRUE, "1 - Low Risk")</f>
        <v>2 - Medium Risk</v>
      </c>
    </row>
    <row r="1183" spans="1:40">
      <c r="A1183">
        <v>30</v>
      </c>
      <c r="B1183" t="s">
        <v>43</v>
      </c>
      <c r="C1183" t="s">
        <v>36</v>
      </c>
      <c r="D1183">
        <v>201</v>
      </c>
      <c r="E1183" t="s">
        <v>45</v>
      </c>
      <c r="F1183">
        <v>5</v>
      </c>
      <c r="G1183">
        <v>3</v>
      </c>
      <c r="H1183" t="s">
        <v>60</v>
      </c>
      <c r="I1183">
        <v>197</v>
      </c>
      <c r="J1183">
        <v>4</v>
      </c>
      <c r="K1183" t="s">
        <v>39</v>
      </c>
      <c r="L1183">
        <v>84</v>
      </c>
      <c r="M1183">
        <v>3</v>
      </c>
      <c r="N1183">
        <v>1</v>
      </c>
      <c r="O1183" t="s">
        <v>47</v>
      </c>
      <c r="P1183">
        <v>1</v>
      </c>
      <c r="Q1183" t="s">
        <v>52</v>
      </c>
      <c r="R1183">
        <v>3204</v>
      </c>
      <c r="S1183">
        <v>10415</v>
      </c>
      <c r="T1183">
        <v>5</v>
      </c>
      <c r="U1183" t="s">
        <v>43</v>
      </c>
      <c r="V1183">
        <v>14</v>
      </c>
      <c r="W1183">
        <v>3</v>
      </c>
      <c r="X1183">
        <v>4</v>
      </c>
      <c r="Y1183">
        <v>1</v>
      </c>
      <c r="Z1183">
        <v>8</v>
      </c>
      <c r="AA1183">
        <v>3</v>
      </c>
      <c r="AB1183">
        <v>3</v>
      </c>
      <c r="AC1183">
        <v>3</v>
      </c>
      <c r="AD1183">
        <v>2</v>
      </c>
      <c r="AE1183">
        <v>2</v>
      </c>
      <c r="AF1183">
        <v>2</v>
      </c>
      <c r="AG1183">
        <v>0</v>
      </c>
      <c r="AH1183" t="s">
        <v>67</v>
      </c>
      <c r="AI1183" t="s">
        <v>71</v>
      </c>
      <c r="AJ1183" t="str" cm="1">
        <f t="array" ref="AJ1183">_xlfn.IFS(
  Cleaned_Data[[#This Row],[MonthlyIncome]] &lt;= Q1_Val, "Low (Q1)",
  Cleaned_Data[[#This Row],[MonthlyIncome]] &lt;= Q2_Val, "Lower-Mid (Q2)",
  Cleaned_Data[[#This Row],[MonthlyIncome]] &lt;= Q3_Val, "Upper-Mid (Q3)",
  TRUE, "High (Q4)"
)</f>
        <v>Lower-Mid (Q2)</v>
      </c>
      <c r="AK1183" t="str">
        <f>_xlfn.XLOOKUP(Cleaned_Data[[#This Row],[JobSatisfaction]], SatisfactionLookup[Code], SatisfactionLookup[Label], "Unknown")</f>
        <v>Low</v>
      </c>
      <c r="AL1183" t="str">
        <f>_xlfn.XLOOKUP(Cleaned_Data[[#This Row],[WorkLifeBalance]], SatisfactionLookup[Code], SatisfactionLookup[Label], "Unknown")</f>
        <v>High</v>
      </c>
      <c r="AM118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183" t="str" cm="1">
        <f t="array" ref="AN1183">_xlfn.IFS(Cleaned_Data[[#This Row],[Risk Score]]&gt;=5, "3 - High Risk", Cleaned_Data[[#This Row],[Risk Score]]&gt;=3, "2 - Medium Risk", TRUE, "1 - Low Risk")</f>
        <v>2 - Medium Risk</v>
      </c>
    </row>
    <row r="1184" spans="1:40">
      <c r="A1184">
        <v>27</v>
      </c>
      <c r="B1184" t="s">
        <v>43</v>
      </c>
      <c r="C1184" t="s">
        <v>55</v>
      </c>
      <c r="D1184">
        <v>691</v>
      </c>
      <c r="E1184" t="s">
        <v>45</v>
      </c>
      <c r="F1184">
        <v>9</v>
      </c>
      <c r="G1184">
        <v>3</v>
      </c>
      <c r="H1184" t="s">
        <v>51</v>
      </c>
      <c r="I1184">
        <v>218</v>
      </c>
      <c r="J1184">
        <v>4</v>
      </c>
      <c r="K1184" t="s">
        <v>46</v>
      </c>
      <c r="L1184">
        <v>57</v>
      </c>
      <c r="M1184">
        <v>3</v>
      </c>
      <c r="N1184">
        <v>1</v>
      </c>
      <c r="O1184" t="s">
        <v>47</v>
      </c>
      <c r="P1184">
        <v>2</v>
      </c>
      <c r="Q1184" t="s">
        <v>52</v>
      </c>
      <c r="R1184">
        <v>2024</v>
      </c>
      <c r="S1184">
        <v>5970</v>
      </c>
      <c r="T1184">
        <v>6</v>
      </c>
      <c r="U1184" t="s">
        <v>43</v>
      </c>
      <c r="V1184">
        <v>18</v>
      </c>
      <c r="W1184">
        <v>3</v>
      </c>
      <c r="X1184">
        <v>4</v>
      </c>
      <c r="Y1184">
        <v>1</v>
      </c>
      <c r="Z1184">
        <v>6</v>
      </c>
      <c r="AA1184">
        <v>1</v>
      </c>
      <c r="AB1184">
        <v>1</v>
      </c>
      <c r="AC1184">
        <v>2</v>
      </c>
      <c r="AD1184">
        <v>2</v>
      </c>
      <c r="AE1184">
        <v>2</v>
      </c>
      <c r="AF1184">
        <v>2</v>
      </c>
      <c r="AG1184">
        <v>0</v>
      </c>
      <c r="AH1184" t="s">
        <v>67</v>
      </c>
      <c r="AI1184" t="s">
        <v>71</v>
      </c>
      <c r="AJ1184" t="str" cm="1">
        <f t="array" ref="AJ1184">_xlfn.IFS(
  Cleaned_Data[[#This Row],[MonthlyIncome]] &lt;= Q1_Val, "Low (Q1)",
  Cleaned_Data[[#This Row],[MonthlyIncome]] &lt;= Q2_Val, "Lower-Mid (Q2)",
  Cleaned_Data[[#This Row],[MonthlyIncome]] &lt;= Q3_Val, "Upper-Mid (Q3)",
  TRUE, "High (Q4)"
)</f>
        <v>Low (Q1)</v>
      </c>
      <c r="AK1184" t="str">
        <f>_xlfn.XLOOKUP(Cleaned_Data[[#This Row],[JobSatisfaction]], SatisfactionLookup[Code], SatisfactionLookup[Label], "Unknown")</f>
        <v>Medium</v>
      </c>
      <c r="AL1184" t="str">
        <f>_xlfn.XLOOKUP(Cleaned_Data[[#This Row],[WorkLifeBalance]], SatisfactionLookup[Code], SatisfactionLookup[Label], "Unknown")</f>
        <v>Low</v>
      </c>
      <c r="AM118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184" t="str" cm="1">
        <f t="array" ref="AN1184">_xlfn.IFS(Cleaned_Data[[#This Row],[Risk Score]]&gt;=5, "3 - High Risk", Cleaned_Data[[#This Row],[Risk Score]]&gt;=3, "2 - Medium Risk", TRUE, "1 - Low Risk")</f>
        <v>3 - High Risk</v>
      </c>
    </row>
    <row r="1185" spans="1:40">
      <c r="A1185">
        <v>56</v>
      </c>
      <c r="B1185" t="s">
        <v>43</v>
      </c>
      <c r="C1185" t="s">
        <v>36</v>
      </c>
      <c r="D1185">
        <v>713</v>
      </c>
      <c r="E1185" t="s">
        <v>45</v>
      </c>
      <c r="F1185">
        <v>8</v>
      </c>
      <c r="G1185">
        <v>3</v>
      </c>
      <c r="H1185" t="s">
        <v>38</v>
      </c>
      <c r="I1185">
        <v>241</v>
      </c>
      <c r="J1185">
        <v>3</v>
      </c>
      <c r="K1185" t="s">
        <v>39</v>
      </c>
      <c r="L1185">
        <v>67</v>
      </c>
      <c r="M1185">
        <v>3</v>
      </c>
      <c r="N1185">
        <v>1</v>
      </c>
      <c r="O1185" t="s">
        <v>47</v>
      </c>
      <c r="P1185">
        <v>1</v>
      </c>
      <c r="Q1185" t="s">
        <v>52</v>
      </c>
      <c r="R1185">
        <v>4257</v>
      </c>
      <c r="S1185">
        <v>13939</v>
      </c>
      <c r="T1185">
        <v>4</v>
      </c>
      <c r="U1185" t="s">
        <v>35</v>
      </c>
      <c r="V1185">
        <v>18</v>
      </c>
      <c r="W1185">
        <v>3</v>
      </c>
      <c r="X1185">
        <v>3</v>
      </c>
      <c r="Y1185">
        <v>1</v>
      </c>
      <c r="Z1185">
        <v>19</v>
      </c>
      <c r="AA1185">
        <v>3</v>
      </c>
      <c r="AB1185">
        <v>3</v>
      </c>
      <c r="AC1185">
        <v>2</v>
      </c>
      <c r="AD1185">
        <v>2</v>
      </c>
      <c r="AE1185">
        <v>2</v>
      </c>
      <c r="AF1185">
        <v>2</v>
      </c>
      <c r="AG1185">
        <v>0</v>
      </c>
      <c r="AH1185" t="s">
        <v>65</v>
      </c>
      <c r="AI1185" t="s">
        <v>71</v>
      </c>
      <c r="AJ1185" t="str" cm="1">
        <f t="array" ref="AJ1185">_xlfn.IFS(
  Cleaned_Data[[#This Row],[MonthlyIncome]] &lt;= Q1_Val, "Low (Q1)",
  Cleaned_Data[[#This Row],[MonthlyIncome]] &lt;= Q2_Val, "Lower-Mid (Q2)",
  Cleaned_Data[[#This Row],[MonthlyIncome]] &lt;= Q3_Val, "Upper-Mid (Q3)",
  TRUE, "High (Q4)"
)</f>
        <v>Lower-Mid (Q2)</v>
      </c>
      <c r="AK1185" t="str">
        <f>_xlfn.XLOOKUP(Cleaned_Data[[#This Row],[JobSatisfaction]], SatisfactionLookup[Code], SatisfactionLookup[Label], "Unknown")</f>
        <v>Low</v>
      </c>
      <c r="AL1185" t="str">
        <f>_xlfn.XLOOKUP(Cleaned_Data[[#This Row],[WorkLifeBalance]], SatisfactionLookup[Code], SatisfactionLookup[Label], "Unknown")</f>
        <v>High</v>
      </c>
      <c r="AM118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185" t="str" cm="1">
        <f t="array" ref="AN1185">_xlfn.IFS(Cleaned_Data[[#This Row],[Risk Score]]&gt;=5, "3 - High Risk", Cleaned_Data[[#This Row],[Risk Score]]&gt;=3, "2 - Medium Risk", TRUE, "1 - Low Risk")</f>
        <v>3 - High Risk</v>
      </c>
    </row>
    <row r="1186" spans="1:40">
      <c r="A1186">
        <v>27</v>
      </c>
      <c r="B1186" t="s">
        <v>43</v>
      </c>
      <c r="C1186" t="s">
        <v>44</v>
      </c>
      <c r="D1186">
        <v>472</v>
      </c>
      <c r="E1186" t="s">
        <v>45</v>
      </c>
      <c r="F1186">
        <v>1</v>
      </c>
      <c r="G1186">
        <v>1</v>
      </c>
      <c r="H1186" t="s">
        <v>60</v>
      </c>
      <c r="I1186">
        <v>274</v>
      </c>
      <c r="J1186">
        <v>3</v>
      </c>
      <c r="K1186" t="s">
        <v>46</v>
      </c>
      <c r="L1186">
        <v>60</v>
      </c>
      <c r="M1186">
        <v>2</v>
      </c>
      <c r="N1186">
        <v>2</v>
      </c>
      <c r="O1186" t="s">
        <v>53</v>
      </c>
      <c r="P1186">
        <v>1</v>
      </c>
      <c r="Q1186" t="s">
        <v>48</v>
      </c>
      <c r="R1186">
        <v>4298</v>
      </c>
      <c r="S1186">
        <v>9679</v>
      </c>
      <c r="T1186">
        <v>5</v>
      </c>
      <c r="U1186" t="s">
        <v>43</v>
      </c>
      <c r="V1186">
        <v>19</v>
      </c>
      <c r="W1186">
        <v>3</v>
      </c>
      <c r="X1186">
        <v>3</v>
      </c>
      <c r="Y1186">
        <v>1</v>
      </c>
      <c r="Z1186">
        <v>6</v>
      </c>
      <c r="AA1186">
        <v>1</v>
      </c>
      <c r="AB1186">
        <v>3</v>
      </c>
      <c r="AC1186">
        <v>2</v>
      </c>
      <c r="AD1186">
        <v>2</v>
      </c>
      <c r="AE1186">
        <v>2</v>
      </c>
      <c r="AF1186">
        <v>0</v>
      </c>
      <c r="AG1186">
        <v>0</v>
      </c>
      <c r="AH1186" t="s">
        <v>67</v>
      </c>
      <c r="AI1186" t="s">
        <v>71</v>
      </c>
      <c r="AJ1186" t="str" cm="1">
        <f t="array" ref="AJ1186">_xlfn.IFS(
  Cleaned_Data[[#This Row],[MonthlyIncome]] &lt;= Q1_Val, "Low (Q1)",
  Cleaned_Data[[#This Row],[MonthlyIncome]] &lt;= Q2_Val, "Lower-Mid (Q2)",
  Cleaned_Data[[#This Row],[MonthlyIncome]] &lt;= Q3_Val, "Upper-Mid (Q3)",
  TRUE, "High (Q4)"
)</f>
        <v>Lower-Mid (Q2)</v>
      </c>
      <c r="AK1186" t="str">
        <f>_xlfn.XLOOKUP(Cleaned_Data[[#This Row],[JobSatisfaction]], SatisfactionLookup[Code], SatisfactionLookup[Label], "Unknown")</f>
        <v>Low</v>
      </c>
      <c r="AL1186" t="str">
        <f>_xlfn.XLOOKUP(Cleaned_Data[[#This Row],[WorkLifeBalance]], SatisfactionLookup[Code], SatisfactionLookup[Label], "Unknown")</f>
        <v>High</v>
      </c>
      <c r="AM118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186" t="str" cm="1">
        <f t="array" ref="AN1186">_xlfn.IFS(Cleaned_Data[[#This Row],[Risk Score]]&gt;=5, "3 - High Risk", Cleaned_Data[[#This Row],[Risk Score]]&gt;=3, "2 - Medium Risk", TRUE, "1 - Low Risk")</f>
        <v>1 - Low Risk</v>
      </c>
    </row>
    <row r="1187" spans="1:40">
      <c r="A1187">
        <v>40</v>
      </c>
      <c r="B1187" t="s">
        <v>43</v>
      </c>
      <c r="C1187" t="s">
        <v>36</v>
      </c>
      <c r="D1187">
        <v>905</v>
      </c>
      <c r="E1187" t="s">
        <v>45</v>
      </c>
      <c r="F1187">
        <v>19</v>
      </c>
      <c r="G1187">
        <v>2</v>
      </c>
      <c r="H1187" t="s">
        <v>51</v>
      </c>
      <c r="I1187">
        <v>281</v>
      </c>
      <c r="J1187">
        <v>3</v>
      </c>
      <c r="K1187" t="s">
        <v>46</v>
      </c>
      <c r="L1187">
        <v>99</v>
      </c>
      <c r="M1187">
        <v>3</v>
      </c>
      <c r="N1187">
        <v>2</v>
      </c>
      <c r="O1187" t="s">
        <v>50</v>
      </c>
      <c r="P1187">
        <v>4</v>
      </c>
      <c r="Q1187" t="s">
        <v>48</v>
      </c>
      <c r="R1187">
        <v>2741</v>
      </c>
      <c r="S1187">
        <v>16523</v>
      </c>
      <c r="T1187">
        <v>8</v>
      </c>
      <c r="U1187" t="s">
        <v>35</v>
      </c>
      <c r="V1187">
        <v>15</v>
      </c>
      <c r="W1187">
        <v>3</v>
      </c>
      <c r="X1187">
        <v>3</v>
      </c>
      <c r="Y1187">
        <v>1</v>
      </c>
      <c r="Z1187">
        <v>15</v>
      </c>
      <c r="AA1187">
        <v>2</v>
      </c>
      <c r="AB1187">
        <v>4</v>
      </c>
      <c r="AC1187">
        <v>7</v>
      </c>
      <c r="AD1187">
        <v>2</v>
      </c>
      <c r="AE1187">
        <v>3</v>
      </c>
      <c r="AF1187">
        <v>7</v>
      </c>
      <c r="AG1187">
        <v>0</v>
      </c>
      <c r="AH1187" t="s">
        <v>69</v>
      </c>
      <c r="AI1187" t="s">
        <v>72</v>
      </c>
      <c r="AJ1187" t="str" cm="1">
        <f t="array" ref="AJ1187">_xlfn.IFS(
  Cleaned_Data[[#This Row],[MonthlyIncome]] &lt;= Q1_Val, "Low (Q1)",
  Cleaned_Data[[#This Row],[MonthlyIncome]] &lt;= Q2_Val, "Lower-Mid (Q2)",
  Cleaned_Data[[#This Row],[MonthlyIncome]] &lt;= Q3_Val, "Upper-Mid (Q3)",
  TRUE, "High (Q4)"
)</f>
        <v>Low (Q1)</v>
      </c>
      <c r="AK1187" t="str">
        <f>_xlfn.XLOOKUP(Cleaned_Data[[#This Row],[JobSatisfaction]], SatisfactionLookup[Code], SatisfactionLookup[Label], "Unknown")</f>
        <v>Very High</v>
      </c>
      <c r="AL1187" t="str">
        <f>_xlfn.XLOOKUP(Cleaned_Data[[#This Row],[WorkLifeBalance]], SatisfactionLookup[Code], SatisfactionLookup[Label], "Unknown")</f>
        <v>Very High</v>
      </c>
      <c r="AM118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187" t="str" cm="1">
        <f t="array" ref="AN1187">_xlfn.IFS(Cleaned_Data[[#This Row],[Risk Score]]&gt;=5, "3 - High Risk", Cleaned_Data[[#This Row],[Risk Score]]&gt;=3, "2 - Medium Risk", TRUE, "1 - Low Risk")</f>
        <v>2 - Medium Risk</v>
      </c>
    </row>
    <row r="1188" spans="1:40">
      <c r="A1188">
        <v>52</v>
      </c>
      <c r="B1188" t="s">
        <v>43</v>
      </c>
      <c r="C1188" t="s">
        <v>36</v>
      </c>
      <c r="D1188">
        <v>1323</v>
      </c>
      <c r="E1188" t="s">
        <v>45</v>
      </c>
      <c r="F1188">
        <v>2</v>
      </c>
      <c r="G1188">
        <v>3</v>
      </c>
      <c r="H1188" t="s">
        <v>38</v>
      </c>
      <c r="I1188">
        <v>316</v>
      </c>
      <c r="J1188">
        <v>3</v>
      </c>
      <c r="K1188" t="s">
        <v>39</v>
      </c>
      <c r="L1188">
        <v>89</v>
      </c>
      <c r="M1188">
        <v>2</v>
      </c>
      <c r="N1188">
        <v>1</v>
      </c>
      <c r="O1188" t="s">
        <v>50</v>
      </c>
      <c r="P1188">
        <v>4</v>
      </c>
      <c r="Q1188" t="s">
        <v>41</v>
      </c>
      <c r="R1188">
        <v>3212</v>
      </c>
      <c r="S1188">
        <v>3300</v>
      </c>
      <c r="T1188">
        <v>7</v>
      </c>
      <c r="U1188" t="s">
        <v>43</v>
      </c>
      <c r="V1188">
        <v>15</v>
      </c>
      <c r="W1188">
        <v>3</v>
      </c>
      <c r="X1188">
        <v>2</v>
      </c>
      <c r="Y1188">
        <v>0</v>
      </c>
      <c r="Z1188">
        <v>6</v>
      </c>
      <c r="AA1188">
        <v>3</v>
      </c>
      <c r="AB1188">
        <v>2</v>
      </c>
      <c r="AC1188">
        <v>2</v>
      </c>
      <c r="AD1188">
        <v>2</v>
      </c>
      <c r="AE1188">
        <v>2</v>
      </c>
      <c r="AF1188">
        <v>2</v>
      </c>
      <c r="AG1188">
        <v>0</v>
      </c>
      <c r="AH1188" t="s">
        <v>70</v>
      </c>
      <c r="AI1188" t="s">
        <v>71</v>
      </c>
      <c r="AJ1188" t="str" cm="1">
        <f t="array" ref="AJ1188">_xlfn.IFS(
  Cleaned_Data[[#This Row],[MonthlyIncome]] &lt;= Q1_Val, "Low (Q1)",
  Cleaned_Data[[#This Row],[MonthlyIncome]] &lt;= Q2_Val, "Lower-Mid (Q2)",
  Cleaned_Data[[#This Row],[MonthlyIncome]] &lt;= Q3_Val, "Upper-Mid (Q3)",
  TRUE, "High (Q4)"
)</f>
        <v>Lower-Mid (Q2)</v>
      </c>
      <c r="AK1188" t="str">
        <f>_xlfn.XLOOKUP(Cleaned_Data[[#This Row],[JobSatisfaction]], SatisfactionLookup[Code], SatisfactionLookup[Label], "Unknown")</f>
        <v>Very High</v>
      </c>
      <c r="AL1188" t="str">
        <f>_xlfn.XLOOKUP(Cleaned_Data[[#This Row],[WorkLifeBalance]], SatisfactionLookup[Code], SatisfactionLookup[Label], "Unknown")</f>
        <v>Medium</v>
      </c>
      <c r="AM118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188" t="str" cm="1">
        <f t="array" ref="AN1188">_xlfn.IFS(Cleaned_Data[[#This Row],[Risk Score]]&gt;=5, "3 - High Risk", Cleaned_Data[[#This Row],[Risk Score]]&gt;=3, "2 - Medium Risk", TRUE, "1 - Low Risk")</f>
        <v>1 - Low Risk</v>
      </c>
    </row>
    <row r="1189" spans="1:40">
      <c r="A1189">
        <v>59</v>
      </c>
      <c r="B1189" t="s">
        <v>43</v>
      </c>
      <c r="C1189" t="s">
        <v>36</v>
      </c>
      <c r="D1189">
        <v>818</v>
      </c>
      <c r="E1189" t="s">
        <v>61</v>
      </c>
      <c r="F1189">
        <v>6</v>
      </c>
      <c r="G1189">
        <v>2</v>
      </c>
      <c r="H1189" t="s">
        <v>51</v>
      </c>
      <c r="I1189">
        <v>321</v>
      </c>
      <c r="J1189">
        <v>2</v>
      </c>
      <c r="K1189" t="s">
        <v>46</v>
      </c>
      <c r="L1189">
        <v>52</v>
      </c>
      <c r="M1189">
        <v>3</v>
      </c>
      <c r="N1189">
        <v>1</v>
      </c>
      <c r="O1189" t="s">
        <v>61</v>
      </c>
      <c r="P1189">
        <v>3</v>
      </c>
      <c r="Q1189" t="s">
        <v>48</v>
      </c>
      <c r="R1189">
        <v>2267</v>
      </c>
      <c r="S1189">
        <v>25657</v>
      </c>
      <c r="T1189">
        <v>8</v>
      </c>
      <c r="U1189" t="s">
        <v>43</v>
      </c>
      <c r="V1189">
        <v>17</v>
      </c>
      <c r="W1189">
        <v>3</v>
      </c>
      <c r="X1189">
        <v>4</v>
      </c>
      <c r="Y1189">
        <v>0</v>
      </c>
      <c r="Z1189">
        <v>7</v>
      </c>
      <c r="AA1189">
        <v>2</v>
      </c>
      <c r="AB1189">
        <v>2</v>
      </c>
      <c r="AC1189">
        <v>2</v>
      </c>
      <c r="AD1189">
        <v>2</v>
      </c>
      <c r="AE1189">
        <v>2</v>
      </c>
      <c r="AF1189">
        <v>2</v>
      </c>
      <c r="AG1189">
        <v>0</v>
      </c>
      <c r="AH1189" t="s">
        <v>65</v>
      </c>
      <c r="AI1189" t="s">
        <v>71</v>
      </c>
      <c r="AJ1189" t="str" cm="1">
        <f t="array" ref="AJ1189">_xlfn.IFS(
  Cleaned_Data[[#This Row],[MonthlyIncome]] &lt;= Q1_Val, "Low (Q1)",
  Cleaned_Data[[#This Row],[MonthlyIncome]] &lt;= Q2_Val, "Lower-Mid (Q2)",
  Cleaned_Data[[#This Row],[MonthlyIncome]] &lt;= Q3_Val, "Upper-Mid (Q3)",
  TRUE, "High (Q4)"
)</f>
        <v>Low (Q1)</v>
      </c>
      <c r="AK1189" t="str">
        <f>_xlfn.XLOOKUP(Cleaned_Data[[#This Row],[JobSatisfaction]], SatisfactionLookup[Code], SatisfactionLookup[Label], "Unknown")</f>
        <v>High</v>
      </c>
      <c r="AL1189" t="str">
        <f>_xlfn.XLOOKUP(Cleaned_Data[[#This Row],[WorkLifeBalance]], SatisfactionLookup[Code], SatisfactionLookup[Label], "Unknown")</f>
        <v>Medium</v>
      </c>
      <c r="AM118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189" t="str" cm="1">
        <f t="array" ref="AN1189">_xlfn.IFS(Cleaned_Data[[#This Row],[Risk Score]]&gt;=5, "3 - High Risk", Cleaned_Data[[#This Row],[Risk Score]]&gt;=3, "2 - Medium Risk", TRUE, "1 - Low Risk")</f>
        <v>1 - Low Risk</v>
      </c>
    </row>
    <row r="1190" spans="1:40">
      <c r="A1190">
        <v>32</v>
      </c>
      <c r="B1190" t="s">
        <v>43</v>
      </c>
      <c r="C1190" t="s">
        <v>55</v>
      </c>
      <c r="D1190">
        <v>976</v>
      </c>
      <c r="E1190" t="s">
        <v>37</v>
      </c>
      <c r="F1190">
        <v>26</v>
      </c>
      <c r="G1190">
        <v>4</v>
      </c>
      <c r="H1190" t="s">
        <v>59</v>
      </c>
      <c r="I1190">
        <v>333</v>
      </c>
      <c r="J1190">
        <v>3</v>
      </c>
      <c r="K1190" t="s">
        <v>46</v>
      </c>
      <c r="L1190">
        <v>100</v>
      </c>
      <c r="M1190">
        <v>3</v>
      </c>
      <c r="N1190">
        <v>2</v>
      </c>
      <c r="O1190" t="s">
        <v>40</v>
      </c>
      <c r="P1190">
        <v>4</v>
      </c>
      <c r="Q1190" t="s">
        <v>48</v>
      </c>
      <c r="R1190">
        <v>4465</v>
      </c>
      <c r="S1190">
        <v>12069</v>
      </c>
      <c r="T1190">
        <v>0</v>
      </c>
      <c r="U1190" t="s">
        <v>43</v>
      </c>
      <c r="V1190">
        <v>18</v>
      </c>
      <c r="W1190">
        <v>3</v>
      </c>
      <c r="X1190">
        <v>1</v>
      </c>
      <c r="Y1190">
        <v>0</v>
      </c>
      <c r="Z1190">
        <v>4</v>
      </c>
      <c r="AA1190">
        <v>2</v>
      </c>
      <c r="AB1190">
        <v>3</v>
      </c>
      <c r="AC1190">
        <v>3</v>
      </c>
      <c r="AD1190">
        <v>2</v>
      </c>
      <c r="AE1190">
        <v>2</v>
      </c>
      <c r="AF1190">
        <v>2</v>
      </c>
      <c r="AG1190">
        <v>0</v>
      </c>
      <c r="AH1190" t="s">
        <v>67</v>
      </c>
      <c r="AI1190" t="s">
        <v>71</v>
      </c>
      <c r="AJ1190" t="str" cm="1">
        <f t="array" ref="AJ1190">_xlfn.IFS(
  Cleaned_Data[[#This Row],[MonthlyIncome]] &lt;= Q1_Val, "Low (Q1)",
  Cleaned_Data[[#This Row],[MonthlyIncome]] &lt;= Q2_Val, "Lower-Mid (Q2)",
  Cleaned_Data[[#This Row],[MonthlyIncome]] &lt;= Q3_Val, "Upper-Mid (Q3)",
  TRUE, "High (Q4)"
)</f>
        <v>Lower-Mid (Q2)</v>
      </c>
      <c r="AK1190" t="str">
        <f>_xlfn.XLOOKUP(Cleaned_Data[[#This Row],[JobSatisfaction]], SatisfactionLookup[Code], SatisfactionLookup[Label], "Unknown")</f>
        <v>Very High</v>
      </c>
      <c r="AL1190" t="str">
        <f>_xlfn.XLOOKUP(Cleaned_Data[[#This Row],[WorkLifeBalance]], SatisfactionLookup[Code], SatisfactionLookup[Label], "Unknown")</f>
        <v>High</v>
      </c>
      <c r="AM119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190" t="str" cm="1">
        <f t="array" ref="AN1190">_xlfn.IFS(Cleaned_Data[[#This Row],[Risk Score]]&gt;=5, "3 - High Risk", Cleaned_Data[[#This Row],[Risk Score]]&gt;=3, "2 - Medium Risk", TRUE, "1 - Low Risk")</f>
        <v>1 - Low Risk</v>
      </c>
    </row>
    <row r="1191" spans="1:40">
      <c r="A1191">
        <v>31</v>
      </c>
      <c r="B1191" t="s">
        <v>43</v>
      </c>
      <c r="C1191" t="s">
        <v>44</v>
      </c>
      <c r="D1191">
        <v>1327</v>
      </c>
      <c r="E1191" t="s">
        <v>45</v>
      </c>
      <c r="F1191">
        <v>3</v>
      </c>
      <c r="G1191">
        <v>4</v>
      </c>
      <c r="H1191" t="s">
        <v>51</v>
      </c>
      <c r="I1191">
        <v>337</v>
      </c>
      <c r="J1191">
        <v>2</v>
      </c>
      <c r="K1191" t="s">
        <v>46</v>
      </c>
      <c r="L1191">
        <v>73</v>
      </c>
      <c r="M1191">
        <v>3</v>
      </c>
      <c r="N1191">
        <v>3</v>
      </c>
      <c r="O1191" t="s">
        <v>58</v>
      </c>
      <c r="P1191">
        <v>3</v>
      </c>
      <c r="Q1191" t="s">
        <v>52</v>
      </c>
      <c r="R1191">
        <v>13675</v>
      </c>
      <c r="S1191">
        <v>13523</v>
      </c>
      <c r="T1191">
        <v>9</v>
      </c>
      <c r="U1191" t="s">
        <v>43</v>
      </c>
      <c r="V1191">
        <v>12</v>
      </c>
      <c r="W1191">
        <v>3</v>
      </c>
      <c r="X1191">
        <v>1</v>
      </c>
      <c r="Y1191">
        <v>1</v>
      </c>
      <c r="Z1191">
        <v>9</v>
      </c>
      <c r="AA1191">
        <v>3</v>
      </c>
      <c r="AB1191">
        <v>3</v>
      </c>
      <c r="AC1191">
        <v>2</v>
      </c>
      <c r="AD1191">
        <v>2</v>
      </c>
      <c r="AE1191">
        <v>2</v>
      </c>
      <c r="AF1191">
        <v>2</v>
      </c>
      <c r="AG1191">
        <v>0</v>
      </c>
      <c r="AH1191" t="s">
        <v>67</v>
      </c>
      <c r="AI1191" t="s">
        <v>71</v>
      </c>
      <c r="AJ1191" t="str" cm="1">
        <f t="array" ref="AJ1191">_xlfn.IFS(
  Cleaned_Data[[#This Row],[MonthlyIncome]] &lt;= Q1_Val, "Low (Q1)",
  Cleaned_Data[[#This Row],[MonthlyIncome]] &lt;= Q2_Val, "Lower-Mid (Q2)",
  Cleaned_Data[[#This Row],[MonthlyIncome]] &lt;= Q3_Val, "Upper-Mid (Q3)",
  TRUE, "High (Q4)"
)</f>
        <v>High (Q4)</v>
      </c>
      <c r="AK1191" t="str">
        <f>_xlfn.XLOOKUP(Cleaned_Data[[#This Row],[JobSatisfaction]], SatisfactionLookup[Code], SatisfactionLookup[Label], "Unknown")</f>
        <v>High</v>
      </c>
      <c r="AL1191" t="str">
        <f>_xlfn.XLOOKUP(Cleaned_Data[[#This Row],[WorkLifeBalance]], SatisfactionLookup[Code], SatisfactionLookup[Label], "Unknown")</f>
        <v>High</v>
      </c>
      <c r="AM119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191" t="str" cm="1">
        <f t="array" ref="AN1191">_xlfn.IFS(Cleaned_Data[[#This Row],[Risk Score]]&gt;=5, "3 - High Risk", Cleaned_Data[[#This Row],[Risk Score]]&gt;=3, "2 - Medium Risk", TRUE, "1 - Low Risk")</f>
        <v>1 - Low Risk</v>
      </c>
    </row>
    <row r="1192" spans="1:40">
      <c r="A1192">
        <v>31</v>
      </c>
      <c r="B1192" t="s">
        <v>43</v>
      </c>
      <c r="C1192" t="s">
        <v>36</v>
      </c>
      <c r="D1192">
        <v>192</v>
      </c>
      <c r="E1192" t="s">
        <v>45</v>
      </c>
      <c r="F1192">
        <v>2</v>
      </c>
      <c r="G1192">
        <v>4</v>
      </c>
      <c r="H1192" t="s">
        <v>38</v>
      </c>
      <c r="I1192">
        <v>426</v>
      </c>
      <c r="J1192">
        <v>3</v>
      </c>
      <c r="K1192" t="s">
        <v>46</v>
      </c>
      <c r="L1192">
        <v>32</v>
      </c>
      <c r="M1192">
        <v>3</v>
      </c>
      <c r="N1192">
        <v>1</v>
      </c>
      <c r="O1192" t="s">
        <v>47</v>
      </c>
      <c r="P1192">
        <v>4</v>
      </c>
      <c r="Q1192" t="s">
        <v>52</v>
      </c>
      <c r="R1192">
        <v>2695</v>
      </c>
      <c r="S1192">
        <v>7747</v>
      </c>
      <c r="T1192">
        <v>0</v>
      </c>
      <c r="U1192" t="s">
        <v>35</v>
      </c>
      <c r="V1192">
        <v>18</v>
      </c>
      <c r="W1192">
        <v>3</v>
      </c>
      <c r="X1192">
        <v>2</v>
      </c>
      <c r="Y1192">
        <v>1</v>
      </c>
      <c r="Z1192">
        <v>3</v>
      </c>
      <c r="AA1192">
        <v>2</v>
      </c>
      <c r="AB1192">
        <v>1</v>
      </c>
      <c r="AC1192">
        <v>2</v>
      </c>
      <c r="AD1192">
        <v>2</v>
      </c>
      <c r="AE1192">
        <v>2</v>
      </c>
      <c r="AF1192">
        <v>2</v>
      </c>
      <c r="AG1192">
        <v>0</v>
      </c>
      <c r="AH1192" t="s">
        <v>67</v>
      </c>
      <c r="AI1192" t="s">
        <v>71</v>
      </c>
      <c r="AJ1192" t="str" cm="1">
        <f t="array" ref="AJ1192">_xlfn.IFS(
  Cleaned_Data[[#This Row],[MonthlyIncome]] &lt;= Q1_Val, "Low (Q1)",
  Cleaned_Data[[#This Row],[MonthlyIncome]] &lt;= Q2_Val, "Lower-Mid (Q2)",
  Cleaned_Data[[#This Row],[MonthlyIncome]] &lt;= Q3_Val, "Upper-Mid (Q3)",
  TRUE, "High (Q4)"
)</f>
        <v>Low (Q1)</v>
      </c>
      <c r="AK1192" t="str">
        <f>_xlfn.XLOOKUP(Cleaned_Data[[#This Row],[JobSatisfaction]], SatisfactionLookup[Code], SatisfactionLookup[Label], "Unknown")</f>
        <v>Very High</v>
      </c>
      <c r="AL1192" t="str">
        <f>_xlfn.XLOOKUP(Cleaned_Data[[#This Row],[WorkLifeBalance]], SatisfactionLookup[Code], SatisfactionLookup[Label], "Unknown")</f>
        <v>Low</v>
      </c>
      <c r="AM119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192" t="str" cm="1">
        <f t="array" ref="AN1192">_xlfn.IFS(Cleaned_Data[[#This Row],[Risk Score]]&gt;=5, "3 - High Risk", Cleaned_Data[[#This Row],[Risk Score]]&gt;=3, "2 - Medium Risk", TRUE, "1 - Low Risk")</f>
        <v>3 - High Risk</v>
      </c>
    </row>
    <row r="1193" spans="1:40">
      <c r="A1193">
        <v>52</v>
      </c>
      <c r="B1193" t="s">
        <v>35</v>
      </c>
      <c r="C1193" t="s">
        <v>36</v>
      </c>
      <c r="D1193">
        <v>723</v>
      </c>
      <c r="E1193" t="s">
        <v>45</v>
      </c>
      <c r="F1193">
        <v>8</v>
      </c>
      <c r="G1193">
        <v>4</v>
      </c>
      <c r="H1193" t="s">
        <v>51</v>
      </c>
      <c r="I1193">
        <v>433</v>
      </c>
      <c r="J1193">
        <v>3</v>
      </c>
      <c r="K1193" t="s">
        <v>46</v>
      </c>
      <c r="L1193">
        <v>85</v>
      </c>
      <c r="M1193">
        <v>2</v>
      </c>
      <c r="N1193">
        <v>2</v>
      </c>
      <c r="O1193" t="s">
        <v>47</v>
      </c>
      <c r="P1193">
        <v>2</v>
      </c>
      <c r="Q1193" t="s">
        <v>48</v>
      </c>
      <c r="R1193">
        <v>4941</v>
      </c>
      <c r="S1193">
        <v>17747</v>
      </c>
      <c r="T1193">
        <v>2</v>
      </c>
      <c r="U1193" t="s">
        <v>43</v>
      </c>
      <c r="V1193">
        <v>15</v>
      </c>
      <c r="W1193">
        <v>3</v>
      </c>
      <c r="X1193">
        <v>1</v>
      </c>
      <c r="Y1193">
        <v>0</v>
      </c>
      <c r="Z1193">
        <v>11</v>
      </c>
      <c r="AA1193">
        <v>3</v>
      </c>
      <c r="AB1193">
        <v>2</v>
      </c>
      <c r="AC1193">
        <v>8</v>
      </c>
      <c r="AD1193">
        <v>2</v>
      </c>
      <c r="AE1193">
        <v>7</v>
      </c>
      <c r="AF1193">
        <v>7</v>
      </c>
      <c r="AG1193">
        <v>1</v>
      </c>
      <c r="AH1193" t="s">
        <v>70</v>
      </c>
      <c r="AI1193" t="s">
        <v>72</v>
      </c>
      <c r="AJ1193" t="str" cm="1">
        <f t="array" ref="AJ1193">_xlfn.IFS(
  Cleaned_Data[[#This Row],[MonthlyIncome]] &lt;= Q1_Val, "Low (Q1)",
  Cleaned_Data[[#This Row],[MonthlyIncome]] &lt;= Q2_Val, "Lower-Mid (Q2)",
  Cleaned_Data[[#This Row],[MonthlyIncome]] &lt;= Q3_Val, "Upper-Mid (Q3)",
  TRUE, "High (Q4)"
)</f>
        <v>Upper-Mid (Q3)</v>
      </c>
      <c r="AK1193" t="str">
        <f>_xlfn.XLOOKUP(Cleaned_Data[[#This Row],[JobSatisfaction]], SatisfactionLookup[Code], SatisfactionLookup[Label], "Unknown")</f>
        <v>Medium</v>
      </c>
      <c r="AL1193" t="str">
        <f>_xlfn.XLOOKUP(Cleaned_Data[[#This Row],[WorkLifeBalance]], SatisfactionLookup[Code], SatisfactionLookup[Label], "Unknown")</f>
        <v>Medium</v>
      </c>
      <c r="AM119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193" t="str" cm="1">
        <f t="array" ref="AN1193">_xlfn.IFS(Cleaned_Data[[#This Row],[Risk Score]]&gt;=5, "3 - High Risk", Cleaned_Data[[#This Row],[Risk Score]]&gt;=3, "2 - Medium Risk", TRUE, "1 - Low Risk")</f>
        <v>2 - Medium Risk</v>
      </c>
    </row>
    <row r="1194" spans="1:40">
      <c r="A1194">
        <v>28</v>
      </c>
      <c r="B1194" t="s">
        <v>35</v>
      </c>
      <c r="C1194" t="s">
        <v>36</v>
      </c>
      <c r="D1194">
        <v>1157</v>
      </c>
      <c r="E1194" t="s">
        <v>45</v>
      </c>
      <c r="F1194">
        <v>2</v>
      </c>
      <c r="G1194">
        <v>4</v>
      </c>
      <c r="H1194" t="s">
        <v>51</v>
      </c>
      <c r="I1194">
        <v>440</v>
      </c>
      <c r="J1194">
        <v>1</v>
      </c>
      <c r="K1194" t="s">
        <v>46</v>
      </c>
      <c r="L1194">
        <v>84</v>
      </c>
      <c r="M1194">
        <v>1</v>
      </c>
      <c r="N1194">
        <v>1</v>
      </c>
      <c r="O1194" t="s">
        <v>47</v>
      </c>
      <c r="P1194">
        <v>4</v>
      </c>
      <c r="Q1194" t="s">
        <v>48</v>
      </c>
      <c r="R1194">
        <v>3464</v>
      </c>
      <c r="S1194">
        <v>24737</v>
      </c>
      <c r="T1194">
        <v>5</v>
      </c>
      <c r="U1194" t="s">
        <v>35</v>
      </c>
      <c r="V1194">
        <v>13</v>
      </c>
      <c r="W1194">
        <v>3</v>
      </c>
      <c r="X1194">
        <v>4</v>
      </c>
      <c r="Y1194">
        <v>0</v>
      </c>
      <c r="Z1194">
        <v>5</v>
      </c>
      <c r="AA1194">
        <v>4</v>
      </c>
      <c r="AB1194">
        <v>2</v>
      </c>
      <c r="AC1194">
        <v>3</v>
      </c>
      <c r="AD1194">
        <v>2</v>
      </c>
      <c r="AE1194">
        <v>2</v>
      </c>
      <c r="AF1194">
        <v>2</v>
      </c>
      <c r="AG1194">
        <v>1</v>
      </c>
      <c r="AH1194" t="s">
        <v>67</v>
      </c>
      <c r="AI1194" t="s">
        <v>71</v>
      </c>
      <c r="AJ1194" t="str" cm="1">
        <f t="array" ref="AJ1194">_xlfn.IFS(
  Cleaned_Data[[#This Row],[MonthlyIncome]] &lt;= Q1_Val, "Low (Q1)",
  Cleaned_Data[[#This Row],[MonthlyIncome]] &lt;= Q2_Val, "Lower-Mid (Q2)",
  Cleaned_Data[[#This Row],[MonthlyIncome]] &lt;= Q3_Val, "Upper-Mid (Q3)",
  TRUE, "High (Q4)"
)</f>
        <v>Lower-Mid (Q2)</v>
      </c>
      <c r="AK1194" t="str">
        <f>_xlfn.XLOOKUP(Cleaned_Data[[#This Row],[JobSatisfaction]], SatisfactionLookup[Code], SatisfactionLookup[Label], "Unknown")</f>
        <v>Very High</v>
      </c>
      <c r="AL1194" t="str">
        <f>_xlfn.XLOOKUP(Cleaned_Data[[#This Row],[WorkLifeBalance]], SatisfactionLookup[Code], SatisfactionLookup[Label], "Unknown")</f>
        <v>Medium</v>
      </c>
      <c r="AM119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194" t="str" cm="1">
        <f t="array" ref="AN1194">_xlfn.IFS(Cleaned_Data[[#This Row],[Risk Score]]&gt;=5, "3 - High Risk", Cleaned_Data[[#This Row],[Risk Score]]&gt;=3, "2 - Medium Risk", TRUE, "1 - Low Risk")</f>
        <v>3 - High Risk</v>
      </c>
    </row>
    <row r="1195" spans="1:40">
      <c r="A1195">
        <v>29</v>
      </c>
      <c r="B1195" t="s">
        <v>43</v>
      </c>
      <c r="C1195" t="s">
        <v>36</v>
      </c>
      <c r="D1195">
        <v>738</v>
      </c>
      <c r="E1195" t="s">
        <v>45</v>
      </c>
      <c r="F1195">
        <v>9</v>
      </c>
      <c r="G1195">
        <v>5</v>
      </c>
      <c r="H1195" t="s">
        <v>49</v>
      </c>
      <c r="I1195">
        <v>455</v>
      </c>
      <c r="J1195">
        <v>2</v>
      </c>
      <c r="K1195" t="s">
        <v>46</v>
      </c>
      <c r="L1195">
        <v>30</v>
      </c>
      <c r="M1195">
        <v>2</v>
      </c>
      <c r="N1195">
        <v>1</v>
      </c>
      <c r="O1195" t="s">
        <v>50</v>
      </c>
      <c r="P1195">
        <v>4</v>
      </c>
      <c r="Q1195" t="s">
        <v>41</v>
      </c>
      <c r="R1195">
        <v>3983</v>
      </c>
      <c r="S1195">
        <v>7621</v>
      </c>
      <c r="T1195">
        <v>0</v>
      </c>
      <c r="U1195" t="s">
        <v>43</v>
      </c>
      <c r="V1195">
        <v>17</v>
      </c>
      <c r="W1195">
        <v>3</v>
      </c>
      <c r="X1195">
        <v>3</v>
      </c>
      <c r="Y1195">
        <v>0</v>
      </c>
      <c r="Z1195">
        <v>4</v>
      </c>
      <c r="AA1195">
        <v>2</v>
      </c>
      <c r="AB1195">
        <v>3</v>
      </c>
      <c r="AC1195">
        <v>3</v>
      </c>
      <c r="AD1195">
        <v>2</v>
      </c>
      <c r="AE1195">
        <v>2</v>
      </c>
      <c r="AF1195">
        <v>2</v>
      </c>
      <c r="AG1195">
        <v>0</v>
      </c>
      <c r="AH1195" t="s">
        <v>67</v>
      </c>
      <c r="AI1195" t="s">
        <v>71</v>
      </c>
      <c r="AJ1195" t="str" cm="1">
        <f t="array" ref="AJ1195">_xlfn.IFS(
  Cleaned_Data[[#This Row],[MonthlyIncome]] &lt;= Q1_Val, "Low (Q1)",
  Cleaned_Data[[#This Row],[MonthlyIncome]] &lt;= Q2_Val, "Lower-Mid (Q2)",
  Cleaned_Data[[#This Row],[MonthlyIncome]] &lt;= Q3_Val, "Upper-Mid (Q3)",
  TRUE, "High (Q4)"
)</f>
        <v>Lower-Mid (Q2)</v>
      </c>
      <c r="AK1195" t="str">
        <f>_xlfn.XLOOKUP(Cleaned_Data[[#This Row],[JobSatisfaction]], SatisfactionLookup[Code], SatisfactionLookup[Label], "Unknown")</f>
        <v>Very High</v>
      </c>
      <c r="AL1195" t="str">
        <f>_xlfn.XLOOKUP(Cleaned_Data[[#This Row],[WorkLifeBalance]], SatisfactionLookup[Code], SatisfactionLookup[Label], "Unknown")</f>
        <v>High</v>
      </c>
      <c r="AM119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195" t="str" cm="1">
        <f t="array" ref="AN1195">_xlfn.IFS(Cleaned_Data[[#This Row],[Risk Score]]&gt;=5, "3 - High Risk", Cleaned_Data[[#This Row],[Risk Score]]&gt;=3, "2 - Medium Risk", TRUE, "1 - Low Risk")</f>
        <v>1 - Low Risk</v>
      </c>
    </row>
    <row r="1196" spans="1:40">
      <c r="A1196">
        <v>30</v>
      </c>
      <c r="B1196" t="s">
        <v>43</v>
      </c>
      <c r="C1196" t="s">
        <v>55</v>
      </c>
      <c r="D1196">
        <v>641</v>
      </c>
      <c r="E1196" t="s">
        <v>37</v>
      </c>
      <c r="F1196">
        <v>25</v>
      </c>
      <c r="G1196">
        <v>2</v>
      </c>
      <c r="H1196" t="s">
        <v>60</v>
      </c>
      <c r="I1196">
        <v>475</v>
      </c>
      <c r="J1196">
        <v>4</v>
      </c>
      <c r="K1196" t="s">
        <v>39</v>
      </c>
      <c r="L1196">
        <v>85</v>
      </c>
      <c r="M1196">
        <v>3</v>
      </c>
      <c r="N1196">
        <v>2</v>
      </c>
      <c r="O1196" t="s">
        <v>40</v>
      </c>
      <c r="P1196">
        <v>3</v>
      </c>
      <c r="Q1196" t="s">
        <v>48</v>
      </c>
      <c r="R1196">
        <v>4736</v>
      </c>
      <c r="S1196">
        <v>6069</v>
      </c>
      <c r="T1196">
        <v>7</v>
      </c>
      <c r="U1196" t="s">
        <v>35</v>
      </c>
      <c r="V1196">
        <v>12</v>
      </c>
      <c r="W1196">
        <v>3</v>
      </c>
      <c r="X1196">
        <v>2</v>
      </c>
      <c r="Y1196">
        <v>1</v>
      </c>
      <c r="Z1196">
        <v>4</v>
      </c>
      <c r="AA1196">
        <v>2</v>
      </c>
      <c r="AB1196">
        <v>4</v>
      </c>
      <c r="AC1196">
        <v>2</v>
      </c>
      <c r="AD1196">
        <v>2</v>
      </c>
      <c r="AE1196">
        <v>2</v>
      </c>
      <c r="AF1196">
        <v>2</v>
      </c>
      <c r="AG1196">
        <v>0</v>
      </c>
      <c r="AH1196" t="s">
        <v>67</v>
      </c>
      <c r="AI1196" t="s">
        <v>71</v>
      </c>
      <c r="AJ1196" t="str" cm="1">
        <f t="array" ref="AJ1196">_xlfn.IFS(
  Cleaned_Data[[#This Row],[MonthlyIncome]] &lt;= Q1_Val, "Low (Q1)",
  Cleaned_Data[[#This Row],[MonthlyIncome]] &lt;= Q2_Val, "Lower-Mid (Q2)",
  Cleaned_Data[[#This Row],[MonthlyIncome]] &lt;= Q3_Val, "Upper-Mid (Q3)",
  TRUE, "High (Q4)"
)</f>
        <v>Lower-Mid (Q2)</v>
      </c>
      <c r="AK1196" t="str">
        <f>_xlfn.XLOOKUP(Cleaned_Data[[#This Row],[JobSatisfaction]], SatisfactionLookup[Code], SatisfactionLookup[Label], "Unknown")</f>
        <v>High</v>
      </c>
      <c r="AL1196" t="str">
        <f>_xlfn.XLOOKUP(Cleaned_Data[[#This Row],[WorkLifeBalance]], SatisfactionLookup[Code], SatisfactionLookup[Label], "Unknown")</f>
        <v>Very High</v>
      </c>
      <c r="AM119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196" t="str" cm="1">
        <f t="array" ref="AN1196">_xlfn.IFS(Cleaned_Data[[#This Row],[Risk Score]]&gt;=5, "3 - High Risk", Cleaned_Data[[#This Row],[Risk Score]]&gt;=3, "2 - Medium Risk", TRUE, "1 - Low Risk")</f>
        <v>2 - Medium Risk</v>
      </c>
    </row>
    <row r="1197" spans="1:40">
      <c r="A1197">
        <v>31</v>
      </c>
      <c r="B1197" t="s">
        <v>43</v>
      </c>
      <c r="C1197" t="s">
        <v>36</v>
      </c>
      <c r="D1197">
        <v>408</v>
      </c>
      <c r="E1197" t="s">
        <v>45</v>
      </c>
      <c r="F1197">
        <v>9</v>
      </c>
      <c r="G1197">
        <v>4</v>
      </c>
      <c r="H1197" t="s">
        <v>38</v>
      </c>
      <c r="I1197">
        <v>493</v>
      </c>
      <c r="J1197">
        <v>3</v>
      </c>
      <c r="K1197" t="s">
        <v>46</v>
      </c>
      <c r="L1197">
        <v>42</v>
      </c>
      <c r="M1197">
        <v>2</v>
      </c>
      <c r="N1197">
        <v>1</v>
      </c>
      <c r="O1197" t="s">
        <v>47</v>
      </c>
      <c r="P1197">
        <v>2</v>
      </c>
      <c r="Q1197" t="s">
        <v>41</v>
      </c>
      <c r="R1197">
        <v>2657</v>
      </c>
      <c r="S1197">
        <v>7551</v>
      </c>
      <c r="T1197">
        <v>0</v>
      </c>
      <c r="U1197" t="s">
        <v>35</v>
      </c>
      <c r="V1197">
        <v>16</v>
      </c>
      <c r="W1197">
        <v>3</v>
      </c>
      <c r="X1197">
        <v>4</v>
      </c>
      <c r="Y1197">
        <v>0</v>
      </c>
      <c r="Z1197">
        <v>3</v>
      </c>
      <c r="AA1197">
        <v>5</v>
      </c>
      <c r="AB1197">
        <v>3</v>
      </c>
      <c r="AC1197">
        <v>2</v>
      </c>
      <c r="AD1197">
        <v>2</v>
      </c>
      <c r="AE1197">
        <v>2</v>
      </c>
      <c r="AF1197">
        <v>2</v>
      </c>
      <c r="AG1197">
        <v>0</v>
      </c>
      <c r="AH1197" t="s">
        <v>67</v>
      </c>
      <c r="AI1197" t="s">
        <v>71</v>
      </c>
      <c r="AJ1197" t="str" cm="1">
        <f t="array" ref="AJ1197">_xlfn.IFS(
  Cleaned_Data[[#This Row],[MonthlyIncome]] &lt;= Q1_Val, "Low (Q1)",
  Cleaned_Data[[#This Row],[MonthlyIncome]] &lt;= Q2_Val, "Lower-Mid (Q2)",
  Cleaned_Data[[#This Row],[MonthlyIncome]] &lt;= Q3_Val, "Upper-Mid (Q3)",
  TRUE, "High (Q4)"
)</f>
        <v>Low (Q1)</v>
      </c>
      <c r="AK1197" t="str">
        <f>_xlfn.XLOOKUP(Cleaned_Data[[#This Row],[JobSatisfaction]], SatisfactionLookup[Code], SatisfactionLookup[Label], "Unknown")</f>
        <v>Medium</v>
      </c>
      <c r="AL1197" t="str">
        <f>_xlfn.XLOOKUP(Cleaned_Data[[#This Row],[WorkLifeBalance]], SatisfactionLookup[Code], SatisfactionLookup[Label], "Unknown")</f>
        <v>High</v>
      </c>
      <c r="AM119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197" t="str" cm="1">
        <f t="array" ref="AN1197">_xlfn.IFS(Cleaned_Data[[#This Row],[Risk Score]]&gt;=5, "3 - High Risk", Cleaned_Data[[#This Row],[Risk Score]]&gt;=3, "2 - Medium Risk", TRUE, "1 - Low Risk")</f>
        <v>3 - High Risk</v>
      </c>
    </row>
    <row r="1198" spans="1:40">
      <c r="A1198">
        <v>36</v>
      </c>
      <c r="B1198" t="s">
        <v>43</v>
      </c>
      <c r="C1198" t="s">
        <v>36</v>
      </c>
      <c r="D1198">
        <v>329</v>
      </c>
      <c r="E1198" t="s">
        <v>45</v>
      </c>
      <c r="F1198">
        <v>2</v>
      </c>
      <c r="G1198">
        <v>3</v>
      </c>
      <c r="H1198" t="s">
        <v>38</v>
      </c>
      <c r="I1198">
        <v>501</v>
      </c>
      <c r="J1198">
        <v>4</v>
      </c>
      <c r="K1198" t="s">
        <v>39</v>
      </c>
      <c r="L1198">
        <v>96</v>
      </c>
      <c r="M1198">
        <v>3</v>
      </c>
      <c r="N1198">
        <v>1</v>
      </c>
      <c r="O1198" t="s">
        <v>47</v>
      </c>
      <c r="P1198">
        <v>3</v>
      </c>
      <c r="Q1198" t="s">
        <v>48</v>
      </c>
      <c r="R1198">
        <v>2543</v>
      </c>
      <c r="S1198">
        <v>11868</v>
      </c>
      <c r="T1198">
        <v>4</v>
      </c>
      <c r="U1198" t="s">
        <v>43</v>
      </c>
      <c r="V1198">
        <v>13</v>
      </c>
      <c r="W1198">
        <v>3</v>
      </c>
      <c r="X1198">
        <v>2</v>
      </c>
      <c r="Y1198">
        <v>1</v>
      </c>
      <c r="Z1198">
        <v>6</v>
      </c>
      <c r="AA1198">
        <v>3</v>
      </c>
      <c r="AB1198">
        <v>3</v>
      </c>
      <c r="AC1198">
        <v>2</v>
      </c>
      <c r="AD1198">
        <v>2</v>
      </c>
      <c r="AE1198">
        <v>2</v>
      </c>
      <c r="AF1198">
        <v>2</v>
      </c>
      <c r="AG1198">
        <v>0</v>
      </c>
      <c r="AH1198" t="s">
        <v>69</v>
      </c>
      <c r="AI1198" t="s">
        <v>71</v>
      </c>
      <c r="AJ1198" t="str" cm="1">
        <f t="array" ref="AJ1198">_xlfn.IFS(
  Cleaned_Data[[#This Row],[MonthlyIncome]] &lt;= Q1_Val, "Low (Q1)",
  Cleaned_Data[[#This Row],[MonthlyIncome]] &lt;= Q2_Val, "Lower-Mid (Q2)",
  Cleaned_Data[[#This Row],[MonthlyIncome]] &lt;= Q3_Val, "Upper-Mid (Q3)",
  TRUE, "High (Q4)"
)</f>
        <v>Low (Q1)</v>
      </c>
      <c r="AK1198" t="str">
        <f>_xlfn.XLOOKUP(Cleaned_Data[[#This Row],[JobSatisfaction]], SatisfactionLookup[Code], SatisfactionLookup[Label], "Unknown")</f>
        <v>High</v>
      </c>
      <c r="AL1198" t="str">
        <f>_xlfn.XLOOKUP(Cleaned_Data[[#This Row],[WorkLifeBalance]], SatisfactionLookup[Code], SatisfactionLookup[Label], "Unknown")</f>
        <v>High</v>
      </c>
      <c r="AM119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198" t="str" cm="1">
        <f t="array" ref="AN1198">_xlfn.IFS(Cleaned_Data[[#This Row],[Risk Score]]&gt;=5, "3 - High Risk", Cleaned_Data[[#This Row],[Risk Score]]&gt;=3, "2 - Medium Risk", TRUE, "1 - Low Risk")</f>
        <v>1 - Low Risk</v>
      </c>
    </row>
    <row r="1199" spans="1:40">
      <c r="A1199">
        <v>42</v>
      </c>
      <c r="B1199" t="s">
        <v>43</v>
      </c>
      <c r="C1199" t="s">
        <v>44</v>
      </c>
      <c r="D1199">
        <v>1474</v>
      </c>
      <c r="E1199" t="s">
        <v>45</v>
      </c>
      <c r="F1199">
        <v>5</v>
      </c>
      <c r="G1199">
        <v>2</v>
      </c>
      <c r="H1199" t="s">
        <v>49</v>
      </c>
      <c r="I1199">
        <v>591</v>
      </c>
      <c r="J1199">
        <v>2</v>
      </c>
      <c r="K1199" t="s">
        <v>46</v>
      </c>
      <c r="L1199">
        <v>97</v>
      </c>
      <c r="M1199">
        <v>3</v>
      </c>
      <c r="N1199">
        <v>1</v>
      </c>
      <c r="O1199" t="s">
        <v>50</v>
      </c>
      <c r="P1199">
        <v>3</v>
      </c>
      <c r="Q1199" t="s">
        <v>48</v>
      </c>
      <c r="R1199">
        <v>2093</v>
      </c>
      <c r="S1199">
        <v>9260</v>
      </c>
      <c r="T1199">
        <v>4</v>
      </c>
      <c r="U1199" t="s">
        <v>43</v>
      </c>
      <c r="V1199">
        <v>17</v>
      </c>
      <c r="W1199">
        <v>3</v>
      </c>
      <c r="X1199">
        <v>4</v>
      </c>
      <c r="Y1199">
        <v>1</v>
      </c>
      <c r="Z1199">
        <v>8</v>
      </c>
      <c r="AA1199">
        <v>4</v>
      </c>
      <c r="AB1199">
        <v>3</v>
      </c>
      <c r="AC1199">
        <v>2</v>
      </c>
      <c r="AD1199">
        <v>2</v>
      </c>
      <c r="AE1199">
        <v>2</v>
      </c>
      <c r="AF1199">
        <v>0</v>
      </c>
      <c r="AG1199">
        <v>0</v>
      </c>
      <c r="AH1199" t="s">
        <v>69</v>
      </c>
      <c r="AI1199" t="s">
        <v>71</v>
      </c>
      <c r="AJ1199" t="str" cm="1">
        <f t="array" ref="AJ1199">_xlfn.IFS(
  Cleaned_Data[[#This Row],[MonthlyIncome]] &lt;= Q1_Val, "Low (Q1)",
  Cleaned_Data[[#This Row],[MonthlyIncome]] &lt;= Q2_Val, "Lower-Mid (Q2)",
  Cleaned_Data[[#This Row],[MonthlyIncome]] &lt;= Q3_Val, "Upper-Mid (Q3)",
  TRUE, "High (Q4)"
)</f>
        <v>Low (Q1)</v>
      </c>
      <c r="AK1199" t="str">
        <f>_xlfn.XLOOKUP(Cleaned_Data[[#This Row],[JobSatisfaction]], SatisfactionLookup[Code], SatisfactionLookup[Label], "Unknown")</f>
        <v>High</v>
      </c>
      <c r="AL1199" t="str">
        <f>_xlfn.XLOOKUP(Cleaned_Data[[#This Row],[WorkLifeBalance]], SatisfactionLookup[Code], SatisfactionLookup[Label], "Unknown")</f>
        <v>High</v>
      </c>
      <c r="AM119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199" t="str" cm="1">
        <f t="array" ref="AN1199">_xlfn.IFS(Cleaned_Data[[#This Row],[Risk Score]]&gt;=5, "3 - High Risk", Cleaned_Data[[#This Row],[Risk Score]]&gt;=3, "2 - Medium Risk", TRUE, "1 - Low Risk")</f>
        <v>1 - Low Risk</v>
      </c>
    </row>
    <row r="1200" spans="1:40">
      <c r="A1200">
        <v>24</v>
      </c>
      <c r="B1200" t="s">
        <v>43</v>
      </c>
      <c r="C1200" t="s">
        <v>44</v>
      </c>
      <c r="D1200">
        <v>535</v>
      </c>
      <c r="E1200" t="s">
        <v>37</v>
      </c>
      <c r="F1200">
        <v>24</v>
      </c>
      <c r="G1200">
        <v>3</v>
      </c>
      <c r="H1200" t="s">
        <v>51</v>
      </c>
      <c r="I1200">
        <v>632</v>
      </c>
      <c r="J1200">
        <v>4</v>
      </c>
      <c r="K1200" t="s">
        <v>46</v>
      </c>
      <c r="L1200">
        <v>38</v>
      </c>
      <c r="M1200">
        <v>3</v>
      </c>
      <c r="N1200">
        <v>1</v>
      </c>
      <c r="O1200" t="s">
        <v>57</v>
      </c>
      <c r="P1200">
        <v>4</v>
      </c>
      <c r="Q1200" t="s">
        <v>48</v>
      </c>
      <c r="R1200">
        <v>2400</v>
      </c>
      <c r="S1200">
        <v>5530</v>
      </c>
      <c r="T1200">
        <v>0</v>
      </c>
      <c r="U1200" t="s">
        <v>43</v>
      </c>
      <c r="V1200">
        <v>13</v>
      </c>
      <c r="W1200">
        <v>3</v>
      </c>
      <c r="X1200">
        <v>3</v>
      </c>
      <c r="Y1200">
        <v>2</v>
      </c>
      <c r="Z1200">
        <v>3</v>
      </c>
      <c r="AA1200">
        <v>3</v>
      </c>
      <c r="AB1200">
        <v>3</v>
      </c>
      <c r="AC1200">
        <v>2</v>
      </c>
      <c r="AD1200">
        <v>2</v>
      </c>
      <c r="AE1200">
        <v>2</v>
      </c>
      <c r="AF1200">
        <v>1</v>
      </c>
      <c r="AG1200">
        <v>0</v>
      </c>
      <c r="AH1200" t="s">
        <v>68</v>
      </c>
      <c r="AI1200" t="s">
        <v>71</v>
      </c>
      <c r="AJ1200" t="str" cm="1">
        <f t="array" ref="AJ1200">_xlfn.IFS(
  Cleaned_Data[[#This Row],[MonthlyIncome]] &lt;= Q1_Val, "Low (Q1)",
  Cleaned_Data[[#This Row],[MonthlyIncome]] &lt;= Q2_Val, "Lower-Mid (Q2)",
  Cleaned_Data[[#This Row],[MonthlyIncome]] &lt;= Q3_Val, "Upper-Mid (Q3)",
  TRUE, "High (Q4)"
)</f>
        <v>Low (Q1)</v>
      </c>
      <c r="AK1200" t="str">
        <f>_xlfn.XLOOKUP(Cleaned_Data[[#This Row],[JobSatisfaction]], SatisfactionLookup[Code], SatisfactionLookup[Label], "Unknown")</f>
        <v>Very High</v>
      </c>
      <c r="AL1200" t="str">
        <f>_xlfn.XLOOKUP(Cleaned_Data[[#This Row],[WorkLifeBalance]], SatisfactionLookup[Code], SatisfactionLookup[Label], "Unknown")</f>
        <v>High</v>
      </c>
      <c r="AM120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200" t="str" cm="1">
        <f t="array" ref="AN1200">_xlfn.IFS(Cleaned_Data[[#This Row],[Risk Score]]&gt;=5, "3 - High Risk", Cleaned_Data[[#This Row],[Risk Score]]&gt;=3, "2 - Medium Risk", TRUE, "1 - Low Risk")</f>
        <v>2 - Medium Risk</v>
      </c>
    </row>
    <row r="1201" spans="1:40">
      <c r="A1201">
        <v>22</v>
      </c>
      <c r="B1201" t="s">
        <v>43</v>
      </c>
      <c r="C1201" t="s">
        <v>36</v>
      </c>
      <c r="D1201">
        <v>604</v>
      </c>
      <c r="E1201" t="s">
        <v>45</v>
      </c>
      <c r="F1201">
        <v>6</v>
      </c>
      <c r="G1201">
        <v>1</v>
      </c>
      <c r="H1201" t="s">
        <v>51</v>
      </c>
      <c r="I1201">
        <v>675</v>
      </c>
      <c r="J1201">
        <v>1</v>
      </c>
      <c r="K1201" t="s">
        <v>46</v>
      </c>
      <c r="L1201">
        <v>69</v>
      </c>
      <c r="M1201">
        <v>3</v>
      </c>
      <c r="N1201">
        <v>1</v>
      </c>
      <c r="O1201" t="s">
        <v>47</v>
      </c>
      <c r="P1201">
        <v>3</v>
      </c>
      <c r="Q1201" t="s">
        <v>48</v>
      </c>
      <c r="R1201">
        <v>2773</v>
      </c>
      <c r="S1201">
        <v>12145</v>
      </c>
      <c r="T1201">
        <v>0</v>
      </c>
      <c r="U1201" t="s">
        <v>43</v>
      </c>
      <c r="V1201">
        <v>20</v>
      </c>
      <c r="W1201">
        <v>4</v>
      </c>
      <c r="X1201">
        <v>4</v>
      </c>
      <c r="Y1201">
        <v>0</v>
      </c>
      <c r="Z1201">
        <v>3</v>
      </c>
      <c r="AA1201">
        <v>3</v>
      </c>
      <c r="AB1201">
        <v>3</v>
      </c>
      <c r="AC1201">
        <v>2</v>
      </c>
      <c r="AD1201">
        <v>2</v>
      </c>
      <c r="AE1201">
        <v>2</v>
      </c>
      <c r="AF1201">
        <v>2</v>
      </c>
      <c r="AG1201">
        <v>0</v>
      </c>
      <c r="AH1201" t="s">
        <v>68</v>
      </c>
      <c r="AI1201" t="s">
        <v>71</v>
      </c>
      <c r="AJ1201" t="str" cm="1">
        <f t="array" ref="AJ1201">_xlfn.IFS(
  Cleaned_Data[[#This Row],[MonthlyIncome]] &lt;= Q1_Val, "Low (Q1)",
  Cleaned_Data[[#This Row],[MonthlyIncome]] &lt;= Q2_Val, "Lower-Mid (Q2)",
  Cleaned_Data[[#This Row],[MonthlyIncome]] &lt;= Q3_Val, "Upper-Mid (Q3)",
  TRUE, "High (Q4)"
)</f>
        <v>Low (Q1)</v>
      </c>
      <c r="AK1201" t="str">
        <f>_xlfn.XLOOKUP(Cleaned_Data[[#This Row],[JobSatisfaction]], SatisfactionLookup[Code], SatisfactionLookup[Label], "Unknown")</f>
        <v>High</v>
      </c>
      <c r="AL1201" t="str">
        <f>_xlfn.XLOOKUP(Cleaned_Data[[#This Row],[WorkLifeBalance]], SatisfactionLookup[Code], SatisfactionLookup[Label], "Unknown")</f>
        <v>High</v>
      </c>
      <c r="AM120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201" t="str" cm="1">
        <f t="array" ref="AN1201">_xlfn.IFS(Cleaned_Data[[#This Row],[Risk Score]]&gt;=5, "3 - High Risk", Cleaned_Data[[#This Row],[Risk Score]]&gt;=3, "2 - Medium Risk", TRUE, "1 - Low Risk")</f>
        <v>1 - Low Risk</v>
      </c>
    </row>
    <row r="1202" spans="1:40">
      <c r="A1202">
        <v>48</v>
      </c>
      <c r="B1202" t="s">
        <v>43</v>
      </c>
      <c r="C1202" t="s">
        <v>36</v>
      </c>
      <c r="D1202">
        <v>817</v>
      </c>
      <c r="E1202" t="s">
        <v>37</v>
      </c>
      <c r="F1202">
        <v>2</v>
      </c>
      <c r="G1202">
        <v>1</v>
      </c>
      <c r="H1202" t="s">
        <v>59</v>
      </c>
      <c r="I1202">
        <v>712</v>
      </c>
      <c r="J1202">
        <v>2</v>
      </c>
      <c r="K1202" t="s">
        <v>46</v>
      </c>
      <c r="L1202">
        <v>56</v>
      </c>
      <c r="M1202">
        <v>4</v>
      </c>
      <c r="N1202">
        <v>2</v>
      </c>
      <c r="O1202" t="s">
        <v>40</v>
      </c>
      <c r="P1202">
        <v>2</v>
      </c>
      <c r="Q1202" t="s">
        <v>48</v>
      </c>
      <c r="R1202">
        <v>8120</v>
      </c>
      <c r="S1202">
        <v>18597</v>
      </c>
      <c r="T1202">
        <v>3</v>
      </c>
      <c r="U1202" t="s">
        <v>43</v>
      </c>
      <c r="V1202">
        <v>12</v>
      </c>
      <c r="W1202">
        <v>3</v>
      </c>
      <c r="X1202">
        <v>4</v>
      </c>
      <c r="Y1202">
        <v>0</v>
      </c>
      <c r="Z1202">
        <v>12</v>
      </c>
      <c r="AA1202">
        <v>3</v>
      </c>
      <c r="AB1202">
        <v>3</v>
      </c>
      <c r="AC1202">
        <v>2</v>
      </c>
      <c r="AD1202">
        <v>2</v>
      </c>
      <c r="AE1202">
        <v>2</v>
      </c>
      <c r="AF1202">
        <v>2</v>
      </c>
      <c r="AG1202">
        <v>0</v>
      </c>
      <c r="AH1202" t="s">
        <v>70</v>
      </c>
      <c r="AI1202" t="s">
        <v>71</v>
      </c>
      <c r="AJ1202" t="str" cm="1">
        <f t="array" ref="AJ1202">_xlfn.IFS(
  Cleaned_Data[[#This Row],[MonthlyIncome]] &lt;= Q1_Val, "Low (Q1)",
  Cleaned_Data[[#This Row],[MonthlyIncome]] &lt;= Q2_Val, "Lower-Mid (Q2)",
  Cleaned_Data[[#This Row],[MonthlyIncome]] &lt;= Q3_Val, "Upper-Mid (Q3)",
  TRUE, "High (Q4)"
)</f>
        <v>Upper-Mid (Q3)</v>
      </c>
      <c r="AK1202" t="str">
        <f>_xlfn.XLOOKUP(Cleaned_Data[[#This Row],[JobSatisfaction]], SatisfactionLookup[Code], SatisfactionLookup[Label], "Unknown")</f>
        <v>Medium</v>
      </c>
      <c r="AL1202" t="str">
        <f>_xlfn.XLOOKUP(Cleaned_Data[[#This Row],[WorkLifeBalance]], SatisfactionLookup[Code], SatisfactionLookup[Label], "Unknown")</f>
        <v>High</v>
      </c>
      <c r="AM120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202" t="str" cm="1">
        <f t="array" ref="AN1202">_xlfn.IFS(Cleaned_Data[[#This Row],[Risk Score]]&gt;=5, "3 - High Risk", Cleaned_Data[[#This Row],[Risk Score]]&gt;=3, "2 - Medium Risk", TRUE, "1 - Low Risk")</f>
        <v>1 - Low Risk</v>
      </c>
    </row>
    <row r="1203" spans="1:40">
      <c r="A1203">
        <v>24</v>
      </c>
      <c r="B1203" t="s">
        <v>35</v>
      </c>
      <c r="C1203" t="s">
        <v>36</v>
      </c>
      <c r="D1203">
        <v>693</v>
      </c>
      <c r="E1203" t="s">
        <v>37</v>
      </c>
      <c r="F1203">
        <v>3</v>
      </c>
      <c r="G1203">
        <v>2</v>
      </c>
      <c r="H1203" t="s">
        <v>38</v>
      </c>
      <c r="I1203">
        <v>720</v>
      </c>
      <c r="J1203">
        <v>1</v>
      </c>
      <c r="K1203" t="s">
        <v>39</v>
      </c>
      <c r="L1203">
        <v>65</v>
      </c>
      <c r="M1203">
        <v>3</v>
      </c>
      <c r="N1203">
        <v>2</v>
      </c>
      <c r="O1203" t="s">
        <v>40</v>
      </c>
      <c r="P1203">
        <v>3</v>
      </c>
      <c r="Q1203" t="s">
        <v>41</v>
      </c>
      <c r="R1203">
        <v>4577</v>
      </c>
      <c r="S1203">
        <v>24785</v>
      </c>
      <c r="T1203">
        <v>9</v>
      </c>
      <c r="U1203" t="s">
        <v>43</v>
      </c>
      <c r="V1203">
        <v>14</v>
      </c>
      <c r="W1203">
        <v>3</v>
      </c>
      <c r="X1203">
        <v>1</v>
      </c>
      <c r="Y1203">
        <v>0</v>
      </c>
      <c r="Z1203">
        <v>4</v>
      </c>
      <c r="AA1203">
        <v>3</v>
      </c>
      <c r="AB1203">
        <v>3</v>
      </c>
      <c r="AC1203">
        <v>2</v>
      </c>
      <c r="AD1203">
        <v>2</v>
      </c>
      <c r="AE1203">
        <v>2</v>
      </c>
      <c r="AF1203">
        <v>0</v>
      </c>
      <c r="AG1203">
        <v>1</v>
      </c>
      <c r="AH1203" t="s">
        <v>68</v>
      </c>
      <c r="AI1203" t="s">
        <v>71</v>
      </c>
      <c r="AJ1203" t="str" cm="1">
        <f t="array" ref="AJ1203">_xlfn.IFS(
  Cleaned_Data[[#This Row],[MonthlyIncome]] &lt;= Q1_Val, "Low (Q1)",
  Cleaned_Data[[#This Row],[MonthlyIncome]] &lt;= Q2_Val, "Lower-Mid (Q2)",
  Cleaned_Data[[#This Row],[MonthlyIncome]] &lt;= Q3_Val, "Upper-Mid (Q3)",
  TRUE, "High (Q4)"
)</f>
        <v>Lower-Mid (Q2)</v>
      </c>
      <c r="AK1203" t="str">
        <f>_xlfn.XLOOKUP(Cleaned_Data[[#This Row],[JobSatisfaction]], SatisfactionLookup[Code], SatisfactionLookup[Label], "Unknown")</f>
        <v>High</v>
      </c>
      <c r="AL1203" t="str">
        <f>_xlfn.XLOOKUP(Cleaned_Data[[#This Row],[WorkLifeBalance]], SatisfactionLookup[Code], SatisfactionLookup[Label], "Unknown")</f>
        <v>High</v>
      </c>
      <c r="AM120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203" t="str" cm="1">
        <f t="array" ref="AN1203">_xlfn.IFS(Cleaned_Data[[#This Row],[Risk Score]]&gt;=5, "3 - High Risk", Cleaned_Data[[#This Row],[Risk Score]]&gt;=3, "2 - Medium Risk", TRUE, "1 - Low Risk")</f>
        <v>1 - Low Risk</v>
      </c>
    </row>
    <row r="1204" spans="1:40">
      <c r="A1204">
        <v>60</v>
      </c>
      <c r="B1204" t="s">
        <v>43</v>
      </c>
      <c r="C1204" t="s">
        <v>36</v>
      </c>
      <c r="D1204">
        <v>1179</v>
      </c>
      <c r="E1204" t="s">
        <v>37</v>
      </c>
      <c r="F1204">
        <v>16</v>
      </c>
      <c r="G1204">
        <v>4</v>
      </c>
      <c r="H1204" t="s">
        <v>59</v>
      </c>
      <c r="I1204">
        <v>732</v>
      </c>
      <c r="J1204">
        <v>1</v>
      </c>
      <c r="K1204" t="s">
        <v>46</v>
      </c>
      <c r="L1204">
        <v>84</v>
      </c>
      <c r="M1204">
        <v>3</v>
      </c>
      <c r="N1204">
        <v>2</v>
      </c>
      <c r="O1204" t="s">
        <v>40</v>
      </c>
      <c r="P1204">
        <v>1</v>
      </c>
      <c r="Q1204" t="s">
        <v>41</v>
      </c>
      <c r="R1204">
        <v>5405</v>
      </c>
      <c r="S1204">
        <v>11924</v>
      </c>
      <c r="T1204">
        <v>8</v>
      </c>
      <c r="U1204" t="s">
        <v>43</v>
      </c>
      <c r="V1204">
        <v>14</v>
      </c>
      <c r="W1204">
        <v>3</v>
      </c>
      <c r="X1204">
        <v>4</v>
      </c>
      <c r="Y1204">
        <v>0</v>
      </c>
      <c r="Z1204">
        <v>10</v>
      </c>
      <c r="AA1204">
        <v>1</v>
      </c>
      <c r="AB1204">
        <v>3</v>
      </c>
      <c r="AC1204">
        <v>2</v>
      </c>
      <c r="AD1204">
        <v>2</v>
      </c>
      <c r="AE1204">
        <v>2</v>
      </c>
      <c r="AF1204">
        <v>2</v>
      </c>
      <c r="AG1204">
        <v>0</v>
      </c>
      <c r="AH1204" t="s">
        <v>65</v>
      </c>
      <c r="AI1204" t="s">
        <v>71</v>
      </c>
      <c r="AJ1204" t="str" cm="1">
        <f t="array" ref="AJ1204">_xlfn.IFS(
  Cleaned_Data[[#This Row],[MonthlyIncome]] &lt;= Q1_Val, "Low (Q1)",
  Cleaned_Data[[#This Row],[MonthlyIncome]] &lt;= Q2_Val, "Lower-Mid (Q2)",
  Cleaned_Data[[#This Row],[MonthlyIncome]] &lt;= Q3_Val, "Upper-Mid (Q3)",
  TRUE, "High (Q4)"
)</f>
        <v>Upper-Mid (Q3)</v>
      </c>
      <c r="AK1204" t="str">
        <f>_xlfn.XLOOKUP(Cleaned_Data[[#This Row],[JobSatisfaction]], SatisfactionLookup[Code], SatisfactionLookup[Label], "Unknown")</f>
        <v>Low</v>
      </c>
      <c r="AL1204" t="str">
        <f>_xlfn.XLOOKUP(Cleaned_Data[[#This Row],[WorkLifeBalance]], SatisfactionLookup[Code], SatisfactionLookup[Label], "Unknown")</f>
        <v>High</v>
      </c>
      <c r="AM120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204" t="str" cm="1">
        <f t="array" ref="AN1204">_xlfn.IFS(Cleaned_Data[[#This Row],[Risk Score]]&gt;=5, "3 - High Risk", Cleaned_Data[[#This Row],[Risk Score]]&gt;=3, "2 - Medium Risk", TRUE, "1 - Low Risk")</f>
        <v>2 - Medium Risk</v>
      </c>
    </row>
    <row r="1205" spans="1:40">
      <c r="A1205">
        <v>50</v>
      </c>
      <c r="B1205" t="s">
        <v>43</v>
      </c>
      <c r="C1205" t="s">
        <v>36</v>
      </c>
      <c r="D1205">
        <v>316</v>
      </c>
      <c r="E1205" t="s">
        <v>37</v>
      </c>
      <c r="F1205">
        <v>8</v>
      </c>
      <c r="G1205">
        <v>4</v>
      </c>
      <c r="H1205" t="s">
        <v>59</v>
      </c>
      <c r="I1205">
        <v>738</v>
      </c>
      <c r="J1205">
        <v>4</v>
      </c>
      <c r="K1205" t="s">
        <v>46</v>
      </c>
      <c r="L1205">
        <v>54</v>
      </c>
      <c r="M1205">
        <v>3</v>
      </c>
      <c r="N1205">
        <v>1</v>
      </c>
      <c r="O1205" t="s">
        <v>57</v>
      </c>
      <c r="P1205">
        <v>2</v>
      </c>
      <c r="Q1205" t="s">
        <v>48</v>
      </c>
      <c r="R1205">
        <v>3875</v>
      </c>
      <c r="S1205">
        <v>9983</v>
      </c>
      <c r="T1205">
        <v>7</v>
      </c>
      <c r="U1205" t="s">
        <v>43</v>
      </c>
      <c r="V1205">
        <v>15</v>
      </c>
      <c r="W1205">
        <v>3</v>
      </c>
      <c r="X1205">
        <v>4</v>
      </c>
      <c r="Y1205">
        <v>1</v>
      </c>
      <c r="Z1205">
        <v>4</v>
      </c>
      <c r="AA1205">
        <v>2</v>
      </c>
      <c r="AB1205">
        <v>3</v>
      </c>
      <c r="AC1205">
        <v>2</v>
      </c>
      <c r="AD1205">
        <v>2</v>
      </c>
      <c r="AE1205">
        <v>2</v>
      </c>
      <c r="AF1205">
        <v>2</v>
      </c>
      <c r="AG1205">
        <v>0</v>
      </c>
      <c r="AH1205" t="s">
        <v>70</v>
      </c>
      <c r="AI1205" t="s">
        <v>71</v>
      </c>
      <c r="AJ1205" t="str" cm="1">
        <f t="array" ref="AJ1205">_xlfn.IFS(
  Cleaned_Data[[#This Row],[MonthlyIncome]] &lt;= Q1_Val, "Low (Q1)",
  Cleaned_Data[[#This Row],[MonthlyIncome]] &lt;= Q2_Val, "Lower-Mid (Q2)",
  Cleaned_Data[[#This Row],[MonthlyIncome]] &lt;= Q3_Val, "Upper-Mid (Q3)",
  TRUE, "High (Q4)"
)</f>
        <v>Lower-Mid (Q2)</v>
      </c>
      <c r="AK1205" t="str">
        <f>_xlfn.XLOOKUP(Cleaned_Data[[#This Row],[JobSatisfaction]], SatisfactionLookup[Code], SatisfactionLookup[Label], "Unknown")</f>
        <v>Medium</v>
      </c>
      <c r="AL1205" t="str">
        <f>_xlfn.XLOOKUP(Cleaned_Data[[#This Row],[WorkLifeBalance]], SatisfactionLookup[Code], SatisfactionLookup[Label], "Unknown")</f>
        <v>High</v>
      </c>
      <c r="AM120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205" t="str" cm="1">
        <f t="array" ref="AN1205">_xlfn.IFS(Cleaned_Data[[#This Row],[Risk Score]]&gt;=5, "3 - High Risk", Cleaned_Data[[#This Row],[Risk Score]]&gt;=3, "2 - Medium Risk", TRUE, "1 - Low Risk")</f>
        <v>1 - Low Risk</v>
      </c>
    </row>
    <row r="1206" spans="1:40">
      <c r="A1206">
        <v>47</v>
      </c>
      <c r="B1206" t="s">
        <v>43</v>
      </c>
      <c r="C1206" t="s">
        <v>44</v>
      </c>
      <c r="D1206">
        <v>217</v>
      </c>
      <c r="E1206" t="s">
        <v>37</v>
      </c>
      <c r="F1206">
        <v>3</v>
      </c>
      <c r="G1206">
        <v>3</v>
      </c>
      <c r="H1206" t="s">
        <v>51</v>
      </c>
      <c r="I1206">
        <v>746</v>
      </c>
      <c r="J1206">
        <v>4</v>
      </c>
      <c r="K1206" t="s">
        <v>39</v>
      </c>
      <c r="L1206">
        <v>49</v>
      </c>
      <c r="M1206">
        <v>3</v>
      </c>
      <c r="N1206">
        <v>4</v>
      </c>
      <c r="O1206" t="s">
        <v>40</v>
      </c>
      <c r="P1206">
        <v>3</v>
      </c>
      <c r="Q1206" t="s">
        <v>52</v>
      </c>
      <c r="R1206">
        <v>13770</v>
      </c>
      <c r="S1206">
        <v>10225</v>
      </c>
      <c r="T1206">
        <v>9</v>
      </c>
      <c r="U1206" t="s">
        <v>35</v>
      </c>
      <c r="V1206">
        <v>12</v>
      </c>
      <c r="W1206">
        <v>3</v>
      </c>
      <c r="X1206">
        <v>4</v>
      </c>
      <c r="Y1206">
        <v>2</v>
      </c>
      <c r="Z1206">
        <v>28</v>
      </c>
      <c r="AA1206">
        <v>2</v>
      </c>
      <c r="AB1206">
        <v>2</v>
      </c>
      <c r="AC1206">
        <v>22</v>
      </c>
      <c r="AD1206">
        <v>2</v>
      </c>
      <c r="AE1206">
        <v>11</v>
      </c>
      <c r="AF1206">
        <v>13</v>
      </c>
      <c r="AG1206">
        <v>0</v>
      </c>
      <c r="AH1206" t="s">
        <v>70</v>
      </c>
      <c r="AI1206" t="s">
        <v>73</v>
      </c>
      <c r="AJ1206" t="str" cm="1">
        <f t="array" ref="AJ1206">_xlfn.IFS(
  Cleaned_Data[[#This Row],[MonthlyIncome]] &lt;= Q1_Val, "Low (Q1)",
  Cleaned_Data[[#This Row],[MonthlyIncome]] &lt;= Q2_Val, "Lower-Mid (Q2)",
  Cleaned_Data[[#This Row],[MonthlyIncome]] &lt;= Q3_Val, "Upper-Mid (Q3)",
  TRUE, "High (Q4)"
)</f>
        <v>High (Q4)</v>
      </c>
      <c r="AK1206" t="str">
        <f>_xlfn.XLOOKUP(Cleaned_Data[[#This Row],[JobSatisfaction]], SatisfactionLookup[Code], SatisfactionLookup[Label], "Unknown")</f>
        <v>High</v>
      </c>
      <c r="AL1206" t="str">
        <f>_xlfn.XLOOKUP(Cleaned_Data[[#This Row],[WorkLifeBalance]], SatisfactionLookup[Code], SatisfactionLookup[Label], "Unknown")</f>
        <v>Medium</v>
      </c>
      <c r="AM120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206" t="str" cm="1">
        <f t="array" ref="AN1206">_xlfn.IFS(Cleaned_Data[[#This Row],[Risk Score]]&gt;=5, "3 - High Risk", Cleaned_Data[[#This Row],[Risk Score]]&gt;=3, "2 - Medium Risk", TRUE, "1 - Low Risk")</f>
        <v>2 - Medium Risk</v>
      </c>
    </row>
    <row r="1207" spans="1:40">
      <c r="A1207">
        <v>42</v>
      </c>
      <c r="B1207" t="s">
        <v>35</v>
      </c>
      <c r="C1207" t="s">
        <v>44</v>
      </c>
      <c r="D1207">
        <v>933</v>
      </c>
      <c r="E1207" t="s">
        <v>45</v>
      </c>
      <c r="F1207">
        <v>19</v>
      </c>
      <c r="G1207">
        <v>3</v>
      </c>
      <c r="H1207" t="s">
        <v>51</v>
      </c>
      <c r="I1207">
        <v>752</v>
      </c>
      <c r="J1207">
        <v>3</v>
      </c>
      <c r="K1207" t="s">
        <v>46</v>
      </c>
      <c r="L1207">
        <v>57</v>
      </c>
      <c r="M1207">
        <v>4</v>
      </c>
      <c r="N1207">
        <v>1</v>
      </c>
      <c r="O1207" t="s">
        <v>47</v>
      </c>
      <c r="P1207">
        <v>3</v>
      </c>
      <c r="Q1207" t="s">
        <v>52</v>
      </c>
      <c r="R1207">
        <v>2759</v>
      </c>
      <c r="S1207">
        <v>20366</v>
      </c>
      <c r="T1207">
        <v>6</v>
      </c>
      <c r="U1207" t="s">
        <v>35</v>
      </c>
      <c r="V1207">
        <v>12</v>
      </c>
      <c r="W1207">
        <v>3</v>
      </c>
      <c r="X1207">
        <v>4</v>
      </c>
      <c r="Y1207">
        <v>0</v>
      </c>
      <c r="Z1207">
        <v>7</v>
      </c>
      <c r="AA1207">
        <v>2</v>
      </c>
      <c r="AB1207">
        <v>3</v>
      </c>
      <c r="AC1207">
        <v>2</v>
      </c>
      <c r="AD1207">
        <v>2</v>
      </c>
      <c r="AE1207">
        <v>2</v>
      </c>
      <c r="AF1207">
        <v>2</v>
      </c>
      <c r="AG1207">
        <v>1</v>
      </c>
      <c r="AH1207" t="s">
        <v>69</v>
      </c>
      <c r="AI1207" t="s">
        <v>71</v>
      </c>
      <c r="AJ1207" t="str" cm="1">
        <f t="array" ref="AJ1207">_xlfn.IFS(
  Cleaned_Data[[#This Row],[MonthlyIncome]] &lt;= Q1_Val, "Low (Q1)",
  Cleaned_Data[[#This Row],[MonthlyIncome]] &lt;= Q2_Val, "Lower-Mid (Q2)",
  Cleaned_Data[[#This Row],[MonthlyIncome]] &lt;= Q3_Val, "Upper-Mid (Q3)",
  TRUE, "High (Q4)"
)</f>
        <v>Low (Q1)</v>
      </c>
      <c r="AK1207" t="str">
        <f>_xlfn.XLOOKUP(Cleaned_Data[[#This Row],[JobSatisfaction]], SatisfactionLookup[Code], SatisfactionLookup[Label], "Unknown")</f>
        <v>High</v>
      </c>
      <c r="AL1207" t="str">
        <f>_xlfn.XLOOKUP(Cleaned_Data[[#This Row],[WorkLifeBalance]], SatisfactionLookup[Code], SatisfactionLookup[Label], "Unknown")</f>
        <v>High</v>
      </c>
      <c r="AM120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207" t="str" cm="1">
        <f t="array" ref="AN1207">_xlfn.IFS(Cleaned_Data[[#This Row],[Risk Score]]&gt;=5, "3 - High Risk", Cleaned_Data[[#This Row],[Risk Score]]&gt;=3, "2 - Medium Risk", TRUE, "1 - Low Risk")</f>
        <v>3 - High Risk</v>
      </c>
    </row>
    <row r="1208" spans="1:40">
      <c r="A1208">
        <v>43</v>
      </c>
      <c r="B1208" t="s">
        <v>43</v>
      </c>
      <c r="C1208" t="s">
        <v>44</v>
      </c>
      <c r="D1208">
        <v>775</v>
      </c>
      <c r="E1208" t="s">
        <v>37</v>
      </c>
      <c r="F1208">
        <v>15</v>
      </c>
      <c r="G1208">
        <v>3</v>
      </c>
      <c r="H1208" t="s">
        <v>38</v>
      </c>
      <c r="I1208">
        <v>754</v>
      </c>
      <c r="J1208">
        <v>4</v>
      </c>
      <c r="K1208" t="s">
        <v>46</v>
      </c>
      <c r="L1208">
        <v>47</v>
      </c>
      <c r="M1208">
        <v>2</v>
      </c>
      <c r="N1208">
        <v>2</v>
      </c>
      <c r="O1208" t="s">
        <v>40</v>
      </c>
      <c r="P1208">
        <v>4</v>
      </c>
      <c r="Q1208" t="s">
        <v>48</v>
      </c>
      <c r="R1208">
        <v>6804</v>
      </c>
      <c r="S1208">
        <v>23683</v>
      </c>
      <c r="T1208">
        <v>3</v>
      </c>
      <c r="U1208" t="s">
        <v>43</v>
      </c>
      <c r="V1208">
        <v>18</v>
      </c>
      <c r="W1208">
        <v>3</v>
      </c>
      <c r="X1208">
        <v>3</v>
      </c>
      <c r="Y1208">
        <v>1</v>
      </c>
      <c r="Z1208">
        <v>7</v>
      </c>
      <c r="AA1208">
        <v>5</v>
      </c>
      <c r="AB1208">
        <v>3</v>
      </c>
      <c r="AC1208">
        <v>2</v>
      </c>
      <c r="AD1208">
        <v>2</v>
      </c>
      <c r="AE1208">
        <v>2</v>
      </c>
      <c r="AF1208">
        <v>2</v>
      </c>
      <c r="AG1208">
        <v>0</v>
      </c>
      <c r="AH1208" t="s">
        <v>69</v>
      </c>
      <c r="AI1208" t="s">
        <v>71</v>
      </c>
      <c r="AJ1208" t="str" cm="1">
        <f t="array" ref="AJ1208">_xlfn.IFS(
  Cleaned_Data[[#This Row],[MonthlyIncome]] &lt;= Q1_Val, "Low (Q1)",
  Cleaned_Data[[#This Row],[MonthlyIncome]] &lt;= Q2_Val, "Lower-Mid (Q2)",
  Cleaned_Data[[#This Row],[MonthlyIncome]] &lt;= Q3_Val, "Upper-Mid (Q3)",
  TRUE, "High (Q4)"
)</f>
        <v>Upper-Mid (Q3)</v>
      </c>
      <c r="AK1208" t="str">
        <f>_xlfn.XLOOKUP(Cleaned_Data[[#This Row],[JobSatisfaction]], SatisfactionLookup[Code], SatisfactionLookup[Label], "Unknown")</f>
        <v>Very High</v>
      </c>
      <c r="AL1208" t="str">
        <f>_xlfn.XLOOKUP(Cleaned_Data[[#This Row],[WorkLifeBalance]], SatisfactionLookup[Code], SatisfactionLookup[Label], "Unknown")</f>
        <v>High</v>
      </c>
      <c r="AM120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208" t="str" cm="1">
        <f t="array" ref="AN1208">_xlfn.IFS(Cleaned_Data[[#This Row],[Risk Score]]&gt;=5, "3 - High Risk", Cleaned_Data[[#This Row],[Risk Score]]&gt;=3, "2 - Medium Risk", TRUE, "1 - Low Risk")</f>
        <v>1 - Low Risk</v>
      </c>
    </row>
    <row r="1209" spans="1:40">
      <c r="A1209">
        <v>40</v>
      </c>
      <c r="B1209" t="s">
        <v>43</v>
      </c>
      <c r="C1209" t="s">
        <v>36</v>
      </c>
      <c r="D1209">
        <v>804</v>
      </c>
      <c r="E1209" t="s">
        <v>45</v>
      </c>
      <c r="F1209">
        <v>2</v>
      </c>
      <c r="G1209">
        <v>1</v>
      </c>
      <c r="H1209" t="s">
        <v>51</v>
      </c>
      <c r="I1209">
        <v>763</v>
      </c>
      <c r="J1209">
        <v>4</v>
      </c>
      <c r="K1209" t="s">
        <v>39</v>
      </c>
      <c r="L1209">
        <v>86</v>
      </c>
      <c r="M1209">
        <v>2</v>
      </c>
      <c r="N1209">
        <v>1</v>
      </c>
      <c r="O1209" t="s">
        <v>47</v>
      </c>
      <c r="P1209">
        <v>4</v>
      </c>
      <c r="Q1209" t="s">
        <v>41</v>
      </c>
      <c r="R1209">
        <v>2342</v>
      </c>
      <c r="S1209">
        <v>22929</v>
      </c>
      <c r="T1209">
        <v>0</v>
      </c>
      <c r="U1209" t="s">
        <v>35</v>
      </c>
      <c r="V1209">
        <v>20</v>
      </c>
      <c r="W1209">
        <v>4</v>
      </c>
      <c r="X1209">
        <v>4</v>
      </c>
      <c r="Y1209">
        <v>0</v>
      </c>
      <c r="Z1209">
        <v>5</v>
      </c>
      <c r="AA1209">
        <v>2</v>
      </c>
      <c r="AB1209">
        <v>2</v>
      </c>
      <c r="AC1209">
        <v>4</v>
      </c>
      <c r="AD1209">
        <v>2</v>
      </c>
      <c r="AE1209">
        <v>2</v>
      </c>
      <c r="AF1209">
        <v>3</v>
      </c>
      <c r="AG1209">
        <v>0</v>
      </c>
      <c r="AH1209" t="s">
        <v>69</v>
      </c>
      <c r="AI1209" t="s">
        <v>71</v>
      </c>
      <c r="AJ1209" t="str" cm="1">
        <f t="array" ref="AJ1209">_xlfn.IFS(
  Cleaned_Data[[#This Row],[MonthlyIncome]] &lt;= Q1_Val, "Low (Q1)",
  Cleaned_Data[[#This Row],[MonthlyIncome]] &lt;= Q2_Val, "Lower-Mid (Q2)",
  Cleaned_Data[[#This Row],[MonthlyIncome]] &lt;= Q3_Val, "Upper-Mid (Q3)",
  TRUE, "High (Q4)"
)</f>
        <v>Low (Q1)</v>
      </c>
      <c r="AK1209" t="str">
        <f>_xlfn.XLOOKUP(Cleaned_Data[[#This Row],[JobSatisfaction]], SatisfactionLookup[Code], SatisfactionLookup[Label], "Unknown")</f>
        <v>Very High</v>
      </c>
      <c r="AL1209" t="str">
        <f>_xlfn.XLOOKUP(Cleaned_Data[[#This Row],[WorkLifeBalance]], SatisfactionLookup[Code], SatisfactionLookup[Label], "Unknown")</f>
        <v>Medium</v>
      </c>
      <c r="AM120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209" t="str" cm="1">
        <f t="array" ref="AN1209">_xlfn.IFS(Cleaned_Data[[#This Row],[Risk Score]]&gt;=5, "3 - High Risk", Cleaned_Data[[#This Row],[Risk Score]]&gt;=3, "2 - Medium Risk", TRUE, "1 - Low Risk")</f>
        <v>3 - High Risk</v>
      </c>
    </row>
    <row r="1210" spans="1:40">
      <c r="A1210">
        <v>53</v>
      </c>
      <c r="B1210" t="s">
        <v>43</v>
      </c>
      <c r="C1210" t="s">
        <v>36</v>
      </c>
      <c r="D1210">
        <v>346</v>
      </c>
      <c r="E1210" t="s">
        <v>45</v>
      </c>
      <c r="F1210">
        <v>6</v>
      </c>
      <c r="G1210">
        <v>3</v>
      </c>
      <c r="H1210" t="s">
        <v>38</v>
      </c>
      <c r="I1210">
        <v>769</v>
      </c>
      <c r="J1210">
        <v>4</v>
      </c>
      <c r="K1210" t="s">
        <v>46</v>
      </c>
      <c r="L1210">
        <v>86</v>
      </c>
      <c r="M1210">
        <v>3</v>
      </c>
      <c r="N1210">
        <v>2</v>
      </c>
      <c r="O1210" t="s">
        <v>50</v>
      </c>
      <c r="P1210">
        <v>4</v>
      </c>
      <c r="Q1210" t="s">
        <v>41</v>
      </c>
      <c r="R1210">
        <v>2450</v>
      </c>
      <c r="S1210">
        <v>10919</v>
      </c>
      <c r="T1210">
        <v>2</v>
      </c>
      <c r="U1210" t="s">
        <v>43</v>
      </c>
      <c r="V1210">
        <v>17</v>
      </c>
      <c r="W1210">
        <v>3</v>
      </c>
      <c r="X1210">
        <v>4</v>
      </c>
      <c r="Y1210">
        <v>0</v>
      </c>
      <c r="Z1210">
        <v>19</v>
      </c>
      <c r="AA1210">
        <v>4</v>
      </c>
      <c r="AB1210">
        <v>3</v>
      </c>
      <c r="AC1210">
        <v>2</v>
      </c>
      <c r="AD1210">
        <v>2</v>
      </c>
      <c r="AE1210">
        <v>2</v>
      </c>
      <c r="AF1210">
        <v>2</v>
      </c>
      <c r="AG1210">
        <v>0</v>
      </c>
      <c r="AH1210" t="s">
        <v>70</v>
      </c>
      <c r="AI1210" t="s">
        <v>71</v>
      </c>
      <c r="AJ1210" t="str" cm="1">
        <f t="array" ref="AJ1210">_xlfn.IFS(
  Cleaned_Data[[#This Row],[MonthlyIncome]] &lt;= Q1_Val, "Low (Q1)",
  Cleaned_Data[[#This Row],[MonthlyIncome]] &lt;= Q2_Val, "Lower-Mid (Q2)",
  Cleaned_Data[[#This Row],[MonthlyIncome]] &lt;= Q3_Val, "Upper-Mid (Q3)",
  TRUE, "High (Q4)"
)</f>
        <v>Low (Q1)</v>
      </c>
      <c r="AK1210" t="str">
        <f>_xlfn.XLOOKUP(Cleaned_Data[[#This Row],[JobSatisfaction]], SatisfactionLookup[Code], SatisfactionLookup[Label], "Unknown")</f>
        <v>Very High</v>
      </c>
      <c r="AL1210" t="str">
        <f>_xlfn.XLOOKUP(Cleaned_Data[[#This Row],[WorkLifeBalance]], SatisfactionLookup[Code], SatisfactionLookup[Label], "Unknown")</f>
        <v>High</v>
      </c>
      <c r="AM121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210" t="str" cm="1">
        <f t="array" ref="AN1210">_xlfn.IFS(Cleaned_Data[[#This Row],[Risk Score]]&gt;=5, "3 - High Risk", Cleaned_Data[[#This Row],[Risk Score]]&gt;=3, "2 - Medium Risk", TRUE, "1 - Low Risk")</f>
        <v>1 - Low Risk</v>
      </c>
    </row>
    <row r="1211" spans="1:40">
      <c r="A1211">
        <v>26</v>
      </c>
      <c r="B1211" t="s">
        <v>43</v>
      </c>
      <c r="C1211" t="s">
        <v>44</v>
      </c>
      <c r="D1211">
        <v>575</v>
      </c>
      <c r="E1211" t="s">
        <v>45</v>
      </c>
      <c r="F1211">
        <v>1</v>
      </c>
      <c r="G1211">
        <v>2</v>
      </c>
      <c r="H1211" t="s">
        <v>38</v>
      </c>
      <c r="I1211">
        <v>792</v>
      </c>
      <c r="J1211">
        <v>1</v>
      </c>
      <c r="K1211" t="s">
        <v>39</v>
      </c>
      <c r="L1211">
        <v>71</v>
      </c>
      <c r="M1211">
        <v>1</v>
      </c>
      <c r="N1211">
        <v>1</v>
      </c>
      <c r="O1211" t="s">
        <v>50</v>
      </c>
      <c r="P1211">
        <v>4</v>
      </c>
      <c r="Q1211" t="s">
        <v>52</v>
      </c>
      <c r="R1211">
        <v>4364</v>
      </c>
      <c r="S1211">
        <v>5288</v>
      </c>
      <c r="T1211">
        <v>3</v>
      </c>
      <c r="U1211" t="s">
        <v>43</v>
      </c>
      <c r="V1211">
        <v>14</v>
      </c>
      <c r="W1211">
        <v>3</v>
      </c>
      <c r="X1211">
        <v>1</v>
      </c>
      <c r="Y1211">
        <v>1</v>
      </c>
      <c r="Z1211">
        <v>5</v>
      </c>
      <c r="AA1211">
        <v>2</v>
      </c>
      <c r="AB1211">
        <v>3</v>
      </c>
      <c r="AC1211">
        <v>2</v>
      </c>
      <c r="AD1211">
        <v>2</v>
      </c>
      <c r="AE1211">
        <v>2</v>
      </c>
      <c r="AF1211">
        <v>0</v>
      </c>
      <c r="AG1211">
        <v>0</v>
      </c>
      <c r="AH1211" t="s">
        <v>67</v>
      </c>
      <c r="AI1211" t="s">
        <v>71</v>
      </c>
      <c r="AJ1211" t="str" cm="1">
        <f t="array" ref="AJ1211">_xlfn.IFS(
  Cleaned_Data[[#This Row],[MonthlyIncome]] &lt;= Q1_Val, "Low (Q1)",
  Cleaned_Data[[#This Row],[MonthlyIncome]] &lt;= Q2_Val, "Lower-Mid (Q2)",
  Cleaned_Data[[#This Row],[MonthlyIncome]] &lt;= Q3_Val, "Upper-Mid (Q3)",
  TRUE, "High (Q4)"
)</f>
        <v>Lower-Mid (Q2)</v>
      </c>
      <c r="AK1211" t="str">
        <f>_xlfn.XLOOKUP(Cleaned_Data[[#This Row],[JobSatisfaction]], SatisfactionLookup[Code], SatisfactionLookup[Label], "Unknown")</f>
        <v>Very High</v>
      </c>
      <c r="AL1211" t="str">
        <f>_xlfn.XLOOKUP(Cleaned_Data[[#This Row],[WorkLifeBalance]], SatisfactionLookup[Code], SatisfactionLookup[Label], "Unknown")</f>
        <v>High</v>
      </c>
      <c r="AM121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211" t="str" cm="1">
        <f t="array" ref="AN1211">_xlfn.IFS(Cleaned_Data[[#This Row],[Risk Score]]&gt;=5, "3 - High Risk", Cleaned_Data[[#This Row],[Risk Score]]&gt;=3, "2 - Medium Risk", TRUE, "1 - Low Risk")</f>
        <v>1 - Low Risk</v>
      </c>
    </row>
    <row r="1212" spans="1:40">
      <c r="A1212">
        <v>35</v>
      </c>
      <c r="B1212" t="s">
        <v>43</v>
      </c>
      <c r="C1212" t="s">
        <v>36</v>
      </c>
      <c r="D1212">
        <v>1258</v>
      </c>
      <c r="E1212" t="s">
        <v>45</v>
      </c>
      <c r="F1212">
        <v>1</v>
      </c>
      <c r="G1212">
        <v>4</v>
      </c>
      <c r="H1212" t="s">
        <v>38</v>
      </c>
      <c r="I1212">
        <v>826</v>
      </c>
      <c r="J1212">
        <v>4</v>
      </c>
      <c r="K1212" t="s">
        <v>39</v>
      </c>
      <c r="L1212">
        <v>40</v>
      </c>
      <c r="M1212">
        <v>4</v>
      </c>
      <c r="N1212">
        <v>1</v>
      </c>
      <c r="O1212" t="s">
        <v>47</v>
      </c>
      <c r="P1212">
        <v>3</v>
      </c>
      <c r="Q1212" t="s">
        <v>41</v>
      </c>
      <c r="R1212">
        <v>2506</v>
      </c>
      <c r="S1212">
        <v>13301</v>
      </c>
      <c r="T1212">
        <v>3</v>
      </c>
      <c r="U1212" t="s">
        <v>43</v>
      </c>
      <c r="V1212">
        <v>13</v>
      </c>
      <c r="W1212">
        <v>3</v>
      </c>
      <c r="X1212">
        <v>3</v>
      </c>
      <c r="Y1212">
        <v>0</v>
      </c>
      <c r="Z1212">
        <v>7</v>
      </c>
      <c r="AA1212">
        <v>0</v>
      </c>
      <c r="AB1212">
        <v>3</v>
      </c>
      <c r="AC1212">
        <v>2</v>
      </c>
      <c r="AD1212">
        <v>2</v>
      </c>
      <c r="AE1212">
        <v>2</v>
      </c>
      <c r="AF1212">
        <v>2</v>
      </c>
      <c r="AG1212">
        <v>0</v>
      </c>
      <c r="AH1212" t="s">
        <v>69</v>
      </c>
      <c r="AI1212" t="s">
        <v>71</v>
      </c>
      <c r="AJ1212" t="str" cm="1">
        <f t="array" ref="AJ1212">_xlfn.IFS(
  Cleaned_Data[[#This Row],[MonthlyIncome]] &lt;= Q1_Val, "Low (Q1)",
  Cleaned_Data[[#This Row],[MonthlyIncome]] &lt;= Q2_Val, "Lower-Mid (Q2)",
  Cleaned_Data[[#This Row],[MonthlyIncome]] &lt;= Q3_Val, "Upper-Mid (Q3)",
  TRUE, "High (Q4)"
)</f>
        <v>Low (Q1)</v>
      </c>
      <c r="AK1212" t="str">
        <f>_xlfn.XLOOKUP(Cleaned_Data[[#This Row],[JobSatisfaction]], SatisfactionLookup[Code], SatisfactionLookup[Label], "Unknown")</f>
        <v>High</v>
      </c>
      <c r="AL1212" t="str">
        <f>_xlfn.XLOOKUP(Cleaned_Data[[#This Row],[WorkLifeBalance]], SatisfactionLookup[Code], SatisfactionLookup[Label], "Unknown")</f>
        <v>High</v>
      </c>
      <c r="AM121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212" t="str" cm="1">
        <f t="array" ref="AN1212">_xlfn.IFS(Cleaned_Data[[#This Row],[Risk Score]]&gt;=5, "3 - High Risk", Cleaned_Data[[#This Row],[Risk Score]]&gt;=3, "2 - Medium Risk", TRUE, "1 - Low Risk")</f>
        <v>1 - Low Risk</v>
      </c>
    </row>
    <row r="1213" spans="1:40">
      <c r="A1213">
        <v>28</v>
      </c>
      <c r="B1213" t="s">
        <v>35</v>
      </c>
      <c r="C1213" t="s">
        <v>36</v>
      </c>
      <c r="D1213">
        <v>890</v>
      </c>
      <c r="E1213" t="s">
        <v>45</v>
      </c>
      <c r="F1213">
        <v>2</v>
      </c>
      <c r="G1213">
        <v>4</v>
      </c>
      <c r="H1213" t="s">
        <v>51</v>
      </c>
      <c r="I1213">
        <v>828</v>
      </c>
      <c r="J1213">
        <v>3</v>
      </c>
      <c r="K1213" t="s">
        <v>46</v>
      </c>
      <c r="L1213">
        <v>46</v>
      </c>
      <c r="M1213">
        <v>3</v>
      </c>
      <c r="N1213">
        <v>1</v>
      </c>
      <c r="O1213" t="s">
        <v>47</v>
      </c>
      <c r="P1213">
        <v>3</v>
      </c>
      <c r="Q1213" t="s">
        <v>41</v>
      </c>
      <c r="R1213">
        <v>4382</v>
      </c>
      <c r="S1213">
        <v>16374</v>
      </c>
      <c r="T1213">
        <v>6</v>
      </c>
      <c r="U1213" t="s">
        <v>43</v>
      </c>
      <c r="V1213">
        <v>17</v>
      </c>
      <c r="W1213">
        <v>3</v>
      </c>
      <c r="X1213">
        <v>4</v>
      </c>
      <c r="Y1213">
        <v>0</v>
      </c>
      <c r="Z1213">
        <v>5</v>
      </c>
      <c r="AA1213">
        <v>3</v>
      </c>
      <c r="AB1213">
        <v>2</v>
      </c>
      <c r="AC1213">
        <v>2</v>
      </c>
      <c r="AD1213">
        <v>2</v>
      </c>
      <c r="AE1213">
        <v>2</v>
      </c>
      <c r="AF1213">
        <v>1</v>
      </c>
      <c r="AG1213">
        <v>1</v>
      </c>
      <c r="AH1213" t="s">
        <v>67</v>
      </c>
      <c r="AI1213" t="s">
        <v>71</v>
      </c>
      <c r="AJ1213" t="str" cm="1">
        <f t="array" ref="AJ1213">_xlfn.IFS(
  Cleaned_Data[[#This Row],[MonthlyIncome]] &lt;= Q1_Val, "Low (Q1)",
  Cleaned_Data[[#This Row],[MonthlyIncome]] &lt;= Q2_Val, "Lower-Mid (Q2)",
  Cleaned_Data[[#This Row],[MonthlyIncome]] &lt;= Q3_Val, "Upper-Mid (Q3)",
  TRUE, "High (Q4)"
)</f>
        <v>Lower-Mid (Q2)</v>
      </c>
      <c r="AK1213" t="str">
        <f>_xlfn.XLOOKUP(Cleaned_Data[[#This Row],[JobSatisfaction]], SatisfactionLookup[Code], SatisfactionLookup[Label], "Unknown")</f>
        <v>High</v>
      </c>
      <c r="AL1213" t="str">
        <f>_xlfn.XLOOKUP(Cleaned_Data[[#This Row],[WorkLifeBalance]], SatisfactionLookup[Code], SatisfactionLookup[Label], "Unknown")</f>
        <v>Medium</v>
      </c>
      <c r="AM121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213" t="str" cm="1">
        <f t="array" ref="AN1213">_xlfn.IFS(Cleaned_Data[[#This Row],[Risk Score]]&gt;=5, "3 - High Risk", Cleaned_Data[[#This Row],[Risk Score]]&gt;=3, "2 - Medium Risk", TRUE, "1 - Low Risk")</f>
        <v>1 - Low Risk</v>
      </c>
    </row>
    <row r="1214" spans="1:40">
      <c r="A1214">
        <v>44</v>
      </c>
      <c r="B1214" t="s">
        <v>43</v>
      </c>
      <c r="C1214" t="s">
        <v>36</v>
      </c>
      <c r="D1214">
        <v>625</v>
      </c>
      <c r="E1214" t="s">
        <v>45</v>
      </c>
      <c r="F1214">
        <v>4</v>
      </c>
      <c r="G1214">
        <v>3</v>
      </c>
      <c r="H1214" t="s">
        <v>51</v>
      </c>
      <c r="I1214">
        <v>852</v>
      </c>
      <c r="J1214">
        <v>4</v>
      </c>
      <c r="K1214" t="s">
        <v>46</v>
      </c>
      <c r="L1214">
        <v>50</v>
      </c>
      <c r="M1214">
        <v>3</v>
      </c>
      <c r="N1214">
        <v>2</v>
      </c>
      <c r="O1214" t="s">
        <v>54</v>
      </c>
      <c r="P1214">
        <v>2</v>
      </c>
      <c r="Q1214" t="s">
        <v>41</v>
      </c>
      <c r="R1214">
        <v>5933</v>
      </c>
      <c r="S1214">
        <v>5197</v>
      </c>
      <c r="T1214">
        <v>9</v>
      </c>
      <c r="U1214" t="s">
        <v>43</v>
      </c>
      <c r="V1214">
        <v>12</v>
      </c>
      <c r="W1214">
        <v>3</v>
      </c>
      <c r="X1214">
        <v>4</v>
      </c>
      <c r="Y1214">
        <v>0</v>
      </c>
      <c r="Z1214">
        <v>10</v>
      </c>
      <c r="AA1214">
        <v>2</v>
      </c>
      <c r="AB1214">
        <v>2</v>
      </c>
      <c r="AC1214">
        <v>5</v>
      </c>
      <c r="AD1214">
        <v>2</v>
      </c>
      <c r="AE1214">
        <v>2</v>
      </c>
      <c r="AF1214">
        <v>3</v>
      </c>
      <c r="AG1214">
        <v>0</v>
      </c>
      <c r="AH1214" t="s">
        <v>69</v>
      </c>
      <c r="AI1214" t="s">
        <v>71</v>
      </c>
      <c r="AJ1214" t="str" cm="1">
        <f t="array" ref="AJ1214">_xlfn.IFS(
  Cleaned_Data[[#This Row],[MonthlyIncome]] &lt;= Q1_Val, "Low (Q1)",
  Cleaned_Data[[#This Row],[MonthlyIncome]] &lt;= Q2_Val, "Lower-Mid (Q2)",
  Cleaned_Data[[#This Row],[MonthlyIncome]] &lt;= Q3_Val, "Upper-Mid (Q3)",
  TRUE, "High (Q4)"
)</f>
        <v>Upper-Mid (Q3)</v>
      </c>
      <c r="AK1214" t="str">
        <f>_xlfn.XLOOKUP(Cleaned_Data[[#This Row],[JobSatisfaction]], SatisfactionLookup[Code], SatisfactionLookup[Label], "Unknown")</f>
        <v>Medium</v>
      </c>
      <c r="AL1214" t="str">
        <f>_xlfn.XLOOKUP(Cleaned_Data[[#This Row],[WorkLifeBalance]], SatisfactionLookup[Code], SatisfactionLookup[Label], "Unknown")</f>
        <v>Medium</v>
      </c>
      <c r="AM121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214" t="str" cm="1">
        <f t="array" ref="AN1214">_xlfn.IFS(Cleaned_Data[[#This Row],[Risk Score]]&gt;=5, "3 - High Risk", Cleaned_Data[[#This Row],[Risk Score]]&gt;=3, "2 - Medium Risk", TRUE, "1 - Low Risk")</f>
        <v>1 - Low Risk</v>
      </c>
    </row>
    <row r="1215" spans="1:40">
      <c r="A1215">
        <v>22</v>
      </c>
      <c r="B1215" t="s">
        <v>43</v>
      </c>
      <c r="C1215" t="s">
        <v>36</v>
      </c>
      <c r="D1215">
        <v>1230</v>
      </c>
      <c r="E1215" t="s">
        <v>45</v>
      </c>
      <c r="F1215">
        <v>1</v>
      </c>
      <c r="G1215">
        <v>2</v>
      </c>
      <c r="H1215" t="s">
        <v>38</v>
      </c>
      <c r="I1215">
        <v>872</v>
      </c>
      <c r="J1215">
        <v>4</v>
      </c>
      <c r="K1215" t="s">
        <v>46</v>
      </c>
      <c r="L1215">
        <v>33</v>
      </c>
      <c r="M1215">
        <v>2</v>
      </c>
      <c r="N1215">
        <v>2</v>
      </c>
      <c r="O1215" t="s">
        <v>53</v>
      </c>
      <c r="P1215">
        <v>4</v>
      </c>
      <c r="Q1215" t="s">
        <v>48</v>
      </c>
      <c r="R1215">
        <v>4775</v>
      </c>
      <c r="S1215">
        <v>19146</v>
      </c>
      <c r="T1215">
        <v>6</v>
      </c>
      <c r="U1215" t="s">
        <v>43</v>
      </c>
      <c r="V1215">
        <v>22</v>
      </c>
      <c r="W1215">
        <v>4</v>
      </c>
      <c r="X1215">
        <v>1</v>
      </c>
      <c r="Y1215">
        <v>2</v>
      </c>
      <c r="Z1215">
        <v>4</v>
      </c>
      <c r="AA1215">
        <v>2</v>
      </c>
      <c r="AB1215">
        <v>1</v>
      </c>
      <c r="AC1215">
        <v>2</v>
      </c>
      <c r="AD1215">
        <v>2</v>
      </c>
      <c r="AE1215">
        <v>2</v>
      </c>
      <c r="AF1215">
        <v>2</v>
      </c>
      <c r="AG1215">
        <v>0</v>
      </c>
      <c r="AH1215" t="s">
        <v>68</v>
      </c>
      <c r="AI1215" t="s">
        <v>71</v>
      </c>
      <c r="AJ1215" t="str" cm="1">
        <f t="array" ref="AJ1215">_xlfn.IFS(
  Cleaned_Data[[#This Row],[MonthlyIncome]] &lt;= Q1_Val, "Low (Q1)",
  Cleaned_Data[[#This Row],[MonthlyIncome]] &lt;= Q2_Val, "Lower-Mid (Q2)",
  Cleaned_Data[[#This Row],[MonthlyIncome]] &lt;= Q3_Val, "Upper-Mid (Q3)",
  TRUE, "High (Q4)"
)</f>
        <v>Lower-Mid (Q2)</v>
      </c>
      <c r="AK1215" t="str">
        <f>_xlfn.XLOOKUP(Cleaned_Data[[#This Row],[JobSatisfaction]], SatisfactionLookup[Code], SatisfactionLookup[Label], "Unknown")</f>
        <v>Very High</v>
      </c>
      <c r="AL1215" t="str">
        <f>_xlfn.XLOOKUP(Cleaned_Data[[#This Row],[WorkLifeBalance]], SatisfactionLookup[Code], SatisfactionLookup[Label], "Unknown")</f>
        <v>Low</v>
      </c>
      <c r="AM121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215" t="str" cm="1">
        <f t="array" ref="AN1215">_xlfn.IFS(Cleaned_Data[[#This Row],[Risk Score]]&gt;=5, "3 - High Risk", Cleaned_Data[[#This Row],[Risk Score]]&gt;=3, "2 - Medium Risk", TRUE, "1 - Low Risk")</f>
        <v>1 - Low Risk</v>
      </c>
    </row>
    <row r="1216" spans="1:40">
      <c r="A1216">
        <v>24</v>
      </c>
      <c r="B1216" t="s">
        <v>43</v>
      </c>
      <c r="C1216" t="s">
        <v>55</v>
      </c>
      <c r="D1216">
        <v>1269</v>
      </c>
      <c r="E1216" t="s">
        <v>45</v>
      </c>
      <c r="F1216">
        <v>4</v>
      </c>
      <c r="G1216">
        <v>1</v>
      </c>
      <c r="H1216" t="s">
        <v>38</v>
      </c>
      <c r="I1216">
        <v>888</v>
      </c>
      <c r="J1216">
        <v>1</v>
      </c>
      <c r="K1216" t="s">
        <v>46</v>
      </c>
      <c r="L1216">
        <v>46</v>
      </c>
      <c r="M1216">
        <v>2</v>
      </c>
      <c r="N1216">
        <v>1</v>
      </c>
      <c r="O1216" t="s">
        <v>50</v>
      </c>
      <c r="P1216">
        <v>4</v>
      </c>
      <c r="Q1216" t="s">
        <v>48</v>
      </c>
      <c r="R1216">
        <v>3162</v>
      </c>
      <c r="S1216">
        <v>10778</v>
      </c>
      <c r="T1216">
        <v>0</v>
      </c>
      <c r="U1216" t="s">
        <v>43</v>
      </c>
      <c r="V1216">
        <v>17</v>
      </c>
      <c r="W1216">
        <v>3</v>
      </c>
      <c r="X1216">
        <v>4</v>
      </c>
      <c r="Y1216">
        <v>0</v>
      </c>
      <c r="Z1216">
        <v>6</v>
      </c>
      <c r="AA1216">
        <v>2</v>
      </c>
      <c r="AB1216">
        <v>2</v>
      </c>
      <c r="AC1216">
        <v>5</v>
      </c>
      <c r="AD1216">
        <v>2</v>
      </c>
      <c r="AE1216">
        <v>3</v>
      </c>
      <c r="AF1216">
        <v>4</v>
      </c>
      <c r="AG1216">
        <v>0</v>
      </c>
      <c r="AH1216" t="s">
        <v>68</v>
      </c>
      <c r="AI1216" t="s">
        <v>71</v>
      </c>
      <c r="AJ1216" t="str" cm="1">
        <f t="array" ref="AJ1216">_xlfn.IFS(
  Cleaned_Data[[#This Row],[MonthlyIncome]] &lt;= Q1_Val, "Low (Q1)",
  Cleaned_Data[[#This Row],[MonthlyIncome]] &lt;= Q2_Val, "Lower-Mid (Q2)",
  Cleaned_Data[[#This Row],[MonthlyIncome]] &lt;= Q3_Val, "Upper-Mid (Q3)",
  TRUE, "High (Q4)"
)</f>
        <v>Lower-Mid (Q2)</v>
      </c>
      <c r="AK1216" t="str">
        <f>_xlfn.XLOOKUP(Cleaned_Data[[#This Row],[JobSatisfaction]], SatisfactionLookup[Code], SatisfactionLookup[Label], "Unknown")</f>
        <v>Very High</v>
      </c>
      <c r="AL1216" t="str">
        <f>_xlfn.XLOOKUP(Cleaned_Data[[#This Row],[WorkLifeBalance]], SatisfactionLookup[Code], SatisfactionLookup[Label], "Unknown")</f>
        <v>Medium</v>
      </c>
      <c r="AM121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216" t="str" cm="1">
        <f t="array" ref="AN1216">_xlfn.IFS(Cleaned_Data[[#This Row],[Risk Score]]&gt;=5, "3 - High Risk", Cleaned_Data[[#This Row],[Risk Score]]&gt;=3, "2 - Medium Risk", TRUE, "1 - Low Risk")</f>
        <v>1 - Low Risk</v>
      </c>
    </row>
    <row r="1217" spans="1:40">
      <c r="A1217">
        <v>43</v>
      </c>
      <c r="B1217" t="s">
        <v>43</v>
      </c>
      <c r="C1217" t="s">
        <v>44</v>
      </c>
      <c r="D1217">
        <v>422</v>
      </c>
      <c r="E1217" t="s">
        <v>45</v>
      </c>
      <c r="F1217">
        <v>1</v>
      </c>
      <c r="G1217">
        <v>3</v>
      </c>
      <c r="H1217" t="s">
        <v>38</v>
      </c>
      <c r="I1217">
        <v>902</v>
      </c>
      <c r="J1217">
        <v>4</v>
      </c>
      <c r="K1217" t="s">
        <v>39</v>
      </c>
      <c r="L1217">
        <v>33</v>
      </c>
      <c r="M1217">
        <v>3</v>
      </c>
      <c r="N1217">
        <v>2</v>
      </c>
      <c r="O1217" t="s">
        <v>54</v>
      </c>
      <c r="P1217">
        <v>4</v>
      </c>
      <c r="Q1217" t="s">
        <v>48</v>
      </c>
      <c r="R1217">
        <v>5562</v>
      </c>
      <c r="S1217">
        <v>21782</v>
      </c>
      <c r="T1217">
        <v>4</v>
      </c>
      <c r="U1217" t="s">
        <v>43</v>
      </c>
      <c r="V1217">
        <v>13</v>
      </c>
      <c r="W1217">
        <v>3</v>
      </c>
      <c r="X1217">
        <v>2</v>
      </c>
      <c r="Y1217">
        <v>1</v>
      </c>
      <c r="Z1217">
        <v>12</v>
      </c>
      <c r="AA1217">
        <v>2</v>
      </c>
      <c r="AB1217">
        <v>2</v>
      </c>
      <c r="AC1217">
        <v>5</v>
      </c>
      <c r="AD1217">
        <v>2</v>
      </c>
      <c r="AE1217">
        <v>2</v>
      </c>
      <c r="AF1217">
        <v>2</v>
      </c>
      <c r="AG1217">
        <v>0</v>
      </c>
      <c r="AH1217" t="s">
        <v>69</v>
      </c>
      <c r="AI1217" t="s">
        <v>71</v>
      </c>
      <c r="AJ1217" t="str" cm="1">
        <f t="array" ref="AJ1217">_xlfn.IFS(
  Cleaned_Data[[#This Row],[MonthlyIncome]] &lt;= Q1_Val, "Low (Q1)",
  Cleaned_Data[[#This Row],[MonthlyIncome]] &lt;= Q2_Val, "Lower-Mid (Q2)",
  Cleaned_Data[[#This Row],[MonthlyIncome]] &lt;= Q3_Val, "Upper-Mid (Q3)",
  TRUE, "High (Q4)"
)</f>
        <v>Upper-Mid (Q3)</v>
      </c>
      <c r="AK1217" t="str">
        <f>_xlfn.XLOOKUP(Cleaned_Data[[#This Row],[JobSatisfaction]], SatisfactionLookup[Code], SatisfactionLookup[Label], "Unknown")</f>
        <v>Very High</v>
      </c>
      <c r="AL1217" t="str">
        <f>_xlfn.XLOOKUP(Cleaned_Data[[#This Row],[WorkLifeBalance]], SatisfactionLookup[Code], SatisfactionLookup[Label], "Unknown")</f>
        <v>Medium</v>
      </c>
      <c r="AM121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217" t="str" cm="1">
        <f t="array" ref="AN1217">_xlfn.IFS(Cleaned_Data[[#This Row],[Risk Score]]&gt;=5, "3 - High Risk", Cleaned_Data[[#This Row],[Risk Score]]&gt;=3, "2 - Medium Risk", TRUE, "1 - Low Risk")</f>
        <v>1 - Low Risk</v>
      </c>
    </row>
    <row r="1218" spans="1:40">
      <c r="A1218">
        <v>28</v>
      </c>
      <c r="B1218" t="s">
        <v>43</v>
      </c>
      <c r="C1218" t="s">
        <v>36</v>
      </c>
      <c r="D1218">
        <v>995</v>
      </c>
      <c r="E1218" t="s">
        <v>45</v>
      </c>
      <c r="F1218">
        <v>9</v>
      </c>
      <c r="G1218">
        <v>3</v>
      </c>
      <c r="H1218" t="s">
        <v>51</v>
      </c>
      <c r="I1218">
        <v>930</v>
      </c>
      <c r="J1218">
        <v>3</v>
      </c>
      <c r="K1218" t="s">
        <v>39</v>
      </c>
      <c r="L1218">
        <v>77</v>
      </c>
      <c r="M1218">
        <v>3</v>
      </c>
      <c r="N1218">
        <v>1</v>
      </c>
      <c r="O1218" t="s">
        <v>47</v>
      </c>
      <c r="P1218">
        <v>3</v>
      </c>
      <c r="Q1218" t="s">
        <v>52</v>
      </c>
      <c r="R1218">
        <v>2377</v>
      </c>
      <c r="S1218">
        <v>9834</v>
      </c>
      <c r="T1218">
        <v>5</v>
      </c>
      <c r="U1218" t="s">
        <v>43</v>
      </c>
      <c r="V1218">
        <v>18</v>
      </c>
      <c r="W1218">
        <v>3</v>
      </c>
      <c r="X1218">
        <v>2</v>
      </c>
      <c r="Y1218">
        <v>1</v>
      </c>
      <c r="Z1218">
        <v>6</v>
      </c>
      <c r="AA1218">
        <v>2</v>
      </c>
      <c r="AB1218">
        <v>3</v>
      </c>
      <c r="AC1218">
        <v>2</v>
      </c>
      <c r="AD1218">
        <v>2</v>
      </c>
      <c r="AE1218">
        <v>2</v>
      </c>
      <c r="AF1218">
        <v>2</v>
      </c>
      <c r="AG1218">
        <v>0</v>
      </c>
      <c r="AH1218" t="s">
        <v>67</v>
      </c>
      <c r="AI1218" t="s">
        <v>71</v>
      </c>
      <c r="AJ1218" t="str" cm="1">
        <f t="array" ref="AJ1218">_xlfn.IFS(
  Cleaned_Data[[#This Row],[MonthlyIncome]] &lt;= Q1_Val, "Low (Q1)",
  Cleaned_Data[[#This Row],[MonthlyIncome]] &lt;= Q2_Val, "Lower-Mid (Q2)",
  Cleaned_Data[[#This Row],[MonthlyIncome]] &lt;= Q3_Val, "Upper-Mid (Q3)",
  TRUE, "High (Q4)"
)</f>
        <v>Low (Q1)</v>
      </c>
      <c r="AK1218" t="str">
        <f>_xlfn.XLOOKUP(Cleaned_Data[[#This Row],[JobSatisfaction]], SatisfactionLookup[Code], SatisfactionLookup[Label], "Unknown")</f>
        <v>High</v>
      </c>
      <c r="AL1218" t="str">
        <f>_xlfn.XLOOKUP(Cleaned_Data[[#This Row],[WorkLifeBalance]], SatisfactionLookup[Code], SatisfactionLookup[Label], "Unknown")</f>
        <v>High</v>
      </c>
      <c r="AM121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218" t="str" cm="1">
        <f t="array" ref="AN1218">_xlfn.IFS(Cleaned_Data[[#This Row],[Risk Score]]&gt;=5, "3 - High Risk", Cleaned_Data[[#This Row],[Risk Score]]&gt;=3, "2 - Medium Risk", TRUE, "1 - Low Risk")</f>
        <v>1 - Low Risk</v>
      </c>
    </row>
    <row r="1219" spans="1:40">
      <c r="A1219">
        <v>39</v>
      </c>
      <c r="B1219" t="s">
        <v>35</v>
      </c>
      <c r="C1219" t="s">
        <v>36</v>
      </c>
      <c r="D1219">
        <v>1122</v>
      </c>
      <c r="E1219" t="s">
        <v>45</v>
      </c>
      <c r="F1219">
        <v>6</v>
      </c>
      <c r="G1219">
        <v>3</v>
      </c>
      <c r="H1219" t="s">
        <v>51</v>
      </c>
      <c r="I1219">
        <v>932</v>
      </c>
      <c r="J1219">
        <v>4</v>
      </c>
      <c r="K1219" t="s">
        <v>46</v>
      </c>
      <c r="L1219">
        <v>70</v>
      </c>
      <c r="M1219">
        <v>3</v>
      </c>
      <c r="N1219">
        <v>1</v>
      </c>
      <c r="O1219" t="s">
        <v>50</v>
      </c>
      <c r="P1219">
        <v>1</v>
      </c>
      <c r="Q1219" t="s">
        <v>48</v>
      </c>
      <c r="R1219">
        <v>2404</v>
      </c>
      <c r="S1219">
        <v>4303</v>
      </c>
      <c r="T1219">
        <v>7</v>
      </c>
      <c r="U1219" t="s">
        <v>35</v>
      </c>
      <c r="V1219">
        <v>21</v>
      </c>
      <c r="W1219">
        <v>4</v>
      </c>
      <c r="X1219">
        <v>4</v>
      </c>
      <c r="Y1219">
        <v>0</v>
      </c>
      <c r="Z1219">
        <v>8</v>
      </c>
      <c r="AA1219">
        <v>2</v>
      </c>
      <c r="AB1219">
        <v>1</v>
      </c>
      <c r="AC1219">
        <v>2</v>
      </c>
      <c r="AD1219">
        <v>2</v>
      </c>
      <c r="AE1219">
        <v>2</v>
      </c>
      <c r="AF1219">
        <v>2</v>
      </c>
      <c r="AG1219">
        <v>1</v>
      </c>
      <c r="AH1219" t="s">
        <v>69</v>
      </c>
      <c r="AI1219" t="s">
        <v>71</v>
      </c>
      <c r="AJ1219" t="str" cm="1">
        <f t="array" ref="AJ1219">_xlfn.IFS(
  Cleaned_Data[[#This Row],[MonthlyIncome]] &lt;= Q1_Val, "Low (Q1)",
  Cleaned_Data[[#This Row],[MonthlyIncome]] &lt;= Q2_Val, "Lower-Mid (Q2)",
  Cleaned_Data[[#This Row],[MonthlyIncome]] &lt;= Q3_Val, "Upper-Mid (Q3)",
  TRUE, "High (Q4)"
)</f>
        <v>Low (Q1)</v>
      </c>
      <c r="AK1219" t="str">
        <f>_xlfn.XLOOKUP(Cleaned_Data[[#This Row],[JobSatisfaction]], SatisfactionLookup[Code], SatisfactionLookup[Label], "Unknown")</f>
        <v>Low</v>
      </c>
      <c r="AL1219" t="str">
        <f>_xlfn.XLOOKUP(Cleaned_Data[[#This Row],[WorkLifeBalance]], SatisfactionLookup[Code], SatisfactionLookup[Label], "Unknown")</f>
        <v>Low</v>
      </c>
      <c r="AM121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8</v>
      </c>
      <c r="AN1219" t="str" cm="1">
        <f t="array" ref="AN1219">_xlfn.IFS(Cleaned_Data[[#This Row],[Risk Score]]&gt;=5, "3 - High Risk", Cleaned_Data[[#This Row],[Risk Score]]&gt;=3, "2 - Medium Risk", TRUE, "1 - Low Risk")</f>
        <v>3 - High Risk</v>
      </c>
    </row>
    <row r="1220" spans="1:40">
      <c r="A1220">
        <v>27</v>
      </c>
      <c r="B1220" t="s">
        <v>43</v>
      </c>
      <c r="C1220" t="s">
        <v>36</v>
      </c>
      <c r="D1220">
        <v>1134</v>
      </c>
      <c r="E1220" t="s">
        <v>45</v>
      </c>
      <c r="F1220">
        <v>16</v>
      </c>
      <c r="G1220">
        <v>4</v>
      </c>
      <c r="H1220" t="s">
        <v>60</v>
      </c>
      <c r="I1220">
        <v>1001</v>
      </c>
      <c r="J1220">
        <v>3</v>
      </c>
      <c r="K1220" t="s">
        <v>39</v>
      </c>
      <c r="L1220">
        <v>37</v>
      </c>
      <c r="M1220">
        <v>3</v>
      </c>
      <c r="N1220">
        <v>1</v>
      </c>
      <c r="O1220" t="s">
        <v>50</v>
      </c>
      <c r="P1220">
        <v>2</v>
      </c>
      <c r="Q1220" t="s">
        <v>48</v>
      </c>
      <c r="R1220">
        <v>2811</v>
      </c>
      <c r="S1220">
        <v>12086</v>
      </c>
      <c r="T1220">
        <v>9</v>
      </c>
      <c r="U1220" t="s">
        <v>43</v>
      </c>
      <c r="V1220">
        <v>14</v>
      </c>
      <c r="W1220">
        <v>3</v>
      </c>
      <c r="X1220">
        <v>2</v>
      </c>
      <c r="Y1220">
        <v>1</v>
      </c>
      <c r="Z1220">
        <v>4</v>
      </c>
      <c r="AA1220">
        <v>2</v>
      </c>
      <c r="AB1220">
        <v>3</v>
      </c>
      <c r="AC1220">
        <v>2</v>
      </c>
      <c r="AD1220">
        <v>2</v>
      </c>
      <c r="AE1220">
        <v>2</v>
      </c>
      <c r="AF1220">
        <v>2</v>
      </c>
      <c r="AG1220">
        <v>0</v>
      </c>
      <c r="AH1220" t="s">
        <v>67</v>
      </c>
      <c r="AI1220" t="s">
        <v>71</v>
      </c>
      <c r="AJ1220" t="str" cm="1">
        <f t="array" ref="AJ1220">_xlfn.IFS(
  Cleaned_Data[[#This Row],[MonthlyIncome]] &lt;= Q1_Val, "Low (Q1)",
  Cleaned_Data[[#This Row],[MonthlyIncome]] &lt;= Q2_Val, "Lower-Mid (Q2)",
  Cleaned_Data[[#This Row],[MonthlyIncome]] &lt;= Q3_Val, "Upper-Mid (Q3)",
  TRUE, "High (Q4)"
)</f>
        <v>Low (Q1)</v>
      </c>
      <c r="AK1220" t="str">
        <f>_xlfn.XLOOKUP(Cleaned_Data[[#This Row],[JobSatisfaction]], SatisfactionLookup[Code], SatisfactionLookup[Label], "Unknown")</f>
        <v>Medium</v>
      </c>
      <c r="AL1220" t="str">
        <f>_xlfn.XLOOKUP(Cleaned_Data[[#This Row],[WorkLifeBalance]], SatisfactionLookup[Code], SatisfactionLookup[Label], "Unknown")</f>
        <v>High</v>
      </c>
      <c r="AM122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220" t="str" cm="1">
        <f t="array" ref="AN1220">_xlfn.IFS(Cleaned_Data[[#This Row],[Risk Score]]&gt;=5, "3 - High Risk", Cleaned_Data[[#This Row],[Risk Score]]&gt;=3, "2 - Medium Risk", TRUE, "1 - Low Risk")</f>
        <v>3 - High Risk</v>
      </c>
    </row>
    <row r="1221" spans="1:40">
      <c r="A1221">
        <v>48</v>
      </c>
      <c r="B1221" t="s">
        <v>43</v>
      </c>
      <c r="C1221" t="s">
        <v>36</v>
      </c>
      <c r="D1221">
        <v>277</v>
      </c>
      <c r="E1221" t="s">
        <v>45</v>
      </c>
      <c r="F1221">
        <v>6</v>
      </c>
      <c r="G1221">
        <v>3</v>
      </c>
      <c r="H1221" t="s">
        <v>38</v>
      </c>
      <c r="I1221">
        <v>1022</v>
      </c>
      <c r="J1221">
        <v>1</v>
      </c>
      <c r="K1221" t="s">
        <v>46</v>
      </c>
      <c r="L1221">
        <v>97</v>
      </c>
      <c r="M1221">
        <v>2</v>
      </c>
      <c r="N1221">
        <v>2</v>
      </c>
      <c r="O1221" t="s">
        <v>54</v>
      </c>
      <c r="P1221">
        <v>3</v>
      </c>
      <c r="Q1221" t="s">
        <v>41</v>
      </c>
      <c r="R1221">
        <v>4240</v>
      </c>
      <c r="S1221">
        <v>13119</v>
      </c>
      <c r="T1221">
        <v>2</v>
      </c>
      <c r="U1221" t="s">
        <v>43</v>
      </c>
      <c r="V1221">
        <v>13</v>
      </c>
      <c r="W1221">
        <v>3</v>
      </c>
      <c r="X1221">
        <v>4</v>
      </c>
      <c r="Y1221">
        <v>0</v>
      </c>
      <c r="Z1221">
        <v>19</v>
      </c>
      <c r="AA1221">
        <v>0</v>
      </c>
      <c r="AB1221">
        <v>3</v>
      </c>
      <c r="AC1221">
        <v>2</v>
      </c>
      <c r="AD1221">
        <v>2</v>
      </c>
      <c r="AE1221">
        <v>2</v>
      </c>
      <c r="AF1221">
        <v>2</v>
      </c>
      <c r="AG1221">
        <v>0</v>
      </c>
      <c r="AH1221" t="s">
        <v>70</v>
      </c>
      <c r="AI1221" t="s">
        <v>71</v>
      </c>
      <c r="AJ1221" t="str" cm="1">
        <f t="array" ref="AJ1221">_xlfn.IFS(
  Cleaned_Data[[#This Row],[MonthlyIncome]] &lt;= Q1_Val, "Low (Q1)",
  Cleaned_Data[[#This Row],[MonthlyIncome]] &lt;= Q2_Val, "Lower-Mid (Q2)",
  Cleaned_Data[[#This Row],[MonthlyIncome]] &lt;= Q3_Val, "Upper-Mid (Q3)",
  TRUE, "High (Q4)"
)</f>
        <v>Lower-Mid (Q2)</v>
      </c>
      <c r="AK1221" t="str">
        <f>_xlfn.XLOOKUP(Cleaned_Data[[#This Row],[JobSatisfaction]], SatisfactionLookup[Code], SatisfactionLookup[Label], "Unknown")</f>
        <v>High</v>
      </c>
      <c r="AL1221" t="str">
        <f>_xlfn.XLOOKUP(Cleaned_Data[[#This Row],[WorkLifeBalance]], SatisfactionLookup[Code], SatisfactionLookup[Label], "Unknown")</f>
        <v>High</v>
      </c>
      <c r="AM122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221" t="str" cm="1">
        <f t="array" ref="AN1221">_xlfn.IFS(Cleaned_Data[[#This Row],[Risk Score]]&gt;=5, "3 - High Risk", Cleaned_Data[[#This Row],[Risk Score]]&gt;=3, "2 - Medium Risk", TRUE, "1 - Low Risk")</f>
        <v>1 - Low Risk</v>
      </c>
    </row>
    <row r="1222" spans="1:40">
      <c r="A1222">
        <v>41</v>
      </c>
      <c r="B1222" t="s">
        <v>43</v>
      </c>
      <c r="C1222" t="s">
        <v>36</v>
      </c>
      <c r="D1222">
        <v>549</v>
      </c>
      <c r="E1222" t="s">
        <v>45</v>
      </c>
      <c r="F1222">
        <v>7</v>
      </c>
      <c r="G1222">
        <v>2</v>
      </c>
      <c r="H1222" t="s">
        <v>51</v>
      </c>
      <c r="I1222">
        <v>1025</v>
      </c>
      <c r="J1222">
        <v>4</v>
      </c>
      <c r="K1222" t="s">
        <v>39</v>
      </c>
      <c r="L1222">
        <v>42</v>
      </c>
      <c r="M1222">
        <v>3</v>
      </c>
      <c r="N1222">
        <v>2</v>
      </c>
      <c r="O1222" t="s">
        <v>53</v>
      </c>
      <c r="P1222">
        <v>3</v>
      </c>
      <c r="Q1222" t="s">
        <v>41</v>
      </c>
      <c r="R1222">
        <v>5003</v>
      </c>
      <c r="S1222">
        <v>23371</v>
      </c>
      <c r="T1222">
        <v>6</v>
      </c>
      <c r="U1222" t="s">
        <v>43</v>
      </c>
      <c r="V1222">
        <v>14</v>
      </c>
      <c r="W1222">
        <v>3</v>
      </c>
      <c r="X1222">
        <v>2</v>
      </c>
      <c r="Y1222">
        <v>0</v>
      </c>
      <c r="Z1222">
        <v>8</v>
      </c>
      <c r="AA1222">
        <v>6</v>
      </c>
      <c r="AB1222">
        <v>3</v>
      </c>
      <c r="AC1222">
        <v>2</v>
      </c>
      <c r="AD1222">
        <v>2</v>
      </c>
      <c r="AE1222">
        <v>2</v>
      </c>
      <c r="AF1222">
        <v>1</v>
      </c>
      <c r="AG1222">
        <v>0</v>
      </c>
      <c r="AH1222" t="s">
        <v>69</v>
      </c>
      <c r="AI1222" t="s">
        <v>71</v>
      </c>
      <c r="AJ1222" t="str" cm="1">
        <f t="array" ref="AJ1222">_xlfn.IFS(
  Cleaned_Data[[#This Row],[MonthlyIncome]] &lt;= Q1_Val, "Low (Q1)",
  Cleaned_Data[[#This Row],[MonthlyIncome]] &lt;= Q2_Val, "Lower-Mid (Q2)",
  Cleaned_Data[[#This Row],[MonthlyIncome]] &lt;= Q3_Val, "Upper-Mid (Q3)",
  TRUE, "High (Q4)"
)</f>
        <v>Upper-Mid (Q3)</v>
      </c>
      <c r="AK1222" t="str">
        <f>_xlfn.XLOOKUP(Cleaned_Data[[#This Row],[JobSatisfaction]], SatisfactionLookup[Code], SatisfactionLookup[Label], "Unknown")</f>
        <v>High</v>
      </c>
      <c r="AL1222" t="str">
        <f>_xlfn.XLOOKUP(Cleaned_Data[[#This Row],[WorkLifeBalance]], SatisfactionLookup[Code], SatisfactionLookup[Label], "Unknown")</f>
        <v>High</v>
      </c>
      <c r="AM122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222" t="str" cm="1">
        <f t="array" ref="AN1222">_xlfn.IFS(Cleaned_Data[[#This Row],[Risk Score]]&gt;=5, "3 - High Risk", Cleaned_Data[[#This Row],[Risk Score]]&gt;=3, "2 - Medium Risk", TRUE, "1 - Low Risk")</f>
        <v>1 - Low Risk</v>
      </c>
    </row>
    <row r="1223" spans="1:40">
      <c r="A1223">
        <v>27</v>
      </c>
      <c r="B1223" t="s">
        <v>43</v>
      </c>
      <c r="C1223" t="s">
        <v>36</v>
      </c>
      <c r="D1223">
        <v>1055</v>
      </c>
      <c r="E1223" t="s">
        <v>45</v>
      </c>
      <c r="F1223">
        <v>2</v>
      </c>
      <c r="G1223">
        <v>4</v>
      </c>
      <c r="H1223" t="s">
        <v>38</v>
      </c>
      <c r="I1223">
        <v>1027</v>
      </c>
      <c r="J1223">
        <v>1</v>
      </c>
      <c r="K1223" t="s">
        <v>39</v>
      </c>
      <c r="L1223">
        <v>47</v>
      </c>
      <c r="M1223">
        <v>3</v>
      </c>
      <c r="N1223">
        <v>2</v>
      </c>
      <c r="O1223" t="s">
        <v>53</v>
      </c>
      <c r="P1223">
        <v>4</v>
      </c>
      <c r="Q1223" t="s">
        <v>48</v>
      </c>
      <c r="R1223">
        <v>4227</v>
      </c>
      <c r="S1223">
        <v>4658</v>
      </c>
      <c r="T1223">
        <v>0</v>
      </c>
      <c r="U1223" t="s">
        <v>43</v>
      </c>
      <c r="V1223">
        <v>18</v>
      </c>
      <c r="W1223">
        <v>3</v>
      </c>
      <c r="X1223">
        <v>2</v>
      </c>
      <c r="Y1223">
        <v>1</v>
      </c>
      <c r="Z1223">
        <v>4</v>
      </c>
      <c r="AA1223">
        <v>2</v>
      </c>
      <c r="AB1223">
        <v>3</v>
      </c>
      <c r="AC1223">
        <v>3</v>
      </c>
      <c r="AD1223">
        <v>2</v>
      </c>
      <c r="AE1223">
        <v>2</v>
      </c>
      <c r="AF1223">
        <v>2</v>
      </c>
      <c r="AG1223">
        <v>0</v>
      </c>
      <c r="AH1223" t="s">
        <v>67</v>
      </c>
      <c r="AI1223" t="s">
        <v>71</v>
      </c>
      <c r="AJ1223" t="str" cm="1">
        <f t="array" ref="AJ1223">_xlfn.IFS(
  Cleaned_Data[[#This Row],[MonthlyIncome]] &lt;= Q1_Val, "Low (Q1)",
  Cleaned_Data[[#This Row],[MonthlyIncome]] &lt;= Q2_Val, "Lower-Mid (Q2)",
  Cleaned_Data[[#This Row],[MonthlyIncome]] &lt;= Q3_Val, "Upper-Mid (Q3)",
  TRUE, "High (Q4)"
)</f>
        <v>Lower-Mid (Q2)</v>
      </c>
      <c r="AK1223" t="str">
        <f>_xlfn.XLOOKUP(Cleaned_Data[[#This Row],[JobSatisfaction]], SatisfactionLookup[Code], SatisfactionLookup[Label], "Unknown")</f>
        <v>Very High</v>
      </c>
      <c r="AL1223" t="str">
        <f>_xlfn.XLOOKUP(Cleaned_Data[[#This Row],[WorkLifeBalance]], SatisfactionLookup[Code], SatisfactionLookup[Label], "Unknown")</f>
        <v>High</v>
      </c>
      <c r="AM122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223" t="str" cm="1">
        <f t="array" ref="AN1223">_xlfn.IFS(Cleaned_Data[[#This Row],[Risk Score]]&gt;=5, "3 - High Risk", Cleaned_Data[[#This Row],[Risk Score]]&gt;=3, "2 - Medium Risk", TRUE, "1 - Low Risk")</f>
        <v>1 - Low Risk</v>
      </c>
    </row>
    <row r="1224" spans="1:40">
      <c r="A1224">
        <v>26</v>
      </c>
      <c r="B1224" t="s">
        <v>35</v>
      </c>
      <c r="C1224" t="s">
        <v>55</v>
      </c>
      <c r="D1224">
        <v>265</v>
      </c>
      <c r="E1224" t="s">
        <v>37</v>
      </c>
      <c r="F1224">
        <v>29</v>
      </c>
      <c r="G1224">
        <v>2</v>
      </c>
      <c r="H1224" t="s">
        <v>51</v>
      </c>
      <c r="I1224">
        <v>1037</v>
      </c>
      <c r="J1224">
        <v>2</v>
      </c>
      <c r="K1224" t="s">
        <v>46</v>
      </c>
      <c r="L1224">
        <v>79</v>
      </c>
      <c r="M1224">
        <v>1</v>
      </c>
      <c r="N1224">
        <v>2</v>
      </c>
      <c r="O1224" t="s">
        <v>40</v>
      </c>
      <c r="P1224">
        <v>1</v>
      </c>
      <c r="Q1224" t="s">
        <v>41</v>
      </c>
      <c r="R1224">
        <v>4969</v>
      </c>
      <c r="S1224">
        <v>21813</v>
      </c>
      <c r="T1224">
        <v>8</v>
      </c>
      <c r="U1224" t="s">
        <v>43</v>
      </c>
      <c r="V1224">
        <v>18</v>
      </c>
      <c r="W1224">
        <v>3</v>
      </c>
      <c r="X1224">
        <v>4</v>
      </c>
      <c r="Y1224">
        <v>0</v>
      </c>
      <c r="Z1224">
        <v>7</v>
      </c>
      <c r="AA1224">
        <v>6</v>
      </c>
      <c r="AB1224">
        <v>3</v>
      </c>
      <c r="AC1224">
        <v>2</v>
      </c>
      <c r="AD1224">
        <v>2</v>
      </c>
      <c r="AE1224">
        <v>2</v>
      </c>
      <c r="AF1224">
        <v>2</v>
      </c>
      <c r="AG1224">
        <v>1</v>
      </c>
      <c r="AH1224" t="s">
        <v>67</v>
      </c>
      <c r="AI1224" t="s">
        <v>71</v>
      </c>
      <c r="AJ1224" t="str" cm="1">
        <f t="array" ref="AJ1224">_xlfn.IFS(
  Cleaned_Data[[#This Row],[MonthlyIncome]] &lt;= Q1_Val, "Low (Q1)",
  Cleaned_Data[[#This Row],[MonthlyIncome]] &lt;= Q2_Val, "Lower-Mid (Q2)",
  Cleaned_Data[[#This Row],[MonthlyIncome]] &lt;= Q3_Val, "Upper-Mid (Q3)",
  TRUE, "High (Q4)"
)</f>
        <v>Upper-Mid (Q3)</v>
      </c>
      <c r="AK1224" t="str">
        <f>_xlfn.XLOOKUP(Cleaned_Data[[#This Row],[JobSatisfaction]], SatisfactionLookup[Code], SatisfactionLookup[Label], "Unknown")</f>
        <v>Low</v>
      </c>
      <c r="AL1224" t="str">
        <f>_xlfn.XLOOKUP(Cleaned_Data[[#This Row],[WorkLifeBalance]], SatisfactionLookup[Code], SatisfactionLookup[Label], "Unknown")</f>
        <v>High</v>
      </c>
      <c r="AM122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224" t="str" cm="1">
        <f t="array" ref="AN1224">_xlfn.IFS(Cleaned_Data[[#This Row],[Risk Score]]&gt;=5, "3 - High Risk", Cleaned_Data[[#This Row],[Risk Score]]&gt;=3, "2 - Medium Risk", TRUE, "1 - Low Risk")</f>
        <v>2 - Medium Risk</v>
      </c>
    </row>
    <row r="1225" spans="1:40">
      <c r="A1225">
        <v>33</v>
      </c>
      <c r="B1225" t="s">
        <v>43</v>
      </c>
      <c r="C1225" t="s">
        <v>55</v>
      </c>
      <c r="D1225">
        <v>1038</v>
      </c>
      <c r="E1225" t="s">
        <v>37</v>
      </c>
      <c r="F1225">
        <v>8</v>
      </c>
      <c r="G1225">
        <v>1</v>
      </c>
      <c r="H1225" t="s">
        <v>38</v>
      </c>
      <c r="I1225">
        <v>1044</v>
      </c>
      <c r="J1225">
        <v>2</v>
      </c>
      <c r="K1225" t="s">
        <v>39</v>
      </c>
      <c r="L1225">
        <v>88</v>
      </c>
      <c r="M1225">
        <v>2</v>
      </c>
      <c r="N1225">
        <v>1</v>
      </c>
      <c r="O1225" t="s">
        <v>57</v>
      </c>
      <c r="P1225">
        <v>4</v>
      </c>
      <c r="Q1225" t="s">
        <v>41</v>
      </c>
      <c r="R1225">
        <v>2342</v>
      </c>
      <c r="S1225">
        <v>21437</v>
      </c>
      <c r="T1225">
        <v>0</v>
      </c>
      <c r="U1225" t="s">
        <v>43</v>
      </c>
      <c r="V1225">
        <v>19</v>
      </c>
      <c r="W1225">
        <v>3</v>
      </c>
      <c r="X1225">
        <v>4</v>
      </c>
      <c r="Y1225">
        <v>0</v>
      </c>
      <c r="Z1225">
        <v>3</v>
      </c>
      <c r="AA1225">
        <v>2</v>
      </c>
      <c r="AB1225">
        <v>2</v>
      </c>
      <c r="AC1225">
        <v>2</v>
      </c>
      <c r="AD1225">
        <v>2</v>
      </c>
      <c r="AE1225">
        <v>2</v>
      </c>
      <c r="AF1225">
        <v>2</v>
      </c>
      <c r="AG1225">
        <v>0</v>
      </c>
      <c r="AH1225" t="s">
        <v>67</v>
      </c>
      <c r="AI1225" t="s">
        <v>71</v>
      </c>
      <c r="AJ1225" t="str" cm="1">
        <f t="array" ref="AJ1225">_xlfn.IFS(
  Cleaned_Data[[#This Row],[MonthlyIncome]] &lt;= Q1_Val, "Low (Q1)",
  Cleaned_Data[[#This Row],[MonthlyIncome]] &lt;= Q2_Val, "Lower-Mid (Q2)",
  Cleaned_Data[[#This Row],[MonthlyIncome]] &lt;= Q3_Val, "Upper-Mid (Q3)",
  TRUE, "High (Q4)"
)</f>
        <v>Low (Q1)</v>
      </c>
      <c r="AK1225" t="str">
        <f>_xlfn.XLOOKUP(Cleaned_Data[[#This Row],[JobSatisfaction]], SatisfactionLookup[Code], SatisfactionLookup[Label], "Unknown")</f>
        <v>Very High</v>
      </c>
      <c r="AL1225" t="str">
        <f>_xlfn.XLOOKUP(Cleaned_Data[[#This Row],[WorkLifeBalance]], SatisfactionLookup[Code], SatisfactionLookup[Label], "Unknown")</f>
        <v>Medium</v>
      </c>
      <c r="AM122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225" t="str" cm="1">
        <f t="array" ref="AN1225">_xlfn.IFS(Cleaned_Data[[#This Row],[Risk Score]]&gt;=5, "3 - High Risk", Cleaned_Data[[#This Row],[Risk Score]]&gt;=3, "2 - Medium Risk", TRUE, "1 - Low Risk")</f>
        <v>1 - Low Risk</v>
      </c>
    </row>
    <row r="1226" spans="1:40">
      <c r="A1226">
        <v>38</v>
      </c>
      <c r="B1226" t="s">
        <v>43</v>
      </c>
      <c r="C1226" t="s">
        <v>44</v>
      </c>
      <c r="D1226">
        <v>1186</v>
      </c>
      <c r="E1226" t="s">
        <v>45</v>
      </c>
      <c r="F1226">
        <v>3</v>
      </c>
      <c r="G1226">
        <v>4</v>
      </c>
      <c r="H1226" t="s">
        <v>49</v>
      </c>
      <c r="I1226">
        <v>1060</v>
      </c>
      <c r="J1226">
        <v>3</v>
      </c>
      <c r="K1226" t="s">
        <v>46</v>
      </c>
      <c r="L1226">
        <v>44</v>
      </c>
      <c r="M1226">
        <v>3</v>
      </c>
      <c r="N1226">
        <v>1</v>
      </c>
      <c r="O1226" t="s">
        <v>47</v>
      </c>
      <c r="P1226">
        <v>3</v>
      </c>
      <c r="Q1226" t="s">
        <v>48</v>
      </c>
      <c r="R1226">
        <v>2821</v>
      </c>
      <c r="S1226">
        <v>2997</v>
      </c>
      <c r="T1226">
        <v>3</v>
      </c>
      <c r="U1226" t="s">
        <v>43</v>
      </c>
      <c r="V1226">
        <v>16</v>
      </c>
      <c r="W1226">
        <v>3</v>
      </c>
      <c r="X1226">
        <v>1</v>
      </c>
      <c r="Y1226">
        <v>1</v>
      </c>
      <c r="Z1226">
        <v>8</v>
      </c>
      <c r="AA1226">
        <v>2</v>
      </c>
      <c r="AB1226">
        <v>3</v>
      </c>
      <c r="AC1226">
        <v>2</v>
      </c>
      <c r="AD1226">
        <v>2</v>
      </c>
      <c r="AE1226">
        <v>2</v>
      </c>
      <c r="AF1226">
        <v>2</v>
      </c>
      <c r="AG1226">
        <v>0</v>
      </c>
      <c r="AH1226" t="s">
        <v>69</v>
      </c>
      <c r="AI1226" t="s">
        <v>71</v>
      </c>
      <c r="AJ1226" t="str" cm="1">
        <f t="array" ref="AJ1226">_xlfn.IFS(
  Cleaned_Data[[#This Row],[MonthlyIncome]] &lt;= Q1_Val, "Low (Q1)",
  Cleaned_Data[[#This Row],[MonthlyIncome]] &lt;= Q2_Val, "Lower-Mid (Q2)",
  Cleaned_Data[[#This Row],[MonthlyIncome]] &lt;= Q3_Val, "Upper-Mid (Q3)",
  TRUE, "High (Q4)"
)</f>
        <v>Low (Q1)</v>
      </c>
      <c r="AK1226" t="str">
        <f>_xlfn.XLOOKUP(Cleaned_Data[[#This Row],[JobSatisfaction]], SatisfactionLookup[Code], SatisfactionLookup[Label], "Unknown")</f>
        <v>High</v>
      </c>
      <c r="AL1226" t="str">
        <f>_xlfn.XLOOKUP(Cleaned_Data[[#This Row],[WorkLifeBalance]], SatisfactionLookup[Code], SatisfactionLookup[Label], "Unknown")</f>
        <v>High</v>
      </c>
      <c r="AM122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226" t="str" cm="1">
        <f t="array" ref="AN1226">_xlfn.IFS(Cleaned_Data[[#This Row],[Risk Score]]&gt;=5, "3 - High Risk", Cleaned_Data[[#This Row],[Risk Score]]&gt;=3, "2 - Medium Risk", TRUE, "1 - Low Risk")</f>
        <v>1 - Low Risk</v>
      </c>
    </row>
    <row r="1227" spans="1:40">
      <c r="A1227">
        <v>46</v>
      </c>
      <c r="B1227" t="s">
        <v>43</v>
      </c>
      <c r="C1227" t="s">
        <v>36</v>
      </c>
      <c r="D1227">
        <v>430</v>
      </c>
      <c r="E1227" t="s">
        <v>45</v>
      </c>
      <c r="F1227">
        <v>1</v>
      </c>
      <c r="G1227">
        <v>4</v>
      </c>
      <c r="H1227" t="s">
        <v>51</v>
      </c>
      <c r="I1227">
        <v>1069</v>
      </c>
      <c r="J1227">
        <v>4</v>
      </c>
      <c r="K1227" t="s">
        <v>46</v>
      </c>
      <c r="L1227">
        <v>40</v>
      </c>
      <c r="M1227">
        <v>3</v>
      </c>
      <c r="N1227">
        <v>5</v>
      </c>
      <c r="O1227" t="s">
        <v>58</v>
      </c>
      <c r="P1227">
        <v>4</v>
      </c>
      <c r="Q1227" t="s">
        <v>52</v>
      </c>
      <c r="R1227">
        <v>19627</v>
      </c>
      <c r="S1227">
        <v>21445</v>
      </c>
      <c r="T1227">
        <v>9</v>
      </c>
      <c r="U1227" t="s">
        <v>43</v>
      </c>
      <c r="V1227">
        <v>17</v>
      </c>
      <c r="W1227">
        <v>3</v>
      </c>
      <c r="X1227">
        <v>4</v>
      </c>
      <c r="Y1227">
        <v>2</v>
      </c>
      <c r="Z1227">
        <v>23</v>
      </c>
      <c r="AA1227">
        <v>0</v>
      </c>
      <c r="AB1227">
        <v>3</v>
      </c>
      <c r="AC1227">
        <v>2</v>
      </c>
      <c r="AD1227">
        <v>2</v>
      </c>
      <c r="AE1227">
        <v>2</v>
      </c>
      <c r="AF1227">
        <v>2</v>
      </c>
      <c r="AG1227">
        <v>0</v>
      </c>
      <c r="AH1227" t="s">
        <v>70</v>
      </c>
      <c r="AI1227" t="s">
        <v>71</v>
      </c>
      <c r="AJ1227" t="str" cm="1">
        <f t="array" ref="AJ1227">_xlfn.IFS(
  Cleaned_Data[[#This Row],[MonthlyIncome]] &lt;= Q1_Val, "Low (Q1)",
  Cleaned_Data[[#This Row],[MonthlyIncome]] &lt;= Q2_Val, "Lower-Mid (Q2)",
  Cleaned_Data[[#This Row],[MonthlyIncome]] &lt;= Q3_Val, "Upper-Mid (Q3)",
  TRUE, "High (Q4)"
)</f>
        <v>High (Q4)</v>
      </c>
      <c r="AK1227" t="str">
        <f>_xlfn.XLOOKUP(Cleaned_Data[[#This Row],[JobSatisfaction]], SatisfactionLookup[Code], SatisfactionLookup[Label], "Unknown")</f>
        <v>Very High</v>
      </c>
      <c r="AL1227" t="str">
        <f>_xlfn.XLOOKUP(Cleaned_Data[[#This Row],[WorkLifeBalance]], SatisfactionLookup[Code], SatisfactionLookup[Label], "Unknown")</f>
        <v>High</v>
      </c>
      <c r="AM122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227" t="str" cm="1">
        <f t="array" ref="AN1227">_xlfn.IFS(Cleaned_Data[[#This Row],[Risk Score]]&gt;=5, "3 - High Risk", Cleaned_Data[[#This Row],[Risk Score]]&gt;=3, "2 - Medium Risk", TRUE, "1 - Low Risk")</f>
        <v>1 - Low Risk</v>
      </c>
    </row>
    <row r="1228" spans="1:40">
      <c r="A1228">
        <v>33</v>
      </c>
      <c r="B1228" t="s">
        <v>35</v>
      </c>
      <c r="C1228" t="s">
        <v>36</v>
      </c>
      <c r="D1228">
        <v>1017</v>
      </c>
      <c r="E1228" t="s">
        <v>45</v>
      </c>
      <c r="F1228">
        <v>25</v>
      </c>
      <c r="G1228">
        <v>3</v>
      </c>
      <c r="H1228" t="s">
        <v>51</v>
      </c>
      <c r="I1228">
        <v>1108</v>
      </c>
      <c r="J1228">
        <v>1</v>
      </c>
      <c r="K1228" t="s">
        <v>46</v>
      </c>
      <c r="L1228">
        <v>55</v>
      </c>
      <c r="M1228">
        <v>2</v>
      </c>
      <c r="N1228">
        <v>1</v>
      </c>
      <c r="O1228" t="s">
        <v>47</v>
      </c>
      <c r="P1228">
        <v>2</v>
      </c>
      <c r="Q1228" t="s">
        <v>41</v>
      </c>
      <c r="R1228">
        <v>2313</v>
      </c>
      <c r="S1228">
        <v>2993</v>
      </c>
      <c r="T1228">
        <v>4</v>
      </c>
      <c r="U1228" t="s">
        <v>35</v>
      </c>
      <c r="V1228">
        <v>20</v>
      </c>
      <c r="W1228">
        <v>4</v>
      </c>
      <c r="X1228">
        <v>2</v>
      </c>
      <c r="Y1228">
        <v>0</v>
      </c>
      <c r="Z1228">
        <v>5</v>
      </c>
      <c r="AA1228">
        <v>0</v>
      </c>
      <c r="AB1228">
        <v>3</v>
      </c>
      <c r="AC1228">
        <v>2</v>
      </c>
      <c r="AD1228">
        <v>2</v>
      </c>
      <c r="AE1228">
        <v>2</v>
      </c>
      <c r="AF1228">
        <v>2</v>
      </c>
      <c r="AG1228">
        <v>1</v>
      </c>
      <c r="AH1228" t="s">
        <v>67</v>
      </c>
      <c r="AI1228" t="s">
        <v>71</v>
      </c>
      <c r="AJ1228" t="str" cm="1">
        <f t="array" ref="AJ1228">_xlfn.IFS(
  Cleaned_Data[[#This Row],[MonthlyIncome]] &lt;= Q1_Val, "Low (Q1)",
  Cleaned_Data[[#This Row],[MonthlyIncome]] &lt;= Q2_Val, "Lower-Mid (Q2)",
  Cleaned_Data[[#This Row],[MonthlyIncome]] &lt;= Q3_Val, "Upper-Mid (Q3)",
  TRUE, "High (Q4)"
)</f>
        <v>Low (Q1)</v>
      </c>
      <c r="AK1228" t="str">
        <f>_xlfn.XLOOKUP(Cleaned_Data[[#This Row],[JobSatisfaction]], SatisfactionLookup[Code], SatisfactionLookup[Label], "Unknown")</f>
        <v>Medium</v>
      </c>
      <c r="AL1228" t="str">
        <f>_xlfn.XLOOKUP(Cleaned_Data[[#This Row],[WorkLifeBalance]], SatisfactionLookup[Code], SatisfactionLookup[Label], "Unknown")</f>
        <v>High</v>
      </c>
      <c r="AM122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8</v>
      </c>
      <c r="AN1228" t="str" cm="1">
        <f t="array" ref="AN1228">_xlfn.IFS(Cleaned_Data[[#This Row],[Risk Score]]&gt;=5, "3 - High Risk", Cleaned_Data[[#This Row],[Risk Score]]&gt;=3, "2 - Medium Risk", TRUE, "1 - Low Risk")</f>
        <v>3 - High Risk</v>
      </c>
    </row>
    <row r="1229" spans="1:40">
      <c r="A1229">
        <v>31</v>
      </c>
      <c r="B1229" t="s">
        <v>43</v>
      </c>
      <c r="C1229" t="s">
        <v>44</v>
      </c>
      <c r="D1229">
        <v>793</v>
      </c>
      <c r="E1229" t="s">
        <v>37</v>
      </c>
      <c r="F1229">
        <v>20</v>
      </c>
      <c r="G1229">
        <v>3</v>
      </c>
      <c r="H1229" t="s">
        <v>38</v>
      </c>
      <c r="I1229">
        <v>1135</v>
      </c>
      <c r="J1229">
        <v>3</v>
      </c>
      <c r="K1229" t="s">
        <v>46</v>
      </c>
      <c r="L1229">
        <v>67</v>
      </c>
      <c r="M1229">
        <v>4</v>
      </c>
      <c r="N1229">
        <v>1</v>
      </c>
      <c r="O1229" t="s">
        <v>57</v>
      </c>
      <c r="P1229">
        <v>4</v>
      </c>
      <c r="Q1229" t="s">
        <v>48</v>
      </c>
      <c r="R1229">
        <v>2791</v>
      </c>
      <c r="S1229">
        <v>21981</v>
      </c>
      <c r="T1229">
        <v>0</v>
      </c>
      <c r="U1229" t="s">
        <v>43</v>
      </c>
      <c r="V1229">
        <v>12</v>
      </c>
      <c r="W1229">
        <v>3</v>
      </c>
      <c r="X1229">
        <v>1</v>
      </c>
      <c r="Y1229">
        <v>1</v>
      </c>
      <c r="Z1229">
        <v>3</v>
      </c>
      <c r="AA1229">
        <v>4</v>
      </c>
      <c r="AB1229">
        <v>3</v>
      </c>
      <c r="AC1229">
        <v>2</v>
      </c>
      <c r="AD1229">
        <v>2</v>
      </c>
      <c r="AE1229">
        <v>2</v>
      </c>
      <c r="AF1229">
        <v>2</v>
      </c>
      <c r="AG1229">
        <v>0</v>
      </c>
      <c r="AH1229" t="s">
        <v>67</v>
      </c>
      <c r="AI1229" t="s">
        <v>71</v>
      </c>
      <c r="AJ1229" t="str" cm="1">
        <f t="array" ref="AJ1229">_xlfn.IFS(
  Cleaned_Data[[#This Row],[MonthlyIncome]] &lt;= Q1_Val, "Low (Q1)",
  Cleaned_Data[[#This Row],[MonthlyIncome]] &lt;= Q2_Val, "Lower-Mid (Q2)",
  Cleaned_Data[[#This Row],[MonthlyIncome]] &lt;= Q3_Val, "Upper-Mid (Q3)",
  TRUE, "High (Q4)"
)</f>
        <v>Low (Q1)</v>
      </c>
      <c r="AK1229" t="str">
        <f>_xlfn.XLOOKUP(Cleaned_Data[[#This Row],[JobSatisfaction]], SatisfactionLookup[Code], SatisfactionLookup[Label], "Unknown")</f>
        <v>Very High</v>
      </c>
      <c r="AL1229" t="str">
        <f>_xlfn.XLOOKUP(Cleaned_Data[[#This Row],[WorkLifeBalance]], SatisfactionLookup[Code], SatisfactionLookup[Label], "Unknown")</f>
        <v>High</v>
      </c>
      <c r="AM122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229" t="str" cm="1">
        <f t="array" ref="AN1229">_xlfn.IFS(Cleaned_Data[[#This Row],[Risk Score]]&gt;=5, "3 - High Risk", Cleaned_Data[[#This Row],[Risk Score]]&gt;=3, "2 - Medium Risk", TRUE, "1 - Low Risk")</f>
        <v>2 - Medium Risk</v>
      </c>
    </row>
    <row r="1230" spans="1:40">
      <c r="A1230">
        <v>56</v>
      </c>
      <c r="B1230" t="s">
        <v>43</v>
      </c>
      <c r="C1230" t="s">
        <v>36</v>
      </c>
      <c r="D1230">
        <v>718</v>
      </c>
      <c r="E1230" t="s">
        <v>45</v>
      </c>
      <c r="F1230">
        <v>4</v>
      </c>
      <c r="G1230">
        <v>4</v>
      </c>
      <c r="H1230" t="s">
        <v>60</v>
      </c>
      <c r="I1230">
        <v>1191</v>
      </c>
      <c r="J1230">
        <v>4</v>
      </c>
      <c r="K1230" t="s">
        <v>39</v>
      </c>
      <c r="L1230">
        <v>92</v>
      </c>
      <c r="M1230">
        <v>3</v>
      </c>
      <c r="N1230">
        <v>5</v>
      </c>
      <c r="O1230" t="s">
        <v>56</v>
      </c>
      <c r="P1230">
        <v>1</v>
      </c>
      <c r="Q1230" t="s">
        <v>52</v>
      </c>
      <c r="R1230">
        <v>19943</v>
      </c>
      <c r="S1230">
        <v>18575</v>
      </c>
      <c r="T1230">
        <v>4</v>
      </c>
      <c r="U1230" t="s">
        <v>43</v>
      </c>
      <c r="V1230">
        <v>13</v>
      </c>
      <c r="W1230">
        <v>3</v>
      </c>
      <c r="X1230">
        <v>4</v>
      </c>
      <c r="Y1230">
        <v>1</v>
      </c>
      <c r="Z1230">
        <v>28</v>
      </c>
      <c r="AA1230">
        <v>2</v>
      </c>
      <c r="AB1230">
        <v>3</v>
      </c>
      <c r="AC1230">
        <v>5</v>
      </c>
      <c r="AD1230">
        <v>2</v>
      </c>
      <c r="AE1230">
        <v>4</v>
      </c>
      <c r="AF1230">
        <v>2</v>
      </c>
      <c r="AG1230">
        <v>0</v>
      </c>
      <c r="AH1230" t="s">
        <v>65</v>
      </c>
      <c r="AI1230" t="s">
        <v>71</v>
      </c>
      <c r="AJ1230" t="str" cm="1">
        <f t="array" ref="AJ1230">_xlfn.IFS(
  Cleaned_Data[[#This Row],[MonthlyIncome]] &lt;= Q1_Val, "Low (Q1)",
  Cleaned_Data[[#This Row],[MonthlyIncome]] &lt;= Q2_Val, "Lower-Mid (Q2)",
  Cleaned_Data[[#This Row],[MonthlyIncome]] &lt;= Q3_Val, "Upper-Mid (Q3)",
  TRUE, "High (Q4)"
)</f>
        <v>High (Q4)</v>
      </c>
      <c r="AK1230" t="str">
        <f>_xlfn.XLOOKUP(Cleaned_Data[[#This Row],[JobSatisfaction]], SatisfactionLookup[Code], SatisfactionLookup[Label], "Unknown")</f>
        <v>Low</v>
      </c>
      <c r="AL1230" t="str">
        <f>_xlfn.XLOOKUP(Cleaned_Data[[#This Row],[WorkLifeBalance]], SatisfactionLookup[Code], SatisfactionLookup[Label], "Unknown")</f>
        <v>High</v>
      </c>
      <c r="AM123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230" t="str" cm="1">
        <f t="array" ref="AN1230">_xlfn.IFS(Cleaned_Data[[#This Row],[Risk Score]]&gt;=5, "3 - High Risk", Cleaned_Data[[#This Row],[Risk Score]]&gt;=3, "2 - Medium Risk", TRUE, "1 - Low Risk")</f>
        <v>2 - Medium Risk</v>
      </c>
    </row>
    <row r="1231" spans="1:40">
      <c r="A1231">
        <v>50</v>
      </c>
      <c r="B1231" t="s">
        <v>43</v>
      </c>
      <c r="C1231" t="s">
        <v>44</v>
      </c>
      <c r="D1231">
        <v>1421</v>
      </c>
      <c r="E1231" t="s">
        <v>45</v>
      </c>
      <c r="F1231">
        <v>2</v>
      </c>
      <c r="G1231">
        <v>3</v>
      </c>
      <c r="H1231" t="s">
        <v>51</v>
      </c>
      <c r="I1231">
        <v>1215</v>
      </c>
      <c r="J1231">
        <v>4</v>
      </c>
      <c r="K1231" t="s">
        <v>39</v>
      </c>
      <c r="L1231">
        <v>30</v>
      </c>
      <c r="M1231">
        <v>3</v>
      </c>
      <c r="N1231">
        <v>4</v>
      </c>
      <c r="O1231" t="s">
        <v>56</v>
      </c>
      <c r="P1231">
        <v>1</v>
      </c>
      <c r="Q1231" t="s">
        <v>48</v>
      </c>
      <c r="R1231">
        <v>17856</v>
      </c>
      <c r="S1231">
        <v>9490</v>
      </c>
      <c r="T1231">
        <v>2</v>
      </c>
      <c r="U1231" t="s">
        <v>43</v>
      </c>
      <c r="V1231">
        <v>22</v>
      </c>
      <c r="W1231">
        <v>4</v>
      </c>
      <c r="X1231">
        <v>3</v>
      </c>
      <c r="Y1231">
        <v>1</v>
      </c>
      <c r="Z1231">
        <v>32</v>
      </c>
      <c r="AA1231">
        <v>3</v>
      </c>
      <c r="AB1231">
        <v>3</v>
      </c>
      <c r="AC1231">
        <v>2</v>
      </c>
      <c r="AD1231">
        <v>2</v>
      </c>
      <c r="AE1231">
        <v>2</v>
      </c>
      <c r="AF1231">
        <v>2</v>
      </c>
      <c r="AG1231">
        <v>0</v>
      </c>
      <c r="AH1231" t="s">
        <v>70</v>
      </c>
      <c r="AI1231" t="s">
        <v>71</v>
      </c>
      <c r="AJ1231" t="str" cm="1">
        <f t="array" ref="AJ1231">_xlfn.IFS(
  Cleaned_Data[[#This Row],[MonthlyIncome]] &lt;= Q1_Val, "Low (Q1)",
  Cleaned_Data[[#This Row],[MonthlyIncome]] &lt;= Q2_Val, "Lower-Mid (Q2)",
  Cleaned_Data[[#This Row],[MonthlyIncome]] &lt;= Q3_Val, "Upper-Mid (Q3)",
  TRUE, "High (Q4)"
)</f>
        <v>High (Q4)</v>
      </c>
      <c r="AK1231" t="str">
        <f>_xlfn.XLOOKUP(Cleaned_Data[[#This Row],[JobSatisfaction]], SatisfactionLookup[Code], SatisfactionLookup[Label], "Unknown")</f>
        <v>Low</v>
      </c>
      <c r="AL1231" t="str">
        <f>_xlfn.XLOOKUP(Cleaned_Data[[#This Row],[WorkLifeBalance]], SatisfactionLookup[Code], SatisfactionLookup[Label], "Unknown")</f>
        <v>High</v>
      </c>
      <c r="AM123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231" t="str" cm="1">
        <f t="array" ref="AN1231">_xlfn.IFS(Cleaned_Data[[#This Row],[Risk Score]]&gt;=5, "3 - High Risk", Cleaned_Data[[#This Row],[Risk Score]]&gt;=3, "2 - Medium Risk", TRUE, "1 - Low Risk")</f>
        <v>1 - Low Risk</v>
      </c>
    </row>
    <row r="1232" spans="1:40">
      <c r="A1232">
        <v>35</v>
      </c>
      <c r="B1232" t="s">
        <v>43</v>
      </c>
      <c r="C1232" t="s">
        <v>55</v>
      </c>
      <c r="D1232">
        <v>1212</v>
      </c>
      <c r="E1232" t="s">
        <v>37</v>
      </c>
      <c r="F1232">
        <v>8</v>
      </c>
      <c r="G1232">
        <v>2</v>
      </c>
      <c r="H1232" t="s">
        <v>59</v>
      </c>
      <c r="I1232">
        <v>1243</v>
      </c>
      <c r="J1232">
        <v>3</v>
      </c>
      <c r="K1232" t="s">
        <v>39</v>
      </c>
      <c r="L1232">
        <v>78</v>
      </c>
      <c r="M1232">
        <v>2</v>
      </c>
      <c r="N1232">
        <v>3</v>
      </c>
      <c r="O1232" t="s">
        <v>40</v>
      </c>
      <c r="P1232">
        <v>4</v>
      </c>
      <c r="Q1232" t="s">
        <v>48</v>
      </c>
      <c r="R1232">
        <v>10377</v>
      </c>
      <c r="S1232">
        <v>13755</v>
      </c>
      <c r="T1232">
        <v>4</v>
      </c>
      <c r="U1232" t="s">
        <v>35</v>
      </c>
      <c r="V1232">
        <v>11</v>
      </c>
      <c r="W1232">
        <v>3</v>
      </c>
      <c r="X1232">
        <v>2</v>
      </c>
      <c r="Y1232">
        <v>1</v>
      </c>
      <c r="Z1232">
        <v>16</v>
      </c>
      <c r="AA1232">
        <v>6</v>
      </c>
      <c r="AB1232">
        <v>2</v>
      </c>
      <c r="AC1232">
        <v>13</v>
      </c>
      <c r="AD1232">
        <v>2</v>
      </c>
      <c r="AE1232">
        <v>4</v>
      </c>
      <c r="AF1232">
        <v>12</v>
      </c>
      <c r="AG1232">
        <v>0</v>
      </c>
      <c r="AH1232" t="s">
        <v>69</v>
      </c>
      <c r="AI1232" t="s">
        <v>73</v>
      </c>
      <c r="AJ1232" t="str" cm="1">
        <f t="array" ref="AJ1232">_xlfn.IFS(
  Cleaned_Data[[#This Row],[MonthlyIncome]] &lt;= Q1_Val, "Low (Q1)",
  Cleaned_Data[[#This Row],[MonthlyIncome]] &lt;= Q2_Val, "Lower-Mid (Q2)",
  Cleaned_Data[[#This Row],[MonthlyIncome]] &lt;= Q3_Val, "Upper-Mid (Q3)",
  TRUE, "High (Q4)"
)</f>
        <v>High (Q4)</v>
      </c>
      <c r="AK1232" t="str">
        <f>_xlfn.XLOOKUP(Cleaned_Data[[#This Row],[JobSatisfaction]], SatisfactionLookup[Code], SatisfactionLookup[Label], "Unknown")</f>
        <v>Very High</v>
      </c>
      <c r="AL1232" t="str">
        <f>_xlfn.XLOOKUP(Cleaned_Data[[#This Row],[WorkLifeBalance]], SatisfactionLookup[Code], SatisfactionLookup[Label], "Unknown")</f>
        <v>Medium</v>
      </c>
      <c r="AM123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232" t="str" cm="1">
        <f t="array" ref="AN1232">_xlfn.IFS(Cleaned_Data[[#This Row],[Risk Score]]&gt;=5, "3 - High Risk", Cleaned_Data[[#This Row],[Risk Score]]&gt;=3, "2 - Medium Risk", TRUE, "1 - Low Risk")</f>
        <v>2 - Medium Risk</v>
      </c>
    </row>
    <row r="1233" spans="1:40">
      <c r="A1233">
        <v>35</v>
      </c>
      <c r="B1233" t="s">
        <v>43</v>
      </c>
      <c r="C1233" t="s">
        <v>36</v>
      </c>
      <c r="D1233">
        <v>735</v>
      </c>
      <c r="E1233" t="s">
        <v>45</v>
      </c>
      <c r="F1233">
        <v>6</v>
      </c>
      <c r="G1233">
        <v>1</v>
      </c>
      <c r="H1233" t="s">
        <v>38</v>
      </c>
      <c r="I1233">
        <v>1291</v>
      </c>
      <c r="J1233">
        <v>3</v>
      </c>
      <c r="K1233" t="s">
        <v>46</v>
      </c>
      <c r="L1233">
        <v>66</v>
      </c>
      <c r="M1233">
        <v>3</v>
      </c>
      <c r="N1233">
        <v>1</v>
      </c>
      <c r="O1233" t="s">
        <v>47</v>
      </c>
      <c r="P1233">
        <v>3</v>
      </c>
      <c r="Q1233" t="s">
        <v>48</v>
      </c>
      <c r="R1233">
        <v>3506</v>
      </c>
      <c r="S1233">
        <v>6020</v>
      </c>
      <c r="T1233">
        <v>0</v>
      </c>
      <c r="U1233" t="s">
        <v>35</v>
      </c>
      <c r="V1233">
        <v>14</v>
      </c>
      <c r="W1233">
        <v>3</v>
      </c>
      <c r="X1233">
        <v>4</v>
      </c>
      <c r="Y1233">
        <v>0</v>
      </c>
      <c r="Z1233">
        <v>4</v>
      </c>
      <c r="AA1233">
        <v>3</v>
      </c>
      <c r="AB1233">
        <v>3</v>
      </c>
      <c r="AC1233">
        <v>3</v>
      </c>
      <c r="AD1233">
        <v>2</v>
      </c>
      <c r="AE1233">
        <v>2</v>
      </c>
      <c r="AF1233">
        <v>2</v>
      </c>
      <c r="AG1233">
        <v>0</v>
      </c>
      <c r="AH1233" t="s">
        <v>69</v>
      </c>
      <c r="AI1233" t="s">
        <v>71</v>
      </c>
      <c r="AJ1233" t="str" cm="1">
        <f t="array" ref="AJ1233">_xlfn.IFS(
  Cleaned_Data[[#This Row],[MonthlyIncome]] &lt;= Q1_Val, "Low (Q1)",
  Cleaned_Data[[#This Row],[MonthlyIncome]] &lt;= Q2_Val, "Lower-Mid (Q2)",
  Cleaned_Data[[#This Row],[MonthlyIncome]] &lt;= Q3_Val, "Upper-Mid (Q3)",
  TRUE, "High (Q4)"
)</f>
        <v>Lower-Mid (Q2)</v>
      </c>
      <c r="AK1233" t="str">
        <f>_xlfn.XLOOKUP(Cleaned_Data[[#This Row],[JobSatisfaction]], SatisfactionLookup[Code], SatisfactionLookup[Label], "Unknown")</f>
        <v>High</v>
      </c>
      <c r="AL1233" t="str">
        <f>_xlfn.XLOOKUP(Cleaned_Data[[#This Row],[WorkLifeBalance]], SatisfactionLookup[Code], SatisfactionLookup[Label], "Unknown")</f>
        <v>High</v>
      </c>
      <c r="AM123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233" t="str" cm="1">
        <f t="array" ref="AN1233">_xlfn.IFS(Cleaned_Data[[#This Row],[Risk Score]]&gt;=5, "3 - High Risk", Cleaned_Data[[#This Row],[Risk Score]]&gt;=3, "2 - Medium Risk", TRUE, "1 - Low Risk")</f>
        <v>2 - Medium Risk</v>
      </c>
    </row>
    <row r="1234" spans="1:40">
      <c r="A1234">
        <v>30</v>
      </c>
      <c r="B1234" t="s">
        <v>43</v>
      </c>
      <c r="C1234" t="s">
        <v>36</v>
      </c>
      <c r="D1234">
        <v>1138</v>
      </c>
      <c r="E1234" t="s">
        <v>45</v>
      </c>
      <c r="F1234">
        <v>6</v>
      </c>
      <c r="G1234">
        <v>3</v>
      </c>
      <c r="H1234" t="s">
        <v>60</v>
      </c>
      <c r="I1234">
        <v>1311</v>
      </c>
      <c r="J1234">
        <v>1</v>
      </c>
      <c r="K1234" t="s">
        <v>39</v>
      </c>
      <c r="L1234">
        <v>48</v>
      </c>
      <c r="M1234">
        <v>2</v>
      </c>
      <c r="N1234">
        <v>2</v>
      </c>
      <c r="O1234" t="s">
        <v>50</v>
      </c>
      <c r="P1234">
        <v>4</v>
      </c>
      <c r="Q1234" t="s">
        <v>48</v>
      </c>
      <c r="R1234">
        <v>4627</v>
      </c>
      <c r="S1234">
        <v>23631</v>
      </c>
      <c r="T1234">
        <v>0</v>
      </c>
      <c r="U1234" t="s">
        <v>43</v>
      </c>
      <c r="V1234">
        <v>12</v>
      </c>
      <c r="W1234">
        <v>3</v>
      </c>
      <c r="X1234">
        <v>1</v>
      </c>
      <c r="Y1234">
        <v>1</v>
      </c>
      <c r="Z1234">
        <v>10</v>
      </c>
      <c r="AA1234">
        <v>6</v>
      </c>
      <c r="AB1234">
        <v>3</v>
      </c>
      <c r="AC1234">
        <v>9</v>
      </c>
      <c r="AD1234">
        <v>2</v>
      </c>
      <c r="AE1234">
        <v>6</v>
      </c>
      <c r="AF1234">
        <v>7</v>
      </c>
      <c r="AG1234">
        <v>0</v>
      </c>
      <c r="AH1234" t="s">
        <v>67</v>
      </c>
      <c r="AI1234" t="s">
        <v>72</v>
      </c>
      <c r="AJ1234" t="str" cm="1">
        <f t="array" ref="AJ1234">_xlfn.IFS(
  Cleaned_Data[[#This Row],[MonthlyIncome]] &lt;= Q1_Val, "Low (Q1)",
  Cleaned_Data[[#This Row],[MonthlyIncome]] &lt;= Q2_Val, "Lower-Mid (Q2)",
  Cleaned_Data[[#This Row],[MonthlyIncome]] &lt;= Q3_Val, "Upper-Mid (Q3)",
  TRUE, "High (Q4)"
)</f>
        <v>Lower-Mid (Q2)</v>
      </c>
      <c r="AK1234" t="str">
        <f>_xlfn.XLOOKUP(Cleaned_Data[[#This Row],[JobSatisfaction]], SatisfactionLookup[Code], SatisfactionLookup[Label], "Unknown")</f>
        <v>Very High</v>
      </c>
      <c r="AL1234" t="str">
        <f>_xlfn.XLOOKUP(Cleaned_Data[[#This Row],[WorkLifeBalance]], SatisfactionLookup[Code], SatisfactionLookup[Label], "Unknown")</f>
        <v>High</v>
      </c>
      <c r="AM123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234" t="str" cm="1">
        <f t="array" ref="AN1234">_xlfn.IFS(Cleaned_Data[[#This Row],[Risk Score]]&gt;=5, "3 - High Risk", Cleaned_Data[[#This Row],[Risk Score]]&gt;=3, "2 - Medium Risk", TRUE, "1 - Low Risk")</f>
        <v>1 - Low Risk</v>
      </c>
    </row>
    <row r="1235" spans="1:40">
      <c r="A1235">
        <v>35</v>
      </c>
      <c r="B1235" t="s">
        <v>35</v>
      </c>
      <c r="C1235" t="s">
        <v>44</v>
      </c>
      <c r="D1235">
        <v>662</v>
      </c>
      <c r="E1235" t="s">
        <v>37</v>
      </c>
      <c r="F1235">
        <v>18</v>
      </c>
      <c r="G1235">
        <v>4</v>
      </c>
      <c r="H1235" t="s">
        <v>59</v>
      </c>
      <c r="I1235">
        <v>1380</v>
      </c>
      <c r="J1235">
        <v>4</v>
      </c>
      <c r="K1235" t="s">
        <v>39</v>
      </c>
      <c r="L1235">
        <v>67</v>
      </c>
      <c r="M1235">
        <v>3</v>
      </c>
      <c r="N1235">
        <v>2</v>
      </c>
      <c r="O1235" t="s">
        <v>40</v>
      </c>
      <c r="P1235">
        <v>3</v>
      </c>
      <c r="Q1235" t="s">
        <v>48</v>
      </c>
      <c r="R1235">
        <v>4614</v>
      </c>
      <c r="S1235">
        <v>23288</v>
      </c>
      <c r="T1235">
        <v>0</v>
      </c>
      <c r="U1235" t="s">
        <v>35</v>
      </c>
      <c r="V1235">
        <v>18</v>
      </c>
      <c r="W1235">
        <v>3</v>
      </c>
      <c r="X1235">
        <v>3</v>
      </c>
      <c r="Y1235">
        <v>1</v>
      </c>
      <c r="Z1235">
        <v>5</v>
      </c>
      <c r="AA1235">
        <v>0</v>
      </c>
      <c r="AB1235">
        <v>2</v>
      </c>
      <c r="AC1235">
        <v>4</v>
      </c>
      <c r="AD1235">
        <v>2</v>
      </c>
      <c r="AE1235">
        <v>3</v>
      </c>
      <c r="AF1235">
        <v>2</v>
      </c>
      <c r="AG1235">
        <v>1</v>
      </c>
      <c r="AH1235" t="s">
        <v>69</v>
      </c>
      <c r="AI1235" t="s">
        <v>71</v>
      </c>
      <c r="AJ1235" t="str" cm="1">
        <f t="array" ref="AJ1235">_xlfn.IFS(
  Cleaned_Data[[#This Row],[MonthlyIncome]] &lt;= Q1_Val, "Low (Q1)",
  Cleaned_Data[[#This Row],[MonthlyIncome]] &lt;= Q2_Val, "Lower-Mid (Q2)",
  Cleaned_Data[[#This Row],[MonthlyIncome]] &lt;= Q3_Val, "Upper-Mid (Q3)",
  TRUE, "High (Q4)"
)</f>
        <v>Lower-Mid (Q2)</v>
      </c>
      <c r="AK1235" t="str">
        <f>_xlfn.XLOOKUP(Cleaned_Data[[#This Row],[JobSatisfaction]], SatisfactionLookup[Code], SatisfactionLookup[Label], "Unknown")</f>
        <v>High</v>
      </c>
      <c r="AL1235" t="str">
        <f>_xlfn.XLOOKUP(Cleaned_Data[[#This Row],[WorkLifeBalance]], SatisfactionLookup[Code], SatisfactionLookup[Label], "Unknown")</f>
        <v>Medium</v>
      </c>
      <c r="AM123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235" t="str" cm="1">
        <f t="array" ref="AN1235">_xlfn.IFS(Cleaned_Data[[#This Row],[Risk Score]]&gt;=5, "3 - High Risk", Cleaned_Data[[#This Row],[Risk Score]]&gt;=3, "2 - Medium Risk", TRUE, "1 - Low Risk")</f>
        <v>2 - Medium Risk</v>
      </c>
    </row>
    <row r="1236" spans="1:40">
      <c r="A1236">
        <v>51</v>
      </c>
      <c r="B1236" t="s">
        <v>43</v>
      </c>
      <c r="C1236" t="s">
        <v>44</v>
      </c>
      <c r="D1236">
        <v>541</v>
      </c>
      <c r="E1236" t="s">
        <v>37</v>
      </c>
      <c r="F1236">
        <v>2</v>
      </c>
      <c r="G1236">
        <v>3</v>
      </c>
      <c r="H1236" t="s">
        <v>59</v>
      </c>
      <c r="I1236">
        <v>1391</v>
      </c>
      <c r="J1236">
        <v>2</v>
      </c>
      <c r="K1236" t="s">
        <v>46</v>
      </c>
      <c r="L1236">
        <v>52</v>
      </c>
      <c r="M1236">
        <v>3</v>
      </c>
      <c r="N1236">
        <v>3</v>
      </c>
      <c r="O1236" t="s">
        <v>40</v>
      </c>
      <c r="P1236">
        <v>2</v>
      </c>
      <c r="Q1236" t="s">
        <v>48</v>
      </c>
      <c r="R1236">
        <v>10596</v>
      </c>
      <c r="S1236">
        <v>15395</v>
      </c>
      <c r="T1236">
        <v>2</v>
      </c>
      <c r="U1236" t="s">
        <v>43</v>
      </c>
      <c r="V1236">
        <v>11</v>
      </c>
      <c r="W1236">
        <v>3</v>
      </c>
      <c r="X1236">
        <v>2</v>
      </c>
      <c r="Y1236">
        <v>0</v>
      </c>
      <c r="Z1236">
        <v>14</v>
      </c>
      <c r="AA1236">
        <v>5</v>
      </c>
      <c r="AB1236">
        <v>3</v>
      </c>
      <c r="AC1236">
        <v>4</v>
      </c>
      <c r="AD1236">
        <v>2</v>
      </c>
      <c r="AE1236">
        <v>3</v>
      </c>
      <c r="AF1236">
        <v>2</v>
      </c>
      <c r="AG1236">
        <v>0</v>
      </c>
      <c r="AH1236" t="s">
        <v>70</v>
      </c>
      <c r="AI1236" t="s">
        <v>71</v>
      </c>
      <c r="AJ1236" t="str" cm="1">
        <f t="array" ref="AJ1236">_xlfn.IFS(
  Cleaned_Data[[#This Row],[MonthlyIncome]] &lt;= Q1_Val, "Low (Q1)",
  Cleaned_Data[[#This Row],[MonthlyIncome]] &lt;= Q2_Val, "Lower-Mid (Q2)",
  Cleaned_Data[[#This Row],[MonthlyIncome]] &lt;= Q3_Val, "Upper-Mid (Q3)",
  TRUE, "High (Q4)"
)</f>
        <v>High (Q4)</v>
      </c>
      <c r="AK1236" t="str">
        <f>_xlfn.XLOOKUP(Cleaned_Data[[#This Row],[JobSatisfaction]], SatisfactionLookup[Code], SatisfactionLookup[Label], "Unknown")</f>
        <v>Medium</v>
      </c>
      <c r="AL1236" t="str">
        <f>_xlfn.XLOOKUP(Cleaned_Data[[#This Row],[WorkLifeBalance]], SatisfactionLookup[Code], SatisfactionLookup[Label], "Unknown")</f>
        <v>High</v>
      </c>
      <c r="AM123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236" t="str" cm="1">
        <f t="array" ref="AN1236">_xlfn.IFS(Cleaned_Data[[#This Row],[Risk Score]]&gt;=5, "3 - High Risk", Cleaned_Data[[#This Row],[Risk Score]]&gt;=3, "2 - Medium Risk", TRUE, "1 - Low Risk")</f>
        <v>1 - Low Risk</v>
      </c>
    </row>
    <row r="1237" spans="1:40">
      <c r="A1237">
        <v>41</v>
      </c>
      <c r="B1237" t="s">
        <v>43</v>
      </c>
      <c r="C1237" t="s">
        <v>44</v>
      </c>
      <c r="D1237">
        <v>1200</v>
      </c>
      <c r="E1237" t="s">
        <v>45</v>
      </c>
      <c r="F1237">
        <v>22</v>
      </c>
      <c r="G1237">
        <v>3</v>
      </c>
      <c r="H1237" t="s">
        <v>38</v>
      </c>
      <c r="I1237">
        <v>1392</v>
      </c>
      <c r="J1237">
        <v>4</v>
      </c>
      <c r="K1237" t="s">
        <v>39</v>
      </c>
      <c r="L1237">
        <v>75</v>
      </c>
      <c r="M1237">
        <v>3</v>
      </c>
      <c r="N1237">
        <v>2</v>
      </c>
      <c r="O1237" t="s">
        <v>47</v>
      </c>
      <c r="P1237">
        <v>4</v>
      </c>
      <c r="Q1237" t="s">
        <v>52</v>
      </c>
      <c r="R1237">
        <v>5467</v>
      </c>
      <c r="S1237">
        <v>13953</v>
      </c>
      <c r="T1237">
        <v>3</v>
      </c>
      <c r="U1237" t="s">
        <v>35</v>
      </c>
      <c r="V1237">
        <v>14</v>
      </c>
      <c r="W1237">
        <v>3</v>
      </c>
      <c r="X1237">
        <v>1</v>
      </c>
      <c r="Y1237">
        <v>2</v>
      </c>
      <c r="Z1237">
        <v>12</v>
      </c>
      <c r="AA1237">
        <v>4</v>
      </c>
      <c r="AB1237">
        <v>2</v>
      </c>
      <c r="AC1237">
        <v>6</v>
      </c>
      <c r="AD1237">
        <v>2</v>
      </c>
      <c r="AE1237">
        <v>3</v>
      </c>
      <c r="AF1237">
        <v>3</v>
      </c>
      <c r="AG1237">
        <v>0</v>
      </c>
      <c r="AH1237" t="s">
        <v>69</v>
      </c>
      <c r="AI1237" t="s">
        <v>72</v>
      </c>
      <c r="AJ1237" t="str" cm="1">
        <f t="array" ref="AJ1237">_xlfn.IFS(
  Cleaned_Data[[#This Row],[MonthlyIncome]] &lt;= Q1_Val, "Low (Q1)",
  Cleaned_Data[[#This Row],[MonthlyIncome]] &lt;= Q2_Val, "Lower-Mid (Q2)",
  Cleaned_Data[[#This Row],[MonthlyIncome]] &lt;= Q3_Val, "Upper-Mid (Q3)",
  TRUE, "High (Q4)"
)</f>
        <v>Upper-Mid (Q3)</v>
      </c>
      <c r="AK1237" t="str">
        <f>_xlfn.XLOOKUP(Cleaned_Data[[#This Row],[JobSatisfaction]], SatisfactionLookup[Code], SatisfactionLookup[Label], "Unknown")</f>
        <v>Very High</v>
      </c>
      <c r="AL1237" t="str">
        <f>_xlfn.XLOOKUP(Cleaned_Data[[#This Row],[WorkLifeBalance]], SatisfactionLookup[Code], SatisfactionLookup[Label], "Unknown")</f>
        <v>Medium</v>
      </c>
      <c r="AM123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237" t="str" cm="1">
        <f t="array" ref="AN1237">_xlfn.IFS(Cleaned_Data[[#This Row],[Risk Score]]&gt;=5, "3 - High Risk", Cleaned_Data[[#This Row],[Risk Score]]&gt;=3, "2 - Medium Risk", TRUE, "1 - Low Risk")</f>
        <v>2 - Medium Risk</v>
      </c>
    </row>
    <row r="1238" spans="1:40">
      <c r="A1238">
        <v>35</v>
      </c>
      <c r="B1238" t="s">
        <v>43</v>
      </c>
      <c r="C1238" t="s">
        <v>44</v>
      </c>
      <c r="D1238">
        <v>200</v>
      </c>
      <c r="E1238" t="s">
        <v>45</v>
      </c>
      <c r="F1238">
        <v>18</v>
      </c>
      <c r="G1238">
        <v>2</v>
      </c>
      <c r="H1238" t="s">
        <v>38</v>
      </c>
      <c r="I1238">
        <v>1412</v>
      </c>
      <c r="J1238">
        <v>3</v>
      </c>
      <c r="K1238" t="s">
        <v>46</v>
      </c>
      <c r="L1238">
        <v>60</v>
      </c>
      <c r="M1238">
        <v>3</v>
      </c>
      <c r="N1238">
        <v>3</v>
      </c>
      <c r="O1238" t="s">
        <v>53</v>
      </c>
      <c r="P1238">
        <v>4</v>
      </c>
      <c r="Q1238" t="s">
        <v>41</v>
      </c>
      <c r="R1238">
        <v>9362</v>
      </c>
      <c r="S1238">
        <v>19944</v>
      </c>
      <c r="T1238">
        <v>2</v>
      </c>
      <c r="U1238" t="s">
        <v>43</v>
      </c>
      <c r="V1238">
        <v>11</v>
      </c>
      <c r="W1238">
        <v>3</v>
      </c>
      <c r="X1238">
        <v>3</v>
      </c>
      <c r="Y1238">
        <v>0</v>
      </c>
      <c r="Z1238">
        <v>10</v>
      </c>
      <c r="AA1238">
        <v>2</v>
      </c>
      <c r="AB1238">
        <v>3</v>
      </c>
      <c r="AC1238">
        <v>2</v>
      </c>
      <c r="AD1238">
        <v>2</v>
      </c>
      <c r="AE1238">
        <v>2</v>
      </c>
      <c r="AF1238">
        <v>2</v>
      </c>
      <c r="AG1238">
        <v>0</v>
      </c>
      <c r="AH1238" t="s">
        <v>69</v>
      </c>
      <c r="AI1238" t="s">
        <v>71</v>
      </c>
      <c r="AJ1238" t="str" cm="1">
        <f t="array" ref="AJ1238">_xlfn.IFS(
  Cleaned_Data[[#This Row],[MonthlyIncome]] &lt;= Q1_Val, "Low (Q1)",
  Cleaned_Data[[#This Row],[MonthlyIncome]] &lt;= Q2_Val, "Lower-Mid (Q2)",
  Cleaned_Data[[#This Row],[MonthlyIncome]] &lt;= Q3_Val, "Upper-Mid (Q3)",
  TRUE, "High (Q4)"
)</f>
        <v>High (Q4)</v>
      </c>
      <c r="AK1238" t="str">
        <f>_xlfn.XLOOKUP(Cleaned_Data[[#This Row],[JobSatisfaction]], SatisfactionLookup[Code], SatisfactionLookup[Label], "Unknown")</f>
        <v>Very High</v>
      </c>
      <c r="AL1238" t="str">
        <f>_xlfn.XLOOKUP(Cleaned_Data[[#This Row],[WorkLifeBalance]], SatisfactionLookup[Code], SatisfactionLookup[Label], "Unknown")</f>
        <v>High</v>
      </c>
      <c r="AM123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238" t="str" cm="1">
        <f t="array" ref="AN1238">_xlfn.IFS(Cleaned_Data[[#This Row],[Risk Score]]&gt;=5, "3 - High Risk", Cleaned_Data[[#This Row],[Risk Score]]&gt;=3, "2 - Medium Risk", TRUE, "1 - Low Risk")</f>
        <v>1 - Low Risk</v>
      </c>
    </row>
    <row r="1239" spans="1:40">
      <c r="A1239">
        <v>25</v>
      </c>
      <c r="B1239" t="s">
        <v>35</v>
      </c>
      <c r="C1239" t="s">
        <v>36</v>
      </c>
      <c r="D1239">
        <v>383</v>
      </c>
      <c r="E1239" t="s">
        <v>37</v>
      </c>
      <c r="F1239">
        <v>9</v>
      </c>
      <c r="G1239">
        <v>2</v>
      </c>
      <c r="H1239" t="s">
        <v>38</v>
      </c>
      <c r="I1239">
        <v>1439</v>
      </c>
      <c r="J1239">
        <v>1</v>
      </c>
      <c r="K1239" t="s">
        <v>46</v>
      </c>
      <c r="L1239">
        <v>68</v>
      </c>
      <c r="M1239">
        <v>2</v>
      </c>
      <c r="N1239">
        <v>1</v>
      </c>
      <c r="O1239" t="s">
        <v>57</v>
      </c>
      <c r="P1239">
        <v>1</v>
      </c>
      <c r="Q1239" t="s">
        <v>48</v>
      </c>
      <c r="R1239">
        <v>4400</v>
      </c>
      <c r="S1239">
        <v>15182</v>
      </c>
      <c r="T1239">
        <v>3</v>
      </c>
      <c r="U1239" t="s">
        <v>43</v>
      </c>
      <c r="V1239">
        <v>12</v>
      </c>
      <c r="W1239">
        <v>3</v>
      </c>
      <c r="X1239">
        <v>1</v>
      </c>
      <c r="Y1239">
        <v>0</v>
      </c>
      <c r="Z1239">
        <v>6</v>
      </c>
      <c r="AA1239">
        <v>2</v>
      </c>
      <c r="AB1239">
        <v>3</v>
      </c>
      <c r="AC1239">
        <v>3</v>
      </c>
      <c r="AD1239">
        <v>2</v>
      </c>
      <c r="AE1239">
        <v>2</v>
      </c>
      <c r="AF1239">
        <v>2</v>
      </c>
      <c r="AG1239">
        <v>1</v>
      </c>
      <c r="AH1239" t="s">
        <v>67</v>
      </c>
      <c r="AI1239" t="s">
        <v>71</v>
      </c>
      <c r="AJ1239" t="str" cm="1">
        <f t="array" ref="AJ1239">_xlfn.IFS(
  Cleaned_Data[[#This Row],[MonthlyIncome]] &lt;= Q1_Val, "Low (Q1)",
  Cleaned_Data[[#This Row],[MonthlyIncome]] &lt;= Q2_Val, "Lower-Mid (Q2)",
  Cleaned_Data[[#This Row],[MonthlyIncome]] &lt;= Q3_Val, "Upper-Mid (Q3)",
  TRUE, "High (Q4)"
)</f>
        <v>Lower-Mid (Q2)</v>
      </c>
      <c r="AK1239" t="str">
        <f>_xlfn.XLOOKUP(Cleaned_Data[[#This Row],[JobSatisfaction]], SatisfactionLookup[Code], SatisfactionLookup[Label], "Unknown")</f>
        <v>Low</v>
      </c>
      <c r="AL1239" t="str">
        <f>_xlfn.XLOOKUP(Cleaned_Data[[#This Row],[WorkLifeBalance]], SatisfactionLookup[Code], SatisfactionLookup[Label], "Unknown")</f>
        <v>High</v>
      </c>
      <c r="AM123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239" t="str" cm="1">
        <f t="array" ref="AN1239">_xlfn.IFS(Cleaned_Data[[#This Row],[Risk Score]]&gt;=5, "3 - High Risk", Cleaned_Data[[#This Row],[Risk Score]]&gt;=3, "2 - Medium Risk", TRUE, "1 - Low Risk")</f>
        <v>1 - Low Risk</v>
      </c>
    </row>
    <row r="1240" spans="1:40">
      <c r="A1240">
        <v>31</v>
      </c>
      <c r="B1240" t="s">
        <v>35</v>
      </c>
      <c r="C1240" t="s">
        <v>44</v>
      </c>
      <c r="D1240">
        <v>523</v>
      </c>
      <c r="E1240" t="s">
        <v>45</v>
      </c>
      <c r="F1240">
        <v>2</v>
      </c>
      <c r="G1240">
        <v>3</v>
      </c>
      <c r="H1240" t="s">
        <v>38</v>
      </c>
      <c r="I1240">
        <v>1464</v>
      </c>
      <c r="J1240">
        <v>2</v>
      </c>
      <c r="K1240" t="s">
        <v>46</v>
      </c>
      <c r="L1240">
        <v>94</v>
      </c>
      <c r="M1240">
        <v>3</v>
      </c>
      <c r="N1240">
        <v>1</v>
      </c>
      <c r="O1240" t="s">
        <v>50</v>
      </c>
      <c r="P1240">
        <v>4</v>
      </c>
      <c r="Q1240" t="s">
        <v>48</v>
      </c>
      <c r="R1240">
        <v>3722</v>
      </c>
      <c r="S1240">
        <v>21081</v>
      </c>
      <c r="T1240">
        <v>6</v>
      </c>
      <c r="U1240" t="s">
        <v>35</v>
      </c>
      <c r="V1240">
        <v>13</v>
      </c>
      <c r="W1240">
        <v>3</v>
      </c>
      <c r="X1240">
        <v>3</v>
      </c>
      <c r="Y1240">
        <v>1</v>
      </c>
      <c r="Z1240">
        <v>7</v>
      </c>
      <c r="AA1240">
        <v>2</v>
      </c>
      <c r="AB1240">
        <v>1</v>
      </c>
      <c r="AC1240">
        <v>2</v>
      </c>
      <c r="AD1240">
        <v>2</v>
      </c>
      <c r="AE1240">
        <v>2</v>
      </c>
      <c r="AF1240">
        <v>2</v>
      </c>
      <c r="AG1240">
        <v>1</v>
      </c>
      <c r="AH1240" t="s">
        <v>67</v>
      </c>
      <c r="AI1240" t="s">
        <v>71</v>
      </c>
      <c r="AJ1240" t="str" cm="1">
        <f t="array" ref="AJ1240">_xlfn.IFS(
  Cleaned_Data[[#This Row],[MonthlyIncome]] &lt;= Q1_Val, "Low (Q1)",
  Cleaned_Data[[#This Row],[MonthlyIncome]] &lt;= Q2_Val, "Lower-Mid (Q2)",
  Cleaned_Data[[#This Row],[MonthlyIncome]] &lt;= Q3_Val, "Upper-Mid (Q3)",
  TRUE, "High (Q4)"
)</f>
        <v>Lower-Mid (Q2)</v>
      </c>
      <c r="AK1240" t="str">
        <f>_xlfn.XLOOKUP(Cleaned_Data[[#This Row],[JobSatisfaction]], SatisfactionLookup[Code], SatisfactionLookup[Label], "Unknown")</f>
        <v>Very High</v>
      </c>
      <c r="AL1240" t="str">
        <f>_xlfn.XLOOKUP(Cleaned_Data[[#This Row],[WorkLifeBalance]], SatisfactionLookup[Code], SatisfactionLookup[Label], "Unknown")</f>
        <v>Low</v>
      </c>
      <c r="AM124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240" t="str" cm="1">
        <f t="array" ref="AN1240">_xlfn.IFS(Cleaned_Data[[#This Row],[Risk Score]]&gt;=5, "3 - High Risk", Cleaned_Data[[#This Row],[Risk Score]]&gt;=3, "2 - Medium Risk", TRUE, "1 - Low Risk")</f>
        <v>2 - Medium Risk</v>
      </c>
    </row>
    <row r="1241" spans="1:40">
      <c r="A1241">
        <v>48</v>
      </c>
      <c r="B1241" t="s">
        <v>43</v>
      </c>
      <c r="C1241" t="s">
        <v>36</v>
      </c>
      <c r="D1241">
        <v>1221</v>
      </c>
      <c r="E1241" t="s">
        <v>37</v>
      </c>
      <c r="F1241">
        <v>7</v>
      </c>
      <c r="G1241">
        <v>3</v>
      </c>
      <c r="H1241" t="s">
        <v>59</v>
      </c>
      <c r="I1241">
        <v>1466</v>
      </c>
      <c r="J1241">
        <v>3</v>
      </c>
      <c r="K1241" t="s">
        <v>46</v>
      </c>
      <c r="L1241">
        <v>96</v>
      </c>
      <c r="M1241">
        <v>3</v>
      </c>
      <c r="N1241">
        <v>2</v>
      </c>
      <c r="O1241" t="s">
        <v>40</v>
      </c>
      <c r="P1241">
        <v>1</v>
      </c>
      <c r="Q1241" t="s">
        <v>52</v>
      </c>
      <c r="R1241">
        <v>5486</v>
      </c>
      <c r="S1241">
        <v>24795</v>
      </c>
      <c r="T1241">
        <v>4</v>
      </c>
      <c r="U1241" t="s">
        <v>43</v>
      </c>
      <c r="V1241">
        <v>11</v>
      </c>
      <c r="W1241">
        <v>3</v>
      </c>
      <c r="X1241">
        <v>1</v>
      </c>
      <c r="Y1241">
        <v>3</v>
      </c>
      <c r="Z1241">
        <v>15</v>
      </c>
      <c r="AA1241">
        <v>3</v>
      </c>
      <c r="AB1241">
        <v>3</v>
      </c>
      <c r="AC1241">
        <v>2</v>
      </c>
      <c r="AD1241">
        <v>2</v>
      </c>
      <c r="AE1241">
        <v>2</v>
      </c>
      <c r="AF1241">
        <v>2</v>
      </c>
      <c r="AG1241">
        <v>0</v>
      </c>
      <c r="AH1241" t="s">
        <v>70</v>
      </c>
      <c r="AI1241" t="s">
        <v>71</v>
      </c>
      <c r="AJ1241" t="str" cm="1">
        <f t="array" ref="AJ1241">_xlfn.IFS(
  Cleaned_Data[[#This Row],[MonthlyIncome]] &lt;= Q1_Val, "Low (Q1)",
  Cleaned_Data[[#This Row],[MonthlyIncome]] &lt;= Q2_Val, "Lower-Mid (Q2)",
  Cleaned_Data[[#This Row],[MonthlyIncome]] &lt;= Q3_Val, "Upper-Mid (Q3)",
  TRUE, "High (Q4)"
)</f>
        <v>Upper-Mid (Q3)</v>
      </c>
      <c r="AK1241" t="str">
        <f>_xlfn.XLOOKUP(Cleaned_Data[[#This Row],[JobSatisfaction]], SatisfactionLookup[Code], SatisfactionLookup[Label], "Unknown")</f>
        <v>Low</v>
      </c>
      <c r="AL1241" t="str">
        <f>_xlfn.XLOOKUP(Cleaned_Data[[#This Row],[WorkLifeBalance]], SatisfactionLookup[Code], SatisfactionLookup[Label], "Unknown")</f>
        <v>High</v>
      </c>
      <c r="AM124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241" t="str" cm="1">
        <f t="array" ref="AN1241">_xlfn.IFS(Cleaned_Data[[#This Row],[Risk Score]]&gt;=5, "3 - High Risk", Cleaned_Data[[#This Row],[Risk Score]]&gt;=3, "2 - Medium Risk", TRUE, "1 - Low Risk")</f>
        <v>1 - Low Risk</v>
      </c>
    </row>
    <row r="1242" spans="1:40">
      <c r="A1242">
        <v>44</v>
      </c>
      <c r="B1242" t="s">
        <v>43</v>
      </c>
      <c r="C1242" t="s">
        <v>44</v>
      </c>
      <c r="D1242">
        <v>1193</v>
      </c>
      <c r="E1242" t="s">
        <v>45</v>
      </c>
      <c r="F1242">
        <v>2</v>
      </c>
      <c r="G1242">
        <v>1</v>
      </c>
      <c r="H1242" t="s">
        <v>51</v>
      </c>
      <c r="I1242">
        <v>1496</v>
      </c>
      <c r="J1242">
        <v>2</v>
      </c>
      <c r="K1242" t="s">
        <v>46</v>
      </c>
      <c r="L1242">
        <v>86</v>
      </c>
      <c r="M1242">
        <v>3</v>
      </c>
      <c r="N1242">
        <v>3</v>
      </c>
      <c r="O1242" t="s">
        <v>53</v>
      </c>
      <c r="P1242">
        <v>3</v>
      </c>
      <c r="Q1242" t="s">
        <v>41</v>
      </c>
      <c r="R1242">
        <v>10209</v>
      </c>
      <c r="S1242">
        <v>19719</v>
      </c>
      <c r="T1242">
        <v>5</v>
      </c>
      <c r="U1242" t="s">
        <v>35</v>
      </c>
      <c r="V1242">
        <v>18</v>
      </c>
      <c r="W1242">
        <v>3</v>
      </c>
      <c r="X1242">
        <v>2</v>
      </c>
      <c r="Y1242">
        <v>0</v>
      </c>
      <c r="Z1242">
        <v>16</v>
      </c>
      <c r="AA1242">
        <v>2</v>
      </c>
      <c r="AB1242">
        <v>2</v>
      </c>
      <c r="AC1242">
        <v>2</v>
      </c>
      <c r="AD1242">
        <v>2</v>
      </c>
      <c r="AE1242">
        <v>2</v>
      </c>
      <c r="AF1242">
        <v>2</v>
      </c>
      <c r="AG1242">
        <v>0</v>
      </c>
      <c r="AH1242" t="s">
        <v>69</v>
      </c>
      <c r="AI1242" t="s">
        <v>71</v>
      </c>
      <c r="AJ1242" t="str" cm="1">
        <f t="array" ref="AJ1242">_xlfn.IFS(
  Cleaned_Data[[#This Row],[MonthlyIncome]] &lt;= Q1_Val, "Low (Q1)",
  Cleaned_Data[[#This Row],[MonthlyIncome]] &lt;= Q2_Val, "Lower-Mid (Q2)",
  Cleaned_Data[[#This Row],[MonthlyIncome]] &lt;= Q3_Val, "Upper-Mid (Q3)",
  TRUE, "High (Q4)"
)</f>
        <v>High (Q4)</v>
      </c>
      <c r="AK1242" t="str">
        <f>_xlfn.XLOOKUP(Cleaned_Data[[#This Row],[JobSatisfaction]], SatisfactionLookup[Code], SatisfactionLookup[Label], "Unknown")</f>
        <v>High</v>
      </c>
      <c r="AL1242" t="str">
        <f>_xlfn.XLOOKUP(Cleaned_Data[[#This Row],[WorkLifeBalance]], SatisfactionLookup[Code], SatisfactionLookup[Label], "Unknown")</f>
        <v>Medium</v>
      </c>
      <c r="AM124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242" t="str" cm="1">
        <f t="array" ref="AN1242">_xlfn.IFS(Cleaned_Data[[#This Row],[Risk Score]]&gt;=5, "3 - High Risk", Cleaned_Data[[#This Row],[Risk Score]]&gt;=3, "2 - Medium Risk", TRUE, "1 - Low Risk")</f>
        <v>2 - Medium Risk</v>
      </c>
    </row>
    <row r="1243" spans="1:40">
      <c r="A1243">
        <v>40</v>
      </c>
      <c r="B1243" t="s">
        <v>43</v>
      </c>
      <c r="C1243" t="s">
        <v>55</v>
      </c>
      <c r="D1243">
        <v>1142</v>
      </c>
      <c r="E1243" t="s">
        <v>45</v>
      </c>
      <c r="F1243">
        <v>8</v>
      </c>
      <c r="G1243">
        <v>2</v>
      </c>
      <c r="H1243" t="s">
        <v>38</v>
      </c>
      <c r="I1243">
        <v>1552</v>
      </c>
      <c r="J1243">
        <v>4</v>
      </c>
      <c r="K1243" t="s">
        <v>46</v>
      </c>
      <c r="L1243">
        <v>72</v>
      </c>
      <c r="M1243">
        <v>3</v>
      </c>
      <c r="N1243">
        <v>2</v>
      </c>
      <c r="O1243" t="s">
        <v>54</v>
      </c>
      <c r="P1243">
        <v>4</v>
      </c>
      <c r="Q1243" t="s">
        <v>52</v>
      </c>
      <c r="R1243">
        <v>4069</v>
      </c>
      <c r="S1243">
        <v>8841</v>
      </c>
      <c r="T1243">
        <v>3</v>
      </c>
      <c r="U1243" t="s">
        <v>35</v>
      </c>
      <c r="V1243">
        <v>18</v>
      </c>
      <c r="W1243">
        <v>3</v>
      </c>
      <c r="X1243">
        <v>3</v>
      </c>
      <c r="Y1243">
        <v>0</v>
      </c>
      <c r="Z1243">
        <v>8</v>
      </c>
      <c r="AA1243">
        <v>2</v>
      </c>
      <c r="AB1243">
        <v>3</v>
      </c>
      <c r="AC1243">
        <v>2</v>
      </c>
      <c r="AD1243">
        <v>2</v>
      </c>
      <c r="AE1243">
        <v>2</v>
      </c>
      <c r="AF1243">
        <v>2</v>
      </c>
      <c r="AG1243">
        <v>0</v>
      </c>
      <c r="AH1243" t="s">
        <v>69</v>
      </c>
      <c r="AI1243" t="s">
        <v>71</v>
      </c>
      <c r="AJ1243" t="str" cm="1">
        <f t="array" ref="AJ1243">_xlfn.IFS(
  Cleaned_Data[[#This Row],[MonthlyIncome]] &lt;= Q1_Val, "Low (Q1)",
  Cleaned_Data[[#This Row],[MonthlyIncome]] &lt;= Q2_Val, "Lower-Mid (Q2)",
  Cleaned_Data[[#This Row],[MonthlyIncome]] &lt;= Q3_Val, "Upper-Mid (Q3)",
  TRUE, "High (Q4)"
)</f>
        <v>Lower-Mid (Q2)</v>
      </c>
      <c r="AK1243" t="str">
        <f>_xlfn.XLOOKUP(Cleaned_Data[[#This Row],[JobSatisfaction]], SatisfactionLookup[Code], SatisfactionLookup[Label], "Unknown")</f>
        <v>Very High</v>
      </c>
      <c r="AL1243" t="str">
        <f>_xlfn.XLOOKUP(Cleaned_Data[[#This Row],[WorkLifeBalance]], SatisfactionLookup[Code], SatisfactionLookup[Label], "Unknown")</f>
        <v>High</v>
      </c>
      <c r="AM124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243" t="str" cm="1">
        <f t="array" ref="AN1243">_xlfn.IFS(Cleaned_Data[[#This Row],[Risk Score]]&gt;=5, "3 - High Risk", Cleaned_Data[[#This Row],[Risk Score]]&gt;=3, "2 - Medium Risk", TRUE, "1 - Low Risk")</f>
        <v>2 - Medium Risk</v>
      </c>
    </row>
    <row r="1244" spans="1:40">
      <c r="A1244">
        <v>33</v>
      </c>
      <c r="B1244" t="s">
        <v>43</v>
      </c>
      <c r="C1244" t="s">
        <v>36</v>
      </c>
      <c r="D1244">
        <v>1242</v>
      </c>
      <c r="E1244" t="s">
        <v>37</v>
      </c>
      <c r="F1244">
        <v>8</v>
      </c>
      <c r="G1244">
        <v>4</v>
      </c>
      <c r="H1244" t="s">
        <v>38</v>
      </c>
      <c r="I1244">
        <v>1560</v>
      </c>
      <c r="J1244">
        <v>1</v>
      </c>
      <c r="K1244" t="s">
        <v>46</v>
      </c>
      <c r="L1244">
        <v>46</v>
      </c>
      <c r="M1244">
        <v>3</v>
      </c>
      <c r="N1244">
        <v>2</v>
      </c>
      <c r="O1244" t="s">
        <v>40</v>
      </c>
      <c r="P1244">
        <v>1</v>
      </c>
      <c r="Q1244" t="s">
        <v>48</v>
      </c>
      <c r="R1244">
        <v>6392</v>
      </c>
      <c r="S1244">
        <v>10589</v>
      </c>
      <c r="T1244">
        <v>2</v>
      </c>
      <c r="U1244" t="s">
        <v>43</v>
      </c>
      <c r="V1244">
        <v>13</v>
      </c>
      <c r="W1244">
        <v>3</v>
      </c>
      <c r="X1244">
        <v>4</v>
      </c>
      <c r="Y1244">
        <v>1</v>
      </c>
      <c r="Z1244">
        <v>8</v>
      </c>
      <c r="AA1244">
        <v>6</v>
      </c>
      <c r="AB1244">
        <v>1</v>
      </c>
      <c r="AC1244">
        <v>2</v>
      </c>
      <c r="AD1244">
        <v>2</v>
      </c>
      <c r="AE1244">
        <v>2</v>
      </c>
      <c r="AF1244">
        <v>2</v>
      </c>
      <c r="AG1244">
        <v>0</v>
      </c>
      <c r="AH1244" t="s">
        <v>67</v>
      </c>
      <c r="AI1244" t="s">
        <v>71</v>
      </c>
      <c r="AJ1244" t="str" cm="1">
        <f t="array" ref="AJ1244">_xlfn.IFS(
  Cleaned_Data[[#This Row],[MonthlyIncome]] &lt;= Q1_Val, "Low (Q1)",
  Cleaned_Data[[#This Row],[MonthlyIncome]] &lt;= Q2_Val, "Lower-Mid (Q2)",
  Cleaned_Data[[#This Row],[MonthlyIncome]] &lt;= Q3_Val, "Upper-Mid (Q3)",
  TRUE, "High (Q4)"
)</f>
        <v>Upper-Mid (Q3)</v>
      </c>
      <c r="AK1244" t="str">
        <f>_xlfn.XLOOKUP(Cleaned_Data[[#This Row],[JobSatisfaction]], SatisfactionLookup[Code], SatisfactionLookup[Label], "Unknown")</f>
        <v>Low</v>
      </c>
      <c r="AL1244" t="str">
        <f>_xlfn.XLOOKUP(Cleaned_Data[[#This Row],[WorkLifeBalance]], SatisfactionLookup[Code], SatisfactionLookup[Label], "Unknown")</f>
        <v>Low</v>
      </c>
      <c r="AM124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244" t="str" cm="1">
        <f t="array" ref="AN1244">_xlfn.IFS(Cleaned_Data[[#This Row],[Risk Score]]&gt;=5, "3 - High Risk", Cleaned_Data[[#This Row],[Risk Score]]&gt;=3, "2 - Medium Risk", TRUE, "1 - Low Risk")</f>
        <v>2 - Medium Risk</v>
      </c>
    </row>
    <row r="1245" spans="1:40">
      <c r="A1245">
        <v>48</v>
      </c>
      <c r="B1245" t="s">
        <v>43</v>
      </c>
      <c r="C1245" t="s">
        <v>36</v>
      </c>
      <c r="D1245">
        <v>1108</v>
      </c>
      <c r="E1245" t="s">
        <v>45</v>
      </c>
      <c r="F1245">
        <v>15</v>
      </c>
      <c r="G1245">
        <v>4</v>
      </c>
      <c r="H1245" t="s">
        <v>49</v>
      </c>
      <c r="I1245">
        <v>1576</v>
      </c>
      <c r="J1245">
        <v>3</v>
      </c>
      <c r="K1245" t="s">
        <v>39</v>
      </c>
      <c r="L1245">
        <v>65</v>
      </c>
      <c r="M1245">
        <v>3</v>
      </c>
      <c r="N1245">
        <v>1</v>
      </c>
      <c r="O1245" t="s">
        <v>47</v>
      </c>
      <c r="P1245">
        <v>1</v>
      </c>
      <c r="Q1245" t="s">
        <v>48</v>
      </c>
      <c r="R1245">
        <v>2367</v>
      </c>
      <c r="S1245">
        <v>16530</v>
      </c>
      <c r="T1245">
        <v>8</v>
      </c>
      <c r="U1245" t="s">
        <v>43</v>
      </c>
      <c r="V1245">
        <v>12</v>
      </c>
      <c r="W1245">
        <v>3</v>
      </c>
      <c r="X1245">
        <v>4</v>
      </c>
      <c r="Y1245">
        <v>1</v>
      </c>
      <c r="Z1245">
        <v>10</v>
      </c>
      <c r="AA1245">
        <v>3</v>
      </c>
      <c r="AB1245">
        <v>2</v>
      </c>
      <c r="AC1245">
        <v>8</v>
      </c>
      <c r="AD1245">
        <v>2</v>
      </c>
      <c r="AE1245">
        <v>7</v>
      </c>
      <c r="AF1245">
        <v>6</v>
      </c>
      <c r="AG1245">
        <v>0</v>
      </c>
      <c r="AH1245" t="s">
        <v>70</v>
      </c>
      <c r="AI1245" t="s">
        <v>72</v>
      </c>
      <c r="AJ1245" t="str" cm="1">
        <f t="array" ref="AJ1245">_xlfn.IFS(
  Cleaned_Data[[#This Row],[MonthlyIncome]] &lt;= Q1_Val, "Low (Q1)",
  Cleaned_Data[[#This Row],[MonthlyIncome]] &lt;= Q2_Val, "Lower-Mid (Q2)",
  Cleaned_Data[[#This Row],[MonthlyIncome]] &lt;= Q3_Val, "Upper-Mid (Q3)",
  TRUE, "High (Q4)"
)</f>
        <v>Low (Q1)</v>
      </c>
      <c r="AK1245" t="str">
        <f>_xlfn.XLOOKUP(Cleaned_Data[[#This Row],[JobSatisfaction]], SatisfactionLookup[Code], SatisfactionLookup[Label], "Unknown")</f>
        <v>Low</v>
      </c>
      <c r="AL1245" t="str">
        <f>_xlfn.XLOOKUP(Cleaned_Data[[#This Row],[WorkLifeBalance]], SatisfactionLookup[Code], SatisfactionLookup[Label], "Unknown")</f>
        <v>Medium</v>
      </c>
      <c r="AM124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245" t="str" cm="1">
        <f t="array" ref="AN1245">_xlfn.IFS(Cleaned_Data[[#This Row],[Risk Score]]&gt;=5, "3 - High Risk", Cleaned_Data[[#This Row],[Risk Score]]&gt;=3, "2 - Medium Risk", TRUE, "1 - Low Risk")</f>
        <v>3 - High Risk</v>
      </c>
    </row>
    <row r="1246" spans="1:40">
      <c r="A1246">
        <v>34</v>
      </c>
      <c r="B1246" t="s">
        <v>43</v>
      </c>
      <c r="C1246" t="s">
        <v>36</v>
      </c>
      <c r="D1246">
        <v>1351</v>
      </c>
      <c r="E1246" t="s">
        <v>45</v>
      </c>
      <c r="F1246">
        <v>1</v>
      </c>
      <c r="G1246">
        <v>4</v>
      </c>
      <c r="H1246" t="s">
        <v>38</v>
      </c>
      <c r="I1246">
        <v>1580</v>
      </c>
      <c r="J1246">
        <v>2</v>
      </c>
      <c r="K1246" t="s">
        <v>46</v>
      </c>
      <c r="L1246">
        <v>45</v>
      </c>
      <c r="M1246">
        <v>3</v>
      </c>
      <c r="N1246">
        <v>2</v>
      </c>
      <c r="O1246" t="s">
        <v>47</v>
      </c>
      <c r="P1246">
        <v>4</v>
      </c>
      <c r="Q1246" t="s">
        <v>48</v>
      </c>
      <c r="R1246">
        <v>5484</v>
      </c>
      <c r="S1246">
        <v>13008</v>
      </c>
      <c r="T1246">
        <v>9</v>
      </c>
      <c r="U1246" t="s">
        <v>43</v>
      </c>
      <c r="V1246">
        <v>17</v>
      </c>
      <c r="W1246">
        <v>3</v>
      </c>
      <c r="X1246">
        <v>2</v>
      </c>
      <c r="Y1246">
        <v>1</v>
      </c>
      <c r="Z1246">
        <v>9</v>
      </c>
      <c r="AA1246">
        <v>3</v>
      </c>
      <c r="AB1246">
        <v>2</v>
      </c>
      <c r="AC1246">
        <v>2</v>
      </c>
      <c r="AD1246">
        <v>2</v>
      </c>
      <c r="AE1246">
        <v>2</v>
      </c>
      <c r="AF1246">
        <v>1</v>
      </c>
      <c r="AG1246">
        <v>0</v>
      </c>
      <c r="AH1246" t="s">
        <v>67</v>
      </c>
      <c r="AI1246" t="s">
        <v>71</v>
      </c>
      <c r="AJ1246" t="str" cm="1">
        <f t="array" ref="AJ1246">_xlfn.IFS(
  Cleaned_Data[[#This Row],[MonthlyIncome]] &lt;= Q1_Val, "Low (Q1)",
  Cleaned_Data[[#This Row],[MonthlyIncome]] &lt;= Q2_Val, "Lower-Mid (Q2)",
  Cleaned_Data[[#This Row],[MonthlyIncome]] &lt;= Q3_Val, "Upper-Mid (Q3)",
  TRUE, "High (Q4)"
)</f>
        <v>Upper-Mid (Q3)</v>
      </c>
      <c r="AK1246" t="str">
        <f>_xlfn.XLOOKUP(Cleaned_Data[[#This Row],[JobSatisfaction]], SatisfactionLookup[Code], SatisfactionLookup[Label], "Unknown")</f>
        <v>Very High</v>
      </c>
      <c r="AL1246" t="str">
        <f>_xlfn.XLOOKUP(Cleaned_Data[[#This Row],[WorkLifeBalance]], SatisfactionLookup[Code], SatisfactionLookup[Label], "Unknown")</f>
        <v>Medium</v>
      </c>
      <c r="AM124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246" t="str" cm="1">
        <f t="array" ref="AN1246">_xlfn.IFS(Cleaned_Data[[#This Row],[Risk Score]]&gt;=5, "3 - High Risk", Cleaned_Data[[#This Row],[Risk Score]]&gt;=3, "2 - Medium Risk", TRUE, "1 - Low Risk")</f>
        <v>1 - Low Risk</v>
      </c>
    </row>
    <row r="1247" spans="1:40">
      <c r="A1247">
        <v>23</v>
      </c>
      <c r="B1247" t="s">
        <v>43</v>
      </c>
      <c r="C1247" t="s">
        <v>36</v>
      </c>
      <c r="D1247">
        <v>977</v>
      </c>
      <c r="E1247" t="s">
        <v>45</v>
      </c>
      <c r="F1247">
        <v>10</v>
      </c>
      <c r="G1247">
        <v>3</v>
      </c>
      <c r="H1247" t="s">
        <v>60</v>
      </c>
      <c r="I1247">
        <v>1592</v>
      </c>
      <c r="J1247">
        <v>4</v>
      </c>
      <c r="K1247" t="s">
        <v>46</v>
      </c>
      <c r="L1247">
        <v>45</v>
      </c>
      <c r="M1247">
        <v>4</v>
      </c>
      <c r="N1247">
        <v>1</v>
      </c>
      <c r="O1247" t="s">
        <v>47</v>
      </c>
      <c r="P1247">
        <v>3</v>
      </c>
      <c r="Q1247" t="s">
        <v>48</v>
      </c>
      <c r="R1247">
        <v>2073</v>
      </c>
      <c r="S1247">
        <v>12826</v>
      </c>
      <c r="T1247">
        <v>2</v>
      </c>
      <c r="U1247" t="s">
        <v>43</v>
      </c>
      <c r="V1247">
        <v>16</v>
      </c>
      <c r="W1247">
        <v>3</v>
      </c>
      <c r="X1247">
        <v>4</v>
      </c>
      <c r="Y1247">
        <v>1</v>
      </c>
      <c r="Z1247">
        <v>4</v>
      </c>
      <c r="AA1247">
        <v>2</v>
      </c>
      <c r="AB1247">
        <v>3</v>
      </c>
      <c r="AC1247">
        <v>2</v>
      </c>
      <c r="AD1247">
        <v>2</v>
      </c>
      <c r="AE1247">
        <v>2</v>
      </c>
      <c r="AF1247">
        <v>2</v>
      </c>
      <c r="AG1247">
        <v>0</v>
      </c>
      <c r="AH1247" t="s">
        <v>68</v>
      </c>
      <c r="AI1247" t="s">
        <v>71</v>
      </c>
      <c r="AJ1247" t="str" cm="1">
        <f t="array" ref="AJ1247">_xlfn.IFS(
  Cleaned_Data[[#This Row],[MonthlyIncome]] &lt;= Q1_Val, "Low (Q1)",
  Cleaned_Data[[#This Row],[MonthlyIncome]] &lt;= Q2_Val, "Lower-Mid (Q2)",
  Cleaned_Data[[#This Row],[MonthlyIncome]] &lt;= Q3_Val, "Upper-Mid (Q3)",
  TRUE, "High (Q4)"
)</f>
        <v>Low (Q1)</v>
      </c>
      <c r="AK1247" t="str">
        <f>_xlfn.XLOOKUP(Cleaned_Data[[#This Row],[JobSatisfaction]], SatisfactionLookup[Code], SatisfactionLookup[Label], "Unknown")</f>
        <v>High</v>
      </c>
      <c r="AL1247" t="str">
        <f>_xlfn.XLOOKUP(Cleaned_Data[[#This Row],[WorkLifeBalance]], SatisfactionLookup[Code], SatisfactionLookup[Label], "Unknown")</f>
        <v>High</v>
      </c>
      <c r="AM124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247" t="str" cm="1">
        <f t="array" ref="AN1247">_xlfn.IFS(Cleaned_Data[[#This Row],[Risk Score]]&gt;=5, "3 - High Risk", Cleaned_Data[[#This Row],[Risk Score]]&gt;=3, "2 - Medium Risk", TRUE, "1 - Low Risk")</f>
        <v>1 - Low Risk</v>
      </c>
    </row>
    <row r="1248" spans="1:40">
      <c r="A1248">
        <v>39</v>
      </c>
      <c r="B1248" t="s">
        <v>43</v>
      </c>
      <c r="C1248" t="s">
        <v>44</v>
      </c>
      <c r="D1248">
        <v>711</v>
      </c>
      <c r="E1248" t="s">
        <v>45</v>
      </c>
      <c r="F1248">
        <v>4</v>
      </c>
      <c r="G1248">
        <v>3</v>
      </c>
      <c r="H1248" t="s">
        <v>51</v>
      </c>
      <c r="I1248">
        <v>1633</v>
      </c>
      <c r="J1248">
        <v>1</v>
      </c>
      <c r="K1248" t="s">
        <v>39</v>
      </c>
      <c r="L1248">
        <v>81</v>
      </c>
      <c r="M1248">
        <v>3</v>
      </c>
      <c r="N1248">
        <v>2</v>
      </c>
      <c r="O1248" t="s">
        <v>53</v>
      </c>
      <c r="P1248">
        <v>3</v>
      </c>
      <c r="Q1248" t="s">
        <v>41</v>
      </c>
      <c r="R1248">
        <v>5042</v>
      </c>
      <c r="S1248">
        <v>3140</v>
      </c>
      <c r="T1248">
        <v>0</v>
      </c>
      <c r="U1248" t="s">
        <v>43</v>
      </c>
      <c r="V1248">
        <v>13</v>
      </c>
      <c r="W1248">
        <v>3</v>
      </c>
      <c r="X1248">
        <v>4</v>
      </c>
      <c r="Y1248">
        <v>0</v>
      </c>
      <c r="Z1248">
        <v>10</v>
      </c>
      <c r="AA1248">
        <v>2</v>
      </c>
      <c r="AB1248">
        <v>1</v>
      </c>
      <c r="AC1248">
        <v>9</v>
      </c>
      <c r="AD1248">
        <v>2</v>
      </c>
      <c r="AE1248">
        <v>3</v>
      </c>
      <c r="AF1248">
        <v>8</v>
      </c>
      <c r="AG1248">
        <v>0</v>
      </c>
      <c r="AH1248" t="s">
        <v>69</v>
      </c>
      <c r="AI1248" t="s">
        <v>72</v>
      </c>
      <c r="AJ1248" t="str" cm="1">
        <f t="array" ref="AJ1248">_xlfn.IFS(
  Cleaned_Data[[#This Row],[MonthlyIncome]] &lt;= Q1_Val, "Low (Q1)",
  Cleaned_Data[[#This Row],[MonthlyIncome]] &lt;= Q2_Val, "Lower-Mid (Q2)",
  Cleaned_Data[[#This Row],[MonthlyIncome]] &lt;= Q3_Val, "Upper-Mid (Q3)",
  TRUE, "High (Q4)"
)</f>
        <v>Upper-Mid (Q3)</v>
      </c>
      <c r="AK1248" t="str">
        <f>_xlfn.XLOOKUP(Cleaned_Data[[#This Row],[JobSatisfaction]], SatisfactionLookup[Code], SatisfactionLookup[Label], "Unknown")</f>
        <v>High</v>
      </c>
      <c r="AL1248" t="str">
        <f>_xlfn.XLOOKUP(Cleaned_Data[[#This Row],[WorkLifeBalance]], SatisfactionLookup[Code], SatisfactionLookup[Label], "Unknown")</f>
        <v>Low</v>
      </c>
      <c r="AM124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248" t="str" cm="1">
        <f t="array" ref="AN1248">_xlfn.IFS(Cleaned_Data[[#This Row],[Risk Score]]&gt;=5, "3 - High Risk", Cleaned_Data[[#This Row],[Risk Score]]&gt;=3, "2 - Medium Risk", TRUE, "1 - Low Risk")</f>
        <v>1 - Low Risk</v>
      </c>
    </row>
    <row r="1249" spans="1:40">
      <c r="A1249">
        <v>40</v>
      </c>
      <c r="B1249" t="s">
        <v>43</v>
      </c>
      <c r="C1249" t="s">
        <v>36</v>
      </c>
      <c r="D1249">
        <v>448</v>
      </c>
      <c r="E1249" t="s">
        <v>45</v>
      </c>
      <c r="F1249">
        <v>16</v>
      </c>
      <c r="G1249">
        <v>3</v>
      </c>
      <c r="H1249" t="s">
        <v>38</v>
      </c>
      <c r="I1249">
        <v>1641</v>
      </c>
      <c r="J1249">
        <v>3</v>
      </c>
      <c r="K1249" t="s">
        <v>39</v>
      </c>
      <c r="L1249">
        <v>84</v>
      </c>
      <c r="M1249">
        <v>3</v>
      </c>
      <c r="N1249">
        <v>3</v>
      </c>
      <c r="O1249" t="s">
        <v>53</v>
      </c>
      <c r="P1249">
        <v>4</v>
      </c>
      <c r="Q1249" t="s">
        <v>41</v>
      </c>
      <c r="R1249">
        <v>7945</v>
      </c>
      <c r="S1249">
        <v>19948</v>
      </c>
      <c r="T1249">
        <v>6</v>
      </c>
      <c r="U1249" t="s">
        <v>35</v>
      </c>
      <c r="V1249">
        <v>15</v>
      </c>
      <c r="W1249">
        <v>3</v>
      </c>
      <c r="X1249">
        <v>4</v>
      </c>
      <c r="Y1249">
        <v>0</v>
      </c>
      <c r="Z1249">
        <v>18</v>
      </c>
      <c r="AA1249">
        <v>2</v>
      </c>
      <c r="AB1249">
        <v>2</v>
      </c>
      <c r="AC1249">
        <v>4</v>
      </c>
      <c r="AD1249">
        <v>2</v>
      </c>
      <c r="AE1249">
        <v>3</v>
      </c>
      <c r="AF1249">
        <v>3</v>
      </c>
      <c r="AG1249">
        <v>0</v>
      </c>
      <c r="AH1249" t="s">
        <v>69</v>
      </c>
      <c r="AI1249" t="s">
        <v>71</v>
      </c>
      <c r="AJ1249" t="str" cm="1">
        <f t="array" ref="AJ1249">_xlfn.IFS(
  Cleaned_Data[[#This Row],[MonthlyIncome]] &lt;= Q1_Val, "Low (Q1)",
  Cleaned_Data[[#This Row],[MonthlyIncome]] &lt;= Q2_Val, "Lower-Mid (Q2)",
  Cleaned_Data[[#This Row],[MonthlyIncome]] &lt;= Q3_Val, "Upper-Mid (Q3)",
  TRUE, "High (Q4)"
)</f>
        <v>Upper-Mid (Q3)</v>
      </c>
      <c r="AK1249" t="str">
        <f>_xlfn.XLOOKUP(Cleaned_Data[[#This Row],[JobSatisfaction]], SatisfactionLookup[Code], SatisfactionLookup[Label], "Unknown")</f>
        <v>Very High</v>
      </c>
      <c r="AL1249" t="str">
        <f>_xlfn.XLOOKUP(Cleaned_Data[[#This Row],[WorkLifeBalance]], SatisfactionLookup[Code], SatisfactionLookup[Label], "Unknown")</f>
        <v>Medium</v>
      </c>
      <c r="AM124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249" t="str" cm="1">
        <f t="array" ref="AN1249">_xlfn.IFS(Cleaned_Data[[#This Row],[Risk Score]]&gt;=5, "3 - High Risk", Cleaned_Data[[#This Row],[Risk Score]]&gt;=3, "2 - Medium Risk", TRUE, "1 - Low Risk")</f>
        <v>2 - Medium Risk</v>
      </c>
    </row>
    <row r="1250" spans="1:40">
      <c r="A1250">
        <v>48</v>
      </c>
      <c r="B1250" t="s">
        <v>43</v>
      </c>
      <c r="C1250" t="s">
        <v>44</v>
      </c>
      <c r="D1250">
        <v>365</v>
      </c>
      <c r="E1250" t="s">
        <v>45</v>
      </c>
      <c r="F1250">
        <v>4</v>
      </c>
      <c r="G1250">
        <v>5</v>
      </c>
      <c r="H1250" t="s">
        <v>51</v>
      </c>
      <c r="I1250">
        <v>1644</v>
      </c>
      <c r="J1250">
        <v>3</v>
      </c>
      <c r="K1250" t="s">
        <v>46</v>
      </c>
      <c r="L1250">
        <v>89</v>
      </c>
      <c r="M1250">
        <v>2</v>
      </c>
      <c r="N1250">
        <v>4</v>
      </c>
      <c r="O1250" t="s">
        <v>56</v>
      </c>
      <c r="P1250">
        <v>4</v>
      </c>
      <c r="Q1250" t="s">
        <v>48</v>
      </c>
      <c r="R1250">
        <v>15202</v>
      </c>
      <c r="S1250">
        <v>5602</v>
      </c>
      <c r="T1250">
        <v>2</v>
      </c>
      <c r="U1250" t="s">
        <v>43</v>
      </c>
      <c r="V1250">
        <v>25</v>
      </c>
      <c r="W1250">
        <v>4</v>
      </c>
      <c r="X1250">
        <v>2</v>
      </c>
      <c r="Y1250">
        <v>1</v>
      </c>
      <c r="Z1250">
        <v>23</v>
      </c>
      <c r="AA1250">
        <v>3</v>
      </c>
      <c r="AB1250">
        <v>3</v>
      </c>
      <c r="AC1250">
        <v>2</v>
      </c>
      <c r="AD1250">
        <v>2</v>
      </c>
      <c r="AE1250">
        <v>2</v>
      </c>
      <c r="AF1250">
        <v>2</v>
      </c>
      <c r="AG1250">
        <v>0</v>
      </c>
      <c r="AH1250" t="s">
        <v>70</v>
      </c>
      <c r="AI1250" t="s">
        <v>71</v>
      </c>
      <c r="AJ1250" t="str" cm="1">
        <f t="array" ref="AJ1250">_xlfn.IFS(
  Cleaned_Data[[#This Row],[MonthlyIncome]] &lt;= Q1_Val, "Low (Q1)",
  Cleaned_Data[[#This Row],[MonthlyIncome]] &lt;= Q2_Val, "Lower-Mid (Q2)",
  Cleaned_Data[[#This Row],[MonthlyIncome]] &lt;= Q3_Val, "Upper-Mid (Q3)",
  TRUE, "High (Q4)"
)</f>
        <v>High (Q4)</v>
      </c>
      <c r="AK1250" t="str">
        <f>_xlfn.XLOOKUP(Cleaned_Data[[#This Row],[JobSatisfaction]], SatisfactionLookup[Code], SatisfactionLookup[Label], "Unknown")</f>
        <v>Very High</v>
      </c>
      <c r="AL1250" t="str">
        <f>_xlfn.XLOOKUP(Cleaned_Data[[#This Row],[WorkLifeBalance]], SatisfactionLookup[Code], SatisfactionLookup[Label], "Unknown")</f>
        <v>High</v>
      </c>
      <c r="AM125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250" t="str" cm="1">
        <f t="array" ref="AN1250">_xlfn.IFS(Cleaned_Data[[#This Row],[Risk Score]]&gt;=5, "3 - High Risk", Cleaned_Data[[#This Row],[Risk Score]]&gt;=3, "2 - Medium Risk", TRUE, "1 - Low Risk")</f>
        <v>1 - Low Risk</v>
      </c>
    </row>
    <row r="1251" spans="1:40">
      <c r="A1251">
        <v>35</v>
      </c>
      <c r="B1251" t="s">
        <v>35</v>
      </c>
      <c r="C1251" t="s">
        <v>36</v>
      </c>
      <c r="D1251">
        <v>763</v>
      </c>
      <c r="E1251" t="s">
        <v>37</v>
      </c>
      <c r="F1251">
        <v>15</v>
      </c>
      <c r="G1251">
        <v>2</v>
      </c>
      <c r="H1251" t="s">
        <v>51</v>
      </c>
      <c r="I1251">
        <v>1645</v>
      </c>
      <c r="J1251">
        <v>1</v>
      </c>
      <c r="K1251" t="s">
        <v>46</v>
      </c>
      <c r="L1251">
        <v>59</v>
      </c>
      <c r="M1251">
        <v>1</v>
      </c>
      <c r="N1251">
        <v>2</v>
      </c>
      <c r="O1251" t="s">
        <v>40</v>
      </c>
      <c r="P1251">
        <v>4</v>
      </c>
      <c r="Q1251" t="s">
        <v>52</v>
      </c>
      <c r="R1251">
        <v>5440</v>
      </c>
      <c r="S1251">
        <v>22098</v>
      </c>
      <c r="T1251">
        <v>6</v>
      </c>
      <c r="U1251" t="s">
        <v>35</v>
      </c>
      <c r="V1251">
        <v>14</v>
      </c>
      <c r="W1251">
        <v>3</v>
      </c>
      <c r="X1251">
        <v>4</v>
      </c>
      <c r="Y1251">
        <v>2</v>
      </c>
      <c r="Z1251">
        <v>7</v>
      </c>
      <c r="AA1251">
        <v>2</v>
      </c>
      <c r="AB1251">
        <v>2</v>
      </c>
      <c r="AC1251">
        <v>2</v>
      </c>
      <c r="AD1251">
        <v>2</v>
      </c>
      <c r="AE1251">
        <v>2</v>
      </c>
      <c r="AF1251">
        <v>2</v>
      </c>
      <c r="AG1251">
        <v>1</v>
      </c>
      <c r="AH1251" t="s">
        <v>69</v>
      </c>
      <c r="AI1251" t="s">
        <v>71</v>
      </c>
      <c r="AJ1251" t="str" cm="1">
        <f t="array" ref="AJ1251">_xlfn.IFS(
  Cleaned_Data[[#This Row],[MonthlyIncome]] &lt;= Q1_Val, "Low (Q1)",
  Cleaned_Data[[#This Row],[MonthlyIncome]] &lt;= Q2_Val, "Lower-Mid (Q2)",
  Cleaned_Data[[#This Row],[MonthlyIncome]] &lt;= Q3_Val, "Upper-Mid (Q3)",
  TRUE, "High (Q4)"
)</f>
        <v>Upper-Mid (Q3)</v>
      </c>
      <c r="AK1251" t="str">
        <f>_xlfn.XLOOKUP(Cleaned_Data[[#This Row],[JobSatisfaction]], SatisfactionLookup[Code], SatisfactionLookup[Label], "Unknown")</f>
        <v>Very High</v>
      </c>
      <c r="AL1251" t="str">
        <f>_xlfn.XLOOKUP(Cleaned_Data[[#This Row],[WorkLifeBalance]], SatisfactionLookup[Code], SatisfactionLookup[Label], "Unknown")</f>
        <v>Medium</v>
      </c>
      <c r="AM125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251" t="str" cm="1">
        <f t="array" ref="AN1251">_xlfn.IFS(Cleaned_Data[[#This Row],[Risk Score]]&gt;=5, "3 - High Risk", Cleaned_Data[[#This Row],[Risk Score]]&gt;=3, "2 - Medium Risk", TRUE, "1 - Low Risk")</f>
        <v>2 - Medium Risk</v>
      </c>
    </row>
    <row r="1252" spans="1:40">
      <c r="A1252">
        <v>49</v>
      </c>
      <c r="B1252" t="s">
        <v>43</v>
      </c>
      <c r="C1252" t="s">
        <v>36</v>
      </c>
      <c r="D1252">
        <v>464</v>
      </c>
      <c r="E1252" t="s">
        <v>45</v>
      </c>
      <c r="F1252">
        <v>16</v>
      </c>
      <c r="G1252">
        <v>3</v>
      </c>
      <c r="H1252" t="s">
        <v>51</v>
      </c>
      <c r="I1252">
        <v>1674</v>
      </c>
      <c r="J1252">
        <v>4</v>
      </c>
      <c r="K1252" t="s">
        <v>39</v>
      </c>
      <c r="L1252">
        <v>74</v>
      </c>
      <c r="M1252">
        <v>3</v>
      </c>
      <c r="N1252">
        <v>1</v>
      </c>
      <c r="O1252" t="s">
        <v>50</v>
      </c>
      <c r="P1252">
        <v>1</v>
      </c>
      <c r="Q1252" t="s">
        <v>52</v>
      </c>
      <c r="R1252">
        <v>2587</v>
      </c>
      <c r="S1252">
        <v>24941</v>
      </c>
      <c r="T1252">
        <v>4</v>
      </c>
      <c r="U1252" t="s">
        <v>35</v>
      </c>
      <c r="V1252">
        <v>16</v>
      </c>
      <c r="W1252">
        <v>3</v>
      </c>
      <c r="X1252">
        <v>2</v>
      </c>
      <c r="Y1252">
        <v>1</v>
      </c>
      <c r="Z1252">
        <v>17</v>
      </c>
      <c r="AA1252">
        <v>2</v>
      </c>
      <c r="AB1252">
        <v>2</v>
      </c>
      <c r="AC1252">
        <v>2</v>
      </c>
      <c r="AD1252">
        <v>2</v>
      </c>
      <c r="AE1252">
        <v>2</v>
      </c>
      <c r="AF1252">
        <v>2</v>
      </c>
      <c r="AG1252">
        <v>0</v>
      </c>
      <c r="AH1252" t="s">
        <v>70</v>
      </c>
      <c r="AI1252" t="s">
        <v>71</v>
      </c>
      <c r="AJ1252" t="str" cm="1">
        <f t="array" ref="AJ1252">_xlfn.IFS(
  Cleaned_Data[[#This Row],[MonthlyIncome]] &lt;= Q1_Val, "Low (Q1)",
  Cleaned_Data[[#This Row],[MonthlyIncome]] &lt;= Q2_Val, "Lower-Mid (Q2)",
  Cleaned_Data[[#This Row],[MonthlyIncome]] &lt;= Q3_Val, "Upper-Mid (Q3)",
  TRUE, "High (Q4)"
)</f>
        <v>Low (Q1)</v>
      </c>
      <c r="AK1252" t="str">
        <f>_xlfn.XLOOKUP(Cleaned_Data[[#This Row],[JobSatisfaction]], SatisfactionLookup[Code], SatisfactionLookup[Label], "Unknown")</f>
        <v>Low</v>
      </c>
      <c r="AL1252" t="str">
        <f>_xlfn.XLOOKUP(Cleaned_Data[[#This Row],[WorkLifeBalance]], SatisfactionLookup[Code], SatisfactionLookup[Label], "Unknown")</f>
        <v>Medium</v>
      </c>
      <c r="AM125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8</v>
      </c>
      <c r="AN1252" t="str" cm="1">
        <f t="array" ref="AN1252">_xlfn.IFS(Cleaned_Data[[#This Row],[Risk Score]]&gt;=5, "3 - High Risk", Cleaned_Data[[#This Row],[Risk Score]]&gt;=3, "2 - Medium Risk", TRUE, "1 - Low Risk")</f>
        <v>3 - High Risk</v>
      </c>
    </row>
    <row r="1253" spans="1:40">
      <c r="A1253">
        <v>44</v>
      </c>
      <c r="B1253" t="s">
        <v>43</v>
      </c>
      <c r="C1253" t="s">
        <v>36</v>
      </c>
      <c r="D1253">
        <v>528</v>
      </c>
      <c r="E1253" t="s">
        <v>61</v>
      </c>
      <c r="F1253">
        <v>1</v>
      </c>
      <c r="G1253">
        <v>3</v>
      </c>
      <c r="H1253" t="s">
        <v>38</v>
      </c>
      <c r="I1253">
        <v>1683</v>
      </c>
      <c r="J1253">
        <v>3</v>
      </c>
      <c r="K1253" t="s">
        <v>39</v>
      </c>
      <c r="L1253">
        <v>44</v>
      </c>
      <c r="M1253">
        <v>3</v>
      </c>
      <c r="N1253">
        <v>1</v>
      </c>
      <c r="O1253" t="s">
        <v>61</v>
      </c>
      <c r="P1253">
        <v>4</v>
      </c>
      <c r="Q1253" t="s">
        <v>52</v>
      </c>
      <c r="R1253">
        <v>3195</v>
      </c>
      <c r="S1253">
        <v>4167</v>
      </c>
      <c r="T1253">
        <v>4</v>
      </c>
      <c r="U1253" t="s">
        <v>35</v>
      </c>
      <c r="V1253">
        <v>18</v>
      </c>
      <c r="W1253">
        <v>3</v>
      </c>
      <c r="X1253">
        <v>1</v>
      </c>
      <c r="Y1253">
        <v>3</v>
      </c>
      <c r="Z1253">
        <v>8</v>
      </c>
      <c r="AA1253">
        <v>2</v>
      </c>
      <c r="AB1253">
        <v>3</v>
      </c>
      <c r="AC1253">
        <v>2</v>
      </c>
      <c r="AD1253">
        <v>2</v>
      </c>
      <c r="AE1253">
        <v>2</v>
      </c>
      <c r="AF1253">
        <v>2</v>
      </c>
      <c r="AG1253">
        <v>0</v>
      </c>
      <c r="AH1253" t="s">
        <v>69</v>
      </c>
      <c r="AI1253" t="s">
        <v>71</v>
      </c>
      <c r="AJ1253" t="str" cm="1">
        <f t="array" ref="AJ1253">_xlfn.IFS(
  Cleaned_Data[[#This Row],[MonthlyIncome]] &lt;= Q1_Val, "Low (Q1)",
  Cleaned_Data[[#This Row],[MonthlyIncome]] &lt;= Q2_Val, "Lower-Mid (Q2)",
  Cleaned_Data[[#This Row],[MonthlyIncome]] &lt;= Q3_Val, "Upper-Mid (Q3)",
  TRUE, "High (Q4)"
)</f>
        <v>Lower-Mid (Q2)</v>
      </c>
      <c r="AK1253" t="str">
        <f>_xlfn.XLOOKUP(Cleaned_Data[[#This Row],[JobSatisfaction]], SatisfactionLookup[Code], SatisfactionLookup[Label], "Unknown")</f>
        <v>Very High</v>
      </c>
      <c r="AL1253" t="str">
        <f>_xlfn.XLOOKUP(Cleaned_Data[[#This Row],[WorkLifeBalance]], SatisfactionLookup[Code], SatisfactionLookup[Label], "Unknown")</f>
        <v>High</v>
      </c>
      <c r="AM125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253" t="str" cm="1">
        <f t="array" ref="AN1253">_xlfn.IFS(Cleaned_Data[[#This Row],[Risk Score]]&gt;=5, "3 - High Risk", Cleaned_Data[[#This Row],[Risk Score]]&gt;=3, "2 - Medium Risk", TRUE, "1 - Low Risk")</f>
        <v>3 - High Risk</v>
      </c>
    </row>
    <row r="1254" spans="1:40">
      <c r="A1254">
        <v>36</v>
      </c>
      <c r="B1254" t="s">
        <v>35</v>
      </c>
      <c r="C1254" t="s">
        <v>36</v>
      </c>
      <c r="D1254">
        <v>1456</v>
      </c>
      <c r="E1254" t="s">
        <v>37</v>
      </c>
      <c r="F1254">
        <v>13</v>
      </c>
      <c r="G1254">
        <v>5</v>
      </c>
      <c r="H1254" t="s">
        <v>59</v>
      </c>
      <c r="I1254">
        <v>1733</v>
      </c>
      <c r="J1254">
        <v>2</v>
      </c>
      <c r="K1254" t="s">
        <v>46</v>
      </c>
      <c r="L1254">
        <v>96</v>
      </c>
      <c r="M1254">
        <v>2</v>
      </c>
      <c r="N1254">
        <v>2</v>
      </c>
      <c r="O1254" t="s">
        <v>40</v>
      </c>
      <c r="P1254">
        <v>1</v>
      </c>
      <c r="Q1254" t="s">
        <v>52</v>
      </c>
      <c r="R1254">
        <v>6134</v>
      </c>
      <c r="S1254">
        <v>8658</v>
      </c>
      <c r="T1254">
        <v>5</v>
      </c>
      <c r="U1254" t="s">
        <v>35</v>
      </c>
      <c r="V1254">
        <v>13</v>
      </c>
      <c r="W1254">
        <v>3</v>
      </c>
      <c r="X1254">
        <v>2</v>
      </c>
      <c r="Y1254">
        <v>3</v>
      </c>
      <c r="Z1254">
        <v>16</v>
      </c>
      <c r="AA1254">
        <v>3</v>
      </c>
      <c r="AB1254">
        <v>3</v>
      </c>
      <c r="AC1254">
        <v>2</v>
      </c>
      <c r="AD1254">
        <v>2</v>
      </c>
      <c r="AE1254">
        <v>2</v>
      </c>
      <c r="AF1254">
        <v>2</v>
      </c>
      <c r="AG1254">
        <v>1</v>
      </c>
      <c r="AH1254" t="s">
        <v>69</v>
      </c>
      <c r="AI1254" t="s">
        <v>71</v>
      </c>
      <c r="AJ1254" t="str" cm="1">
        <f t="array" ref="AJ1254">_xlfn.IFS(
  Cleaned_Data[[#This Row],[MonthlyIncome]] &lt;= Q1_Val, "Low (Q1)",
  Cleaned_Data[[#This Row],[MonthlyIncome]] &lt;= Q2_Val, "Lower-Mid (Q2)",
  Cleaned_Data[[#This Row],[MonthlyIncome]] &lt;= Q3_Val, "Upper-Mid (Q3)",
  TRUE, "High (Q4)"
)</f>
        <v>Upper-Mid (Q3)</v>
      </c>
      <c r="AK1254" t="str">
        <f>_xlfn.XLOOKUP(Cleaned_Data[[#This Row],[JobSatisfaction]], SatisfactionLookup[Code], SatisfactionLookup[Label], "Unknown")</f>
        <v>Low</v>
      </c>
      <c r="AL1254" t="str">
        <f>_xlfn.XLOOKUP(Cleaned_Data[[#This Row],[WorkLifeBalance]], SatisfactionLookup[Code], SatisfactionLookup[Label], "Unknown")</f>
        <v>High</v>
      </c>
      <c r="AM125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254" t="str" cm="1">
        <f t="array" ref="AN1254">_xlfn.IFS(Cleaned_Data[[#This Row],[Risk Score]]&gt;=5, "3 - High Risk", Cleaned_Data[[#This Row],[Risk Score]]&gt;=3, "2 - Medium Risk", TRUE, "1 - Low Risk")</f>
        <v>3 - High Risk</v>
      </c>
    </row>
    <row r="1255" spans="1:40">
      <c r="A1255">
        <v>24</v>
      </c>
      <c r="B1255" t="s">
        <v>43</v>
      </c>
      <c r="C1255" t="s">
        <v>44</v>
      </c>
      <c r="D1255">
        <v>897</v>
      </c>
      <c r="E1255" t="s">
        <v>61</v>
      </c>
      <c r="F1255">
        <v>10</v>
      </c>
      <c r="G1255">
        <v>3</v>
      </c>
      <c r="H1255" t="s">
        <v>51</v>
      </c>
      <c r="I1255">
        <v>1746</v>
      </c>
      <c r="J1255">
        <v>1</v>
      </c>
      <c r="K1255" t="s">
        <v>46</v>
      </c>
      <c r="L1255">
        <v>59</v>
      </c>
      <c r="M1255">
        <v>3</v>
      </c>
      <c r="N1255">
        <v>1</v>
      </c>
      <c r="O1255" t="s">
        <v>61</v>
      </c>
      <c r="P1255">
        <v>4</v>
      </c>
      <c r="Q1255" t="s">
        <v>48</v>
      </c>
      <c r="R1255">
        <v>2145</v>
      </c>
      <c r="S1255">
        <v>2097</v>
      </c>
      <c r="T1255">
        <v>0</v>
      </c>
      <c r="U1255" t="s">
        <v>43</v>
      </c>
      <c r="V1255">
        <v>14</v>
      </c>
      <c r="W1255">
        <v>3</v>
      </c>
      <c r="X1255">
        <v>4</v>
      </c>
      <c r="Y1255">
        <v>1</v>
      </c>
      <c r="Z1255">
        <v>3</v>
      </c>
      <c r="AA1255">
        <v>2</v>
      </c>
      <c r="AB1255">
        <v>3</v>
      </c>
      <c r="AC1255">
        <v>2</v>
      </c>
      <c r="AD1255">
        <v>2</v>
      </c>
      <c r="AE1255">
        <v>2</v>
      </c>
      <c r="AF1255">
        <v>1</v>
      </c>
      <c r="AG1255">
        <v>0</v>
      </c>
      <c r="AH1255" t="s">
        <v>68</v>
      </c>
      <c r="AI1255" t="s">
        <v>71</v>
      </c>
      <c r="AJ1255" t="str" cm="1">
        <f t="array" ref="AJ1255">_xlfn.IFS(
  Cleaned_Data[[#This Row],[MonthlyIncome]] &lt;= Q1_Val, "Low (Q1)",
  Cleaned_Data[[#This Row],[MonthlyIncome]] &lt;= Q2_Val, "Lower-Mid (Q2)",
  Cleaned_Data[[#This Row],[MonthlyIncome]] &lt;= Q3_Val, "Upper-Mid (Q3)",
  TRUE, "High (Q4)"
)</f>
        <v>Low (Q1)</v>
      </c>
      <c r="AK1255" t="str">
        <f>_xlfn.XLOOKUP(Cleaned_Data[[#This Row],[JobSatisfaction]], SatisfactionLookup[Code], SatisfactionLookup[Label], "Unknown")</f>
        <v>Very High</v>
      </c>
      <c r="AL1255" t="str">
        <f>_xlfn.XLOOKUP(Cleaned_Data[[#This Row],[WorkLifeBalance]], SatisfactionLookup[Code], SatisfactionLookup[Label], "Unknown")</f>
        <v>High</v>
      </c>
      <c r="AM125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255" t="str" cm="1">
        <f t="array" ref="AN1255">_xlfn.IFS(Cleaned_Data[[#This Row],[Risk Score]]&gt;=5, "3 - High Risk", Cleaned_Data[[#This Row],[Risk Score]]&gt;=3, "2 - Medium Risk", TRUE, "1 - Low Risk")</f>
        <v>1 - Low Risk</v>
      </c>
    </row>
    <row r="1256" spans="1:40">
      <c r="A1256">
        <v>34</v>
      </c>
      <c r="B1256" t="s">
        <v>43</v>
      </c>
      <c r="C1256" t="s">
        <v>36</v>
      </c>
      <c r="D1256">
        <v>511</v>
      </c>
      <c r="E1256" t="s">
        <v>37</v>
      </c>
      <c r="F1256">
        <v>3</v>
      </c>
      <c r="G1256">
        <v>2</v>
      </c>
      <c r="H1256" t="s">
        <v>38</v>
      </c>
      <c r="I1256">
        <v>1779</v>
      </c>
      <c r="J1256">
        <v>4</v>
      </c>
      <c r="K1256" t="s">
        <v>39</v>
      </c>
      <c r="L1256">
        <v>32</v>
      </c>
      <c r="M1256">
        <v>1</v>
      </c>
      <c r="N1256">
        <v>2</v>
      </c>
      <c r="O1256" t="s">
        <v>40</v>
      </c>
      <c r="P1256">
        <v>4</v>
      </c>
      <c r="Q1256" t="s">
        <v>41</v>
      </c>
      <c r="R1256">
        <v>6029</v>
      </c>
      <c r="S1256">
        <v>25353</v>
      </c>
      <c r="T1256">
        <v>5</v>
      </c>
      <c r="U1256" t="s">
        <v>43</v>
      </c>
      <c r="V1256">
        <v>12</v>
      </c>
      <c r="W1256">
        <v>3</v>
      </c>
      <c r="X1256">
        <v>1</v>
      </c>
      <c r="Y1256">
        <v>0</v>
      </c>
      <c r="Z1256">
        <v>6</v>
      </c>
      <c r="AA1256">
        <v>3</v>
      </c>
      <c r="AB1256">
        <v>3</v>
      </c>
      <c r="AC1256">
        <v>2</v>
      </c>
      <c r="AD1256">
        <v>2</v>
      </c>
      <c r="AE1256">
        <v>2</v>
      </c>
      <c r="AF1256">
        <v>2</v>
      </c>
      <c r="AG1256">
        <v>0</v>
      </c>
      <c r="AH1256" t="s">
        <v>67</v>
      </c>
      <c r="AI1256" t="s">
        <v>71</v>
      </c>
      <c r="AJ1256" t="str" cm="1">
        <f t="array" ref="AJ1256">_xlfn.IFS(
  Cleaned_Data[[#This Row],[MonthlyIncome]] &lt;= Q1_Val, "Low (Q1)",
  Cleaned_Data[[#This Row],[MonthlyIncome]] &lt;= Q2_Val, "Lower-Mid (Q2)",
  Cleaned_Data[[#This Row],[MonthlyIncome]] &lt;= Q3_Val, "Upper-Mid (Q3)",
  TRUE, "High (Q4)"
)</f>
        <v>Upper-Mid (Q3)</v>
      </c>
      <c r="AK1256" t="str">
        <f>_xlfn.XLOOKUP(Cleaned_Data[[#This Row],[JobSatisfaction]], SatisfactionLookup[Code], SatisfactionLookup[Label], "Unknown")</f>
        <v>Very High</v>
      </c>
      <c r="AL1256" t="str">
        <f>_xlfn.XLOOKUP(Cleaned_Data[[#This Row],[WorkLifeBalance]], SatisfactionLookup[Code], SatisfactionLookup[Label], "Unknown")</f>
        <v>High</v>
      </c>
      <c r="AM125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256" t="str" cm="1">
        <f t="array" ref="AN1256">_xlfn.IFS(Cleaned_Data[[#This Row],[Risk Score]]&gt;=5, "3 - High Risk", Cleaned_Data[[#This Row],[Risk Score]]&gt;=3, "2 - Medium Risk", TRUE, "1 - Low Risk")</f>
        <v>1 - Low Risk</v>
      </c>
    </row>
    <row r="1257" spans="1:40">
      <c r="A1257">
        <v>51</v>
      </c>
      <c r="B1257" t="s">
        <v>43</v>
      </c>
      <c r="C1257" t="s">
        <v>36</v>
      </c>
      <c r="D1257">
        <v>942</v>
      </c>
      <c r="E1257" t="s">
        <v>45</v>
      </c>
      <c r="F1257">
        <v>3</v>
      </c>
      <c r="G1257">
        <v>3</v>
      </c>
      <c r="H1257" t="s">
        <v>60</v>
      </c>
      <c r="I1257">
        <v>1786</v>
      </c>
      <c r="J1257">
        <v>1</v>
      </c>
      <c r="K1257" t="s">
        <v>39</v>
      </c>
      <c r="L1257">
        <v>53</v>
      </c>
      <c r="M1257">
        <v>3</v>
      </c>
      <c r="N1257">
        <v>3</v>
      </c>
      <c r="O1257" t="s">
        <v>56</v>
      </c>
      <c r="P1257">
        <v>3</v>
      </c>
      <c r="Q1257" t="s">
        <v>48</v>
      </c>
      <c r="R1257">
        <v>13116</v>
      </c>
      <c r="S1257">
        <v>22984</v>
      </c>
      <c r="T1257">
        <v>2</v>
      </c>
      <c r="U1257" t="s">
        <v>43</v>
      </c>
      <c r="V1257">
        <v>11</v>
      </c>
      <c r="W1257">
        <v>3</v>
      </c>
      <c r="X1257">
        <v>4</v>
      </c>
      <c r="Y1257">
        <v>0</v>
      </c>
      <c r="Z1257">
        <v>15</v>
      </c>
      <c r="AA1257">
        <v>2</v>
      </c>
      <c r="AB1257">
        <v>3</v>
      </c>
      <c r="AC1257">
        <v>2</v>
      </c>
      <c r="AD1257">
        <v>2</v>
      </c>
      <c r="AE1257">
        <v>2</v>
      </c>
      <c r="AF1257">
        <v>2</v>
      </c>
      <c r="AG1257">
        <v>0</v>
      </c>
      <c r="AH1257" t="s">
        <v>70</v>
      </c>
      <c r="AI1257" t="s">
        <v>71</v>
      </c>
      <c r="AJ1257" t="str" cm="1">
        <f t="array" ref="AJ1257">_xlfn.IFS(
  Cleaned_Data[[#This Row],[MonthlyIncome]] &lt;= Q1_Val, "Low (Q1)",
  Cleaned_Data[[#This Row],[MonthlyIncome]] &lt;= Q2_Val, "Lower-Mid (Q2)",
  Cleaned_Data[[#This Row],[MonthlyIncome]] &lt;= Q3_Val, "Upper-Mid (Q3)",
  TRUE, "High (Q4)"
)</f>
        <v>High (Q4)</v>
      </c>
      <c r="AK1257" t="str">
        <f>_xlfn.XLOOKUP(Cleaned_Data[[#This Row],[JobSatisfaction]], SatisfactionLookup[Code], SatisfactionLookup[Label], "Unknown")</f>
        <v>High</v>
      </c>
      <c r="AL1257" t="str">
        <f>_xlfn.XLOOKUP(Cleaned_Data[[#This Row],[WorkLifeBalance]], SatisfactionLookup[Code], SatisfactionLookup[Label], "Unknown")</f>
        <v>High</v>
      </c>
      <c r="AM125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257" t="str" cm="1">
        <f t="array" ref="AN1257">_xlfn.IFS(Cleaned_Data[[#This Row],[Risk Score]]&gt;=5, "3 - High Risk", Cleaned_Data[[#This Row],[Risk Score]]&gt;=3, "2 - Medium Risk", TRUE, "1 - Low Risk")</f>
        <v>1 - Low Risk</v>
      </c>
    </row>
    <row r="1258" spans="1:40">
      <c r="A1258">
        <v>46</v>
      </c>
      <c r="B1258" t="s">
        <v>43</v>
      </c>
      <c r="C1258" t="s">
        <v>55</v>
      </c>
      <c r="D1258">
        <v>849</v>
      </c>
      <c r="E1258" t="s">
        <v>37</v>
      </c>
      <c r="F1258">
        <v>26</v>
      </c>
      <c r="G1258">
        <v>2</v>
      </c>
      <c r="H1258" t="s">
        <v>38</v>
      </c>
      <c r="I1258">
        <v>1801</v>
      </c>
      <c r="J1258">
        <v>2</v>
      </c>
      <c r="K1258" t="s">
        <v>46</v>
      </c>
      <c r="L1258">
        <v>98</v>
      </c>
      <c r="M1258">
        <v>2</v>
      </c>
      <c r="N1258">
        <v>2</v>
      </c>
      <c r="O1258" t="s">
        <v>40</v>
      </c>
      <c r="P1258">
        <v>2</v>
      </c>
      <c r="Q1258" t="s">
        <v>41</v>
      </c>
      <c r="R1258">
        <v>7991</v>
      </c>
      <c r="S1258">
        <v>25166</v>
      </c>
      <c r="T1258">
        <v>8</v>
      </c>
      <c r="U1258" t="s">
        <v>43</v>
      </c>
      <c r="V1258">
        <v>15</v>
      </c>
      <c r="W1258">
        <v>3</v>
      </c>
      <c r="X1258">
        <v>3</v>
      </c>
      <c r="Y1258">
        <v>0</v>
      </c>
      <c r="Z1258">
        <v>6</v>
      </c>
      <c r="AA1258">
        <v>3</v>
      </c>
      <c r="AB1258">
        <v>3</v>
      </c>
      <c r="AC1258">
        <v>2</v>
      </c>
      <c r="AD1258">
        <v>2</v>
      </c>
      <c r="AE1258">
        <v>2</v>
      </c>
      <c r="AF1258">
        <v>2</v>
      </c>
      <c r="AG1258">
        <v>0</v>
      </c>
      <c r="AH1258" t="s">
        <v>70</v>
      </c>
      <c r="AI1258" t="s">
        <v>71</v>
      </c>
      <c r="AJ1258" t="str" cm="1">
        <f t="array" ref="AJ1258">_xlfn.IFS(
  Cleaned_Data[[#This Row],[MonthlyIncome]] &lt;= Q1_Val, "Low (Q1)",
  Cleaned_Data[[#This Row],[MonthlyIncome]] &lt;= Q2_Val, "Lower-Mid (Q2)",
  Cleaned_Data[[#This Row],[MonthlyIncome]] &lt;= Q3_Val, "Upper-Mid (Q3)",
  TRUE, "High (Q4)"
)</f>
        <v>Upper-Mid (Q3)</v>
      </c>
      <c r="AK1258" t="str">
        <f>_xlfn.XLOOKUP(Cleaned_Data[[#This Row],[JobSatisfaction]], SatisfactionLookup[Code], SatisfactionLookup[Label], "Unknown")</f>
        <v>Medium</v>
      </c>
      <c r="AL1258" t="str">
        <f>_xlfn.XLOOKUP(Cleaned_Data[[#This Row],[WorkLifeBalance]], SatisfactionLookup[Code], SatisfactionLookup[Label], "Unknown")</f>
        <v>High</v>
      </c>
      <c r="AM125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258" t="str" cm="1">
        <f t="array" ref="AN1258">_xlfn.IFS(Cleaned_Data[[#This Row],[Risk Score]]&gt;=5, "3 - High Risk", Cleaned_Data[[#This Row],[Risk Score]]&gt;=3, "2 - Medium Risk", TRUE, "1 - Low Risk")</f>
        <v>2 - Medium Risk</v>
      </c>
    </row>
    <row r="1259" spans="1:40">
      <c r="A1259">
        <v>31</v>
      </c>
      <c r="B1259" t="s">
        <v>43</v>
      </c>
      <c r="C1259" t="s">
        <v>44</v>
      </c>
      <c r="D1259">
        <v>1125</v>
      </c>
      <c r="E1259" t="s">
        <v>37</v>
      </c>
      <c r="F1259">
        <v>7</v>
      </c>
      <c r="G1259">
        <v>4</v>
      </c>
      <c r="H1259" t="s">
        <v>59</v>
      </c>
      <c r="I1259">
        <v>1833</v>
      </c>
      <c r="J1259">
        <v>1</v>
      </c>
      <c r="K1259" t="s">
        <v>39</v>
      </c>
      <c r="L1259">
        <v>68</v>
      </c>
      <c r="M1259">
        <v>3</v>
      </c>
      <c r="N1259">
        <v>3</v>
      </c>
      <c r="O1259" t="s">
        <v>40</v>
      </c>
      <c r="P1259">
        <v>1</v>
      </c>
      <c r="Q1259" t="s">
        <v>48</v>
      </c>
      <c r="R1259">
        <v>9637</v>
      </c>
      <c r="S1259">
        <v>8277</v>
      </c>
      <c r="T1259">
        <v>2</v>
      </c>
      <c r="U1259" t="s">
        <v>43</v>
      </c>
      <c r="V1259">
        <v>14</v>
      </c>
      <c r="W1259">
        <v>3</v>
      </c>
      <c r="X1259">
        <v>4</v>
      </c>
      <c r="Y1259">
        <v>2</v>
      </c>
      <c r="Z1259">
        <v>9</v>
      </c>
      <c r="AA1259">
        <v>3</v>
      </c>
      <c r="AB1259">
        <v>3</v>
      </c>
      <c r="AC1259">
        <v>3</v>
      </c>
      <c r="AD1259">
        <v>2</v>
      </c>
      <c r="AE1259">
        <v>2</v>
      </c>
      <c r="AF1259">
        <v>2</v>
      </c>
      <c r="AG1259">
        <v>0</v>
      </c>
      <c r="AH1259" t="s">
        <v>67</v>
      </c>
      <c r="AI1259" t="s">
        <v>71</v>
      </c>
      <c r="AJ1259" t="str" cm="1">
        <f t="array" ref="AJ1259">_xlfn.IFS(
  Cleaned_Data[[#This Row],[MonthlyIncome]] &lt;= Q1_Val, "Low (Q1)",
  Cleaned_Data[[#This Row],[MonthlyIncome]] &lt;= Q2_Val, "Lower-Mid (Q2)",
  Cleaned_Data[[#This Row],[MonthlyIncome]] &lt;= Q3_Val, "Upper-Mid (Q3)",
  TRUE, "High (Q4)"
)</f>
        <v>High (Q4)</v>
      </c>
      <c r="AK1259" t="str">
        <f>_xlfn.XLOOKUP(Cleaned_Data[[#This Row],[JobSatisfaction]], SatisfactionLookup[Code], SatisfactionLookup[Label], "Unknown")</f>
        <v>Low</v>
      </c>
      <c r="AL1259" t="str">
        <f>_xlfn.XLOOKUP(Cleaned_Data[[#This Row],[WorkLifeBalance]], SatisfactionLookup[Code], SatisfactionLookup[Label], "Unknown")</f>
        <v>High</v>
      </c>
      <c r="AM125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259" t="str" cm="1">
        <f t="array" ref="AN1259">_xlfn.IFS(Cleaned_Data[[#This Row],[Risk Score]]&gt;=5, "3 - High Risk", Cleaned_Data[[#This Row],[Risk Score]]&gt;=3, "2 - Medium Risk", TRUE, "1 - Low Risk")</f>
        <v>1 - Low Risk</v>
      </c>
    </row>
    <row r="1260" spans="1:40">
      <c r="A1260">
        <v>58</v>
      </c>
      <c r="B1260" t="s">
        <v>43</v>
      </c>
      <c r="C1260" t="s">
        <v>44</v>
      </c>
      <c r="D1260">
        <v>1216</v>
      </c>
      <c r="E1260" t="s">
        <v>45</v>
      </c>
      <c r="F1260">
        <v>15</v>
      </c>
      <c r="G1260">
        <v>4</v>
      </c>
      <c r="H1260" t="s">
        <v>38</v>
      </c>
      <c r="I1260">
        <v>1837</v>
      </c>
      <c r="J1260">
        <v>1</v>
      </c>
      <c r="K1260" t="s">
        <v>46</v>
      </c>
      <c r="L1260">
        <v>87</v>
      </c>
      <c r="M1260">
        <v>3</v>
      </c>
      <c r="N1260">
        <v>4</v>
      </c>
      <c r="O1260" t="s">
        <v>58</v>
      </c>
      <c r="P1260">
        <v>3</v>
      </c>
      <c r="Q1260" t="s">
        <v>48</v>
      </c>
      <c r="R1260">
        <v>15787</v>
      </c>
      <c r="S1260">
        <v>21624</v>
      </c>
      <c r="T1260">
        <v>2</v>
      </c>
      <c r="U1260" t="s">
        <v>35</v>
      </c>
      <c r="V1260">
        <v>14</v>
      </c>
      <c r="W1260">
        <v>3</v>
      </c>
      <c r="X1260">
        <v>2</v>
      </c>
      <c r="Y1260">
        <v>0</v>
      </c>
      <c r="Z1260">
        <v>23</v>
      </c>
      <c r="AA1260">
        <v>3</v>
      </c>
      <c r="AB1260">
        <v>3</v>
      </c>
      <c r="AC1260">
        <v>2</v>
      </c>
      <c r="AD1260">
        <v>2</v>
      </c>
      <c r="AE1260">
        <v>2</v>
      </c>
      <c r="AF1260">
        <v>2</v>
      </c>
      <c r="AG1260">
        <v>0</v>
      </c>
      <c r="AH1260" t="s">
        <v>65</v>
      </c>
      <c r="AI1260" t="s">
        <v>71</v>
      </c>
      <c r="AJ1260" t="str" cm="1">
        <f t="array" ref="AJ1260">_xlfn.IFS(
  Cleaned_Data[[#This Row],[MonthlyIncome]] &lt;= Q1_Val, "Low (Q1)",
  Cleaned_Data[[#This Row],[MonthlyIncome]] &lt;= Q2_Val, "Lower-Mid (Q2)",
  Cleaned_Data[[#This Row],[MonthlyIncome]] &lt;= Q3_Val, "Upper-Mid (Q3)",
  TRUE, "High (Q4)"
)</f>
        <v>High (Q4)</v>
      </c>
      <c r="AK1260" t="str">
        <f>_xlfn.XLOOKUP(Cleaned_Data[[#This Row],[JobSatisfaction]], SatisfactionLookup[Code], SatisfactionLookup[Label], "Unknown")</f>
        <v>High</v>
      </c>
      <c r="AL1260" t="str">
        <f>_xlfn.XLOOKUP(Cleaned_Data[[#This Row],[WorkLifeBalance]], SatisfactionLookup[Code], SatisfactionLookup[Label], "Unknown")</f>
        <v>High</v>
      </c>
      <c r="AM126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260" t="str" cm="1">
        <f t="array" ref="AN1260">_xlfn.IFS(Cleaned_Data[[#This Row],[Risk Score]]&gt;=5, "3 - High Risk", Cleaned_Data[[#This Row],[Risk Score]]&gt;=3, "2 - Medium Risk", TRUE, "1 - Low Risk")</f>
        <v>2 - Medium Risk</v>
      </c>
    </row>
    <row r="1261" spans="1:40">
      <c r="A1261">
        <v>29</v>
      </c>
      <c r="B1261" t="s">
        <v>35</v>
      </c>
      <c r="C1261" t="s">
        <v>36</v>
      </c>
      <c r="D1261">
        <v>350</v>
      </c>
      <c r="E1261" t="s">
        <v>61</v>
      </c>
      <c r="F1261">
        <v>13</v>
      </c>
      <c r="G1261">
        <v>3</v>
      </c>
      <c r="H1261" t="s">
        <v>61</v>
      </c>
      <c r="I1261">
        <v>1844</v>
      </c>
      <c r="J1261">
        <v>1</v>
      </c>
      <c r="K1261" t="s">
        <v>46</v>
      </c>
      <c r="L1261">
        <v>56</v>
      </c>
      <c r="M1261">
        <v>2</v>
      </c>
      <c r="N1261">
        <v>1</v>
      </c>
      <c r="O1261" t="s">
        <v>61</v>
      </c>
      <c r="P1261">
        <v>1</v>
      </c>
      <c r="Q1261" t="s">
        <v>52</v>
      </c>
      <c r="R1261">
        <v>2335</v>
      </c>
      <c r="S1261">
        <v>3157</v>
      </c>
      <c r="T1261">
        <v>4</v>
      </c>
      <c r="U1261" t="s">
        <v>35</v>
      </c>
      <c r="V1261">
        <v>15</v>
      </c>
      <c r="W1261">
        <v>3</v>
      </c>
      <c r="X1261">
        <v>4</v>
      </c>
      <c r="Y1261">
        <v>3</v>
      </c>
      <c r="Z1261">
        <v>4</v>
      </c>
      <c r="AA1261">
        <v>3</v>
      </c>
      <c r="AB1261">
        <v>3</v>
      </c>
      <c r="AC1261">
        <v>2</v>
      </c>
      <c r="AD1261">
        <v>2</v>
      </c>
      <c r="AE1261">
        <v>2</v>
      </c>
      <c r="AF1261">
        <v>0</v>
      </c>
      <c r="AG1261">
        <v>1</v>
      </c>
      <c r="AH1261" t="s">
        <v>67</v>
      </c>
      <c r="AI1261" t="s">
        <v>71</v>
      </c>
      <c r="AJ1261" t="str" cm="1">
        <f t="array" ref="AJ1261">_xlfn.IFS(
  Cleaned_Data[[#This Row],[MonthlyIncome]] &lt;= Q1_Val, "Low (Q1)",
  Cleaned_Data[[#This Row],[MonthlyIncome]] &lt;= Q2_Val, "Lower-Mid (Q2)",
  Cleaned_Data[[#This Row],[MonthlyIncome]] &lt;= Q3_Val, "Upper-Mid (Q3)",
  TRUE, "High (Q4)"
)</f>
        <v>Low (Q1)</v>
      </c>
      <c r="AK1261" t="str">
        <f>_xlfn.XLOOKUP(Cleaned_Data[[#This Row],[JobSatisfaction]], SatisfactionLookup[Code], SatisfactionLookup[Label], "Unknown")</f>
        <v>Low</v>
      </c>
      <c r="AL1261" t="str">
        <f>_xlfn.XLOOKUP(Cleaned_Data[[#This Row],[WorkLifeBalance]], SatisfactionLookup[Code], SatisfactionLookup[Label], "Unknown")</f>
        <v>High</v>
      </c>
      <c r="AM126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261" t="str" cm="1">
        <f t="array" ref="AN1261">_xlfn.IFS(Cleaned_Data[[#This Row],[Risk Score]]&gt;=5, "3 - High Risk", Cleaned_Data[[#This Row],[Risk Score]]&gt;=3, "2 - Medium Risk", TRUE, "1 - Low Risk")</f>
        <v>3 - High Risk</v>
      </c>
    </row>
    <row r="1262" spans="1:40">
      <c r="A1262">
        <v>47</v>
      </c>
      <c r="B1262" t="s">
        <v>43</v>
      </c>
      <c r="C1262" t="s">
        <v>36</v>
      </c>
      <c r="D1262">
        <v>207</v>
      </c>
      <c r="E1262" t="s">
        <v>45</v>
      </c>
      <c r="F1262">
        <v>9</v>
      </c>
      <c r="G1262">
        <v>4</v>
      </c>
      <c r="H1262" t="s">
        <v>38</v>
      </c>
      <c r="I1262">
        <v>1856</v>
      </c>
      <c r="J1262">
        <v>2</v>
      </c>
      <c r="K1262" t="s">
        <v>39</v>
      </c>
      <c r="L1262">
        <v>64</v>
      </c>
      <c r="M1262">
        <v>3</v>
      </c>
      <c r="N1262">
        <v>1</v>
      </c>
      <c r="O1262" t="s">
        <v>50</v>
      </c>
      <c r="P1262">
        <v>3</v>
      </c>
      <c r="Q1262" t="s">
        <v>41</v>
      </c>
      <c r="R1262">
        <v>2105</v>
      </c>
      <c r="S1262">
        <v>5411</v>
      </c>
      <c r="T1262">
        <v>4</v>
      </c>
      <c r="U1262" t="s">
        <v>43</v>
      </c>
      <c r="V1262">
        <v>12</v>
      </c>
      <c r="W1262">
        <v>3</v>
      </c>
      <c r="X1262">
        <v>3</v>
      </c>
      <c r="Y1262">
        <v>0</v>
      </c>
      <c r="Z1262">
        <v>7</v>
      </c>
      <c r="AA1262">
        <v>2</v>
      </c>
      <c r="AB1262">
        <v>3</v>
      </c>
      <c r="AC1262">
        <v>2</v>
      </c>
      <c r="AD1262">
        <v>2</v>
      </c>
      <c r="AE1262">
        <v>2</v>
      </c>
      <c r="AF1262">
        <v>0</v>
      </c>
      <c r="AG1262">
        <v>0</v>
      </c>
      <c r="AH1262" t="s">
        <v>70</v>
      </c>
      <c r="AI1262" t="s">
        <v>71</v>
      </c>
      <c r="AJ1262" t="str" cm="1">
        <f t="array" ref="AJ1262">_xlfn.IFS(
  Cleaned_Data[[#This Row],[MonthlyIncome]] &lt;= Q1_Val, "Low (Q1)",
  Cleaned_Data[[#This Row],[MonthlyIncome]] &lt;= Q2_Val, "Lower-Mid (Q2)",
  Cleaned_Data[[#This Row],[MonthlyIncome]] &lt;= Q3_Val, "Upper-Mid (Q3)",
  TRUE, "High (Q4)"
)</f>
        <v>Low (Q1)</v>
      </c>
      <c r="AK1262" t="str">
        <f>_xlfn.XLOOKUP(Cleaned_Data[[#This Row],[JobSatisfaction]], SatisfactionLookup[Code], SatisfactionLookup[Label], "Unknown")</f>
        <v>High</v>
      </c>
      <c r="AL1262" t="str">
        <f>_xlfn.XLOOKUP(Cleaned_Data[[#This Row],[WorkLifeBalance]], SatisfactionLookup[Code], SatisfactionLookup[Label], "Unknown")</f>
        <v>High</v>
      </c>
      <c r="AM126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262" t="str" cm="1">
        <f t="array" ref="AN1262">_xlfn.IFS(Cleaned_Data[[#This Row],[Risk Score]]&gt;=5, "3 - High Risk", Cleaned_Data[[#This Row],[Risk Score]]&gt;=3, "2 - Medium Risk", TRUE, "1 - Low Risk")</f>
        <v>1 - Low Risk</v>
      </c>
    </row>
    <row r="1263" spans="1:40">
      <c r="A1263">
        <v>32</v>
      </c>
      <c r="B1263" t="s">
        <v>35</v>
      </c>
      <c r="C1263" t="s">
        <v>36</v>
      </c>
      <c r="D1263">
        <v>414</v>
      </c>
      <c r="E1263" t="s">
        <v>37</v>
      </c>
      <c r="F1263">
        <v>2</v>
      </c>
      <c r="G1263">
        <v>4</v>
      </c>
      <c r="H1263" t="s">
        <v>59</v>
      </c>
      <c r="I1263">
        <v>1862</v>
      </c>
      <c r="J1263">
        <v>3</v>
      </c>
      <c r="K1263" t="s">
        <v>46</v>
      </c>
      <c r="L1263">
        <v>82</v>
      </c>
      <c r="M1263">
        <v>2</v>
      </c>
      <c r="N1263">
        <v>2</v>
      </c>
      <c r="O1263" t="s">
        <v>40</v>
      </c>
      <c r="P1263">
        <v>2</v>
      </c>
      <c r="Q1263" t="s">
        <v>41</v>
      </c>
      <c r="R1263">
        <v>9907</v>
      </c>
      <c r="S1263">
        <v>26186</v>
      </c>
      <c r="T1263">
        <v>7</v>
      </c>
      <c r="U1263" t="s">
        <v>35</v>
      </c>
      <c r="V1263">
        <v>12</v>
      </c>
      <c r="W1263">
        <v>3</v>
      </c>
      <c r="X1263">
        <v>3</v>
      </c>
      <c r="Y1263">
        <v>0</v>
      </c>
      <c r="Z1263">
        <v>7</v>
      </c>
      <c r="AA1263">
        <v>3</v>
      </c>
      <c r="AB1263">
        <v>2</v>
      </c>
      <c r="AC1263">
        <v>2</v>
      </c>
      <c r="AD1263">
        <v>2</v>
      </c>
      <c r="AE1263">
        <v>2</v>
      </c>
      <c r="AF1263">
        <v>2</v>
      </c>
      <c r="AG1263">
        <v>1</v>
      </c>
      <c r="AH1263" t="s">
        <v>67</v>
      </c>
      <c r="AI1263" t="s">
        <v>71</v>
      </c>
      <c r="AJ1263" t="str" cm="1">
        <f t="array" ref="AJ1263">_xlfn.IFS(
  Cleaned_Data[[#This Row],[MonthlyIncome]] &lt;= Q1_Val, "Low (Q1)",
  Cleaned_Data[[#This Row],[MonthlyIncome]] &lt;= Q2_Val, "Lower-Mid (Q2)",
  Cleaned_Data[[#This Row],[MonthlyIncome]] &lt;= Q3_Val, "Upper-Mid (Q3)",
  TRUE, "High (Q4)"
)</f>
        <v>High (Q4)</v>
      </c>
      <c r="AK1263" t="str">
        <f>_xlfn.XLOOKUP(Cleaned_Data[[#This Row],[JobSatisfaction]], SatisfactionLookup[Code], SatisfactionLookup[Label], "Unknown")</f>
        <v>Medium</v>
      </c>
      <c r="AL1263" t="str">
        <f>_xlfn.XLOOKUP(Cleaned_Data[[#This Row],[WorkLifeBalance]], SatisfactionLookup[Code], SatisfactionLookup[Label], "Unknown")</f>
        <v>Medium</v>
      </c>
      <c r="AM126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263" t="str" cm="1">
        <f t="array" ref="AN1263">_xlfn.IFS(Cleaned_Data[[#This Row],[Risk Score]]&gt;=5, "3 - High Risk", Cleaned_Data[[#This Row],[Risk Score]]&gt;=3, "2 - Medium Risk", TRUE, "1 - Low Risk")</f>
        <v>3 - High Risk</v>
      </c>
    </row>
    <row r="1264" spans="1:40">
      <c r="A1264">
        <v>39</v>
      </c>
      <c r="B1264" t="s">
        <v>43</v>
      </c>
      <c r="C1264" t="s">
        <v>36</v>
      </c>
      <c r="D1264">
        <v>835</v>
      </c>
      <c r="E1264" t="s">
        <v>45</v>
      </c>
      <c r="F1264">
        <v>19</v>
      </c>
      <c r="G1264">
        <v>4</v>
      </c>
      <c r="H1264" t="s">
        <v>49</v>
      </c>
      <c r="I1264">
        <v>1871</v>
      </c>
      <c r="J1264">
        <v>4</v>
      </c>
      <c r="K1264" t="s">
        <v>46</v>
      </c>
      <c r="L1264">
        <v>41</v>
      </c>
      <c r="M1264">
        <v>3</v>
      </c>
      <c r="N1264">
        <v>2</v>
      </c>
      <c r="O1264" t="s">
        <v>47</v>
      </c>
      <c r="P1264">
        <v>4</v>
      </c>
      <c r="Q1264" t="s">
        <v>52</v>
      </c>
      <c r="R1264">
        <v>3902</v>
      </c>
      <c r="S1264">
        <v>5141</v>
      </c>
      <c r="T1264">
        <v>8</v>
      </c>
      <c r="U1264" t="s">
        <v>43</v>
      </c>
      <c r="V1264">
        <v>14</v>
      </c>
      <c r="W1264">
        <v>3</v>
      </c>
      <c r="X1264">
        <v>2</v>
      </c>
      <c r="Y1264">
        <v>3</v>
      </c>
      <c r="Z1264">
        <v>7</v>
      </c>
      <c r="AA1264">
        <v>2</v>
      </c>
      <c r="AB1264">
        <v>3</v>
      </c>
      <c r="AC1264">
        <v>2</v>
      </c>
      <c r="AD1264">
        <v>2</v>
      </c>
      <c r="AE1264">
        <v>2</v>
      </c>
      <c r="AF1264">
        <v>2</v>
      </c>
      <c r="AG1264">
        <v>0</v>
      </c>
      <c r="AH1264" t="s">
        <v>69</v>
      </c>
      <c r="AI1264" t="s">
        <v>71</v>
      </c>
      <c r="AJ1264" t="str" cm="1">
        <f t="array" ref="AJ1264">_xlfn.IFS(
  Cleaned_Data[[#This Row],[MonthlyIncome]] &lt;= Q1_Val, "Low (Q1)",
  Cleaned_Data[[#This Row],[MonthlyIncome]] &lt;= Q2_Val, "Lower-Mid (Q2)",
  Cleaned_Data[[#This Row],[MonthlyIncome]] &lt;= Q3_Val, "Upper-Mid (Q3)",
  TRUE, "High (Q4)"
)</f>
        <v>Lower-Mid (Q2)</v>
      </c>
      <c r="AK1264" t="str">
        <f>_xlfn.XLOOKUP(Cleaned_Data[[#This Row],[JobSatisfaction]], SatisfactionLookup[Code], SatisfactionLookup[Label], "Unknown")</f>
        <v>Very High</v>
      </c>
      <c r="AL1264" t="str">
        <f>_xlfn.XLOOKUP(Cleaned_Data[[#This Row],[WorkLifeBalance]], SatisfactionLookup[Code], SatisfactionLookup[Label], "Unknown")</f>
        <v>High</v>
      </c>
      <c r="AM126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264" t="str" cm="1">
        <f t="array" ref="AN1264">_xlfn.IFS(Cleaned_Data[[#This Row],[Risk Score]]&gt;=5, "3 - High Risk", Cleaned_Data[[#This Row],[Risk Score]]&gt;=3, "2 - Medium Risk", TRUE, "1 - Low Risk")</f>
        <v>1 - Low Risk</v>
      </c>
    </row>
    <row r="1265" spans="1:40">
      <c r="A1265">
        <v>31</v>
      </c>
      <c r="B1265" t="s">
        <v>43</v>
      </c>
      <c r="C1265" t="s">
        <v>36</v>
      </c>
      <c r="D1265">
        <v>471</v>
      </c>
      <c r="E1265" t="s">
        <v>45</v>
      </c>
      <c r="F1265">
        <v>4</v>
      </c>
      <c r="G1265">
        <v>3</v>
      </c>
      <c r="H1265" t="s">
        <v>51</v>
      </c>
      <c r="I1265">
        <v>1916</v>
      </c>
      <c r="J1265">
        <v>1</v>
      </c>
      <c r="K1265" t="s">
        <v>39</v>
      </c>
      <c r="L1265">
        <v>62</v>
      </c>
      <c r="M1265">
        <v>4</v>
      </c>
      <c r="N1265">
        <v>1</v>
      </c>
      <c r="O1265" t="s">
        <v>50</v>
      </c>
      <c r="P1265">
        <v>3</v>
      </c>
      <c r="Q1265" t="s">
        <v>52</v>
      </c>
      <c r="R1265">
        <v>3978</v>
      </c>
      <c r="S1265">
        <v>16031</v>
      </c>
      <c r="T1265">
        <v>8</v>
      </c>
      <c r="U1265" t="s">
        <v>43</v>
      </c>
      <c r="V1265">
        <v>12</v>
      </c>
      <c r="W1265">
        <v>3</v>
      </c>
      <c r="X1265">
        <v>2</v>
      </c>
      <c r="Y1265">
        <v>1</v>
      </c>
      <c r="Z1265">
        <v>4</v>
      </c>
      <c r="AA1265">
        <v>0</v>
      </c>
      <c r="AB1265">
        <v>2</v>
      </c>
      <c r="AC1265">
        <v>2</v>
      </c>
      <c r="AD1265">
        <v>2</v>
      </c>
      <c r="AE1265">
        <v>2</v>
      </c>
      <c r="AF1265">
        <v>2</v>
      </c>
      <c r="AG1265">
        <v>0</v>
      </c>
      <c r="AH1265" t="s">
        <v>67</v>
      </c>
      <c r="AI1265" t="s">
        <v>71</v>
      </c>
      <c r="AJ1265" t="str" cm="1">
        <f t="array" ref="AJ1265">_xlfn.IFS(
  Cleaned_Data[[#This Row],[MonthlyIncome]] &lt;= Q1_Val, "Low (Q1)",
  Cleaned_Data[[#This Row],[MonthlyIncome]] &lt;= Q2_Val, "Lower-Mid (Q2)",
  Cleaned_Data[[#This Row],[MonthlyIncome]] &lt;= Q3_Val, "Upper-Mid (Q3)",
  TRUE, "High (Q4)"
)</f>
        <v>Lower-Mid (Q2)</v>
      </c>
      <c r="AK1265" t="str">
        <f>_xlfn.XLOOKUP(Cleaned_Data[[#This Row],[JobSatisfaction]], SatisfactionLookup[Code], SatisfactionLookup[Label], "Unknown")</f>
        <v>High</v>
      </c>
      <c r="AL1265" t="str">
        <f>_xlfn.XLOOKUP(Cleaned_Data[[#This Row],[WorkLifeBalance]], SatisfactionLookup[Code], SatisfactionLookup[Label], "Unknown")</f>
        <v>Medium</v>
      </c>
      <c r="AM126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265" t="str" cm="1">
        <f t="array" ref="AN1265">_xlfn.IFS(Cleaned_Data[[#This Row],[Risk Score]]&gt;=5, "3 - High Risk", Cleaned_Data[[#This Row],[Risk Score]]&gt;=3, "2 - Medium Risk", TRUE, "1 - Low Risk")</f>
        <v>1 - Low Risk</v>
      </c>
    </row>
    <row r="1266" spans="1:40">
      <c r="A1266">
        <v>53</v>
      </c>
      <c r="B1266" t="s">
        <v>35</v>
      </c>
      <c r="C1266" t="s">
        <v>36</v>
      </c>
      <c r="D1266">
        <v>1168</v>
      </c>
      <c r="E1266" t="s">
        <v>37</v>
      </c>
      <c r="F1266">
        <v>24</v>
      </c>
      <c r="G1266">
        <v>4</v>
      </c>
      <c r="H1266" t="s">
        <v>38</v>
      </c>
      <c r="I1266">
        <v>1968</v>
      </c>
      <c r="J1266">
        <v>1</v>
      </c>
      <c r="K1266" t="s">
        <v>46</v>
      </c>
      <c r="L1266">
        <v>66</v>
      </c>
      <c r="M1266">
        <v>3</v>
      </c>
      <c r="N1266">
        <v>3</v>
      </c>
      <c r="O1266" t="s">
        <v>40</v>
      </c>
      <c r="P1266">
        <v>1</v>
      </c>
      <c r="Q1266" t="s">
        <v>41</v>
      </c>
      <c r="R1266">
        <v>10448</v>
      </c>
      <c r="S1266">
        <v>5843</v>
      </c>
      <c r="T1266">
        <v>6</v>
      </c>
      <c r="U1266" t="s">
        <v>35</v>
      </c>
      <c r="V1266">
        <v>13</v>
      </c>
      <c r="W1266">
        <v>3</v>
      </c>
      <c r="X1266">
        <v>2</v>
      </c>
      <c r="Y1266">
        <v>0</v>
      </c>
      <c r="Z1266">
        <v>15</v>
      </c>
      <c r="AA1266">
        <v>2</v>
      </c>
      <c r="AB1266">
        <v>2</v>
      </c>
      <c r="AC1266">
        <v>2</v>
      </c>
      <c r="AD1266">
        <v>2</v>
      </c>
      <c r="AE1266">
        <v>2</v>
      </c>
      <c r="AF1266">
        <v>2</v>
      </c>
      <c r="AG1266">
        <v>1</v>
      </c>
      <c r="AH1266" t="s">
        <v>70</v>
      </c>
      <c r="AI1266" t="s">
        <v>71</v>
      </c>
      <c r="AJ1266" t="str" cm="1">
        <f t="array" ref="AJ1266">_xlfn.IFS(
  Cleaned_Data[[#This Row],[MonthlyIncome]] &lt;= Q1_Val, "Low (Q1)",
  Cleaned_Data[[#This Row],[MonthlyIncome]] &lt;= Q2_Val, "Lower-Mid (Q2)",
  Cleaned_Data[[#This Row],[MonthlyIncome]] &lt;= Q3_Val, "Upper-Mid (Q3)",
  TRUE, "High (Q4)"
)</f>
        <v>High (Q4)</v>
      </c>
      <c r="AK1266" t="str">
        <f>_xlfn.XLOOKUP(Cleaned_Data[[#This Row],[JobSatisfaction]], SatisfactionLookup[Code], SatisfactionLookup[Label], "Unknown")</f>
        <v>Low</v>
      </c>
      <c r="AL1266" t="str">
        <f>_xlfn.XLOOKUP(Cleaned_Data[[#This Row],[WorkLifeBalance]], SatisfactionLookup[Code], SatisfactionLookup[Label], "Unknown")</f>
        <v>Medium</v>
      </c>
      <c r="AM126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266" t="str" cm="1">
        <f t="array" ref="AN1266">_xlfn.IFS(Cleaned_Data[[#This Row],[Risk Score]]&gt;=5, "3 - High Risk", Cleaned_Data[[#This Row],[Risk Score]]&gt;=3, "2 - Medium Risk", TRUE, "1 - Low Risk")</f>
        <v>3 - High Risk</v>
      </c>
    </row>
    <row r="1267" spans="1:40">
      <c r="A1267">
        <v>35</v>
      </c>
      <c r="B1267" t="s">
        <v>43</v>
      </c>
      <c r="C1267" t="s">
        <v>36</v>
      </c>
      <c r="D1267">
        <v>1490</v>
      </c>
      <c r="E1267" t="s">
        <v>45</v>
      </c>
      <c r="F1267">
        <v>11</v>
      </c>
      <c r="G1267">
        <v>4</v>
      </c>
      <c r="H1267" t="s">
        <v>51</v>
      </c>
      <c r="I1267">
        <v>2003</v>
      </c>
      <c r="J1267">
        <v>4</v>
      </c>
      <c r="K1267" t="s">
        <v>46</v>
      </c>
      <c r="L1267">
        <v>43</v>
      </c>
      <c r="M1267">
        <v>3</v>
      </c>
      <c r="N1267">
        <v>1</v>
      </c>
      <c r="O1267" t="s">
        <v>50</v>
      </c>
      <c r="P1267">
        <v>3</v>
      </c>
      <c r="Q1267" t="s">
        <v>48</v>
      </c>
      <c r="R1267">
        <v>2660</v>
      </c>
      <c r="S1267">
        <v>20232</v>
      </c>
      <c r="T1267">
        <v>7</v>
      </c>
      <c r="U1267" t="s">
        <v>35</v>
      </c>
      <c r="V1267">
        <v>11</v>
      </c>
      <c r="W1267">
        <v>3</v>
      </c>
      <c r="X1267">
        <v>3</v>
      </c>
      <c r="Y1267">
        <v>1</v>
      </c>
      <c r="Z1267">
        <v>5</v>
      </c>
      <c r="AA1267">
        <v>3</v>
      </c>
      <c r="AB1267">
        <v>3</v>
      </c>
      <c r="AC1267">
        <v>2</v>
      </c>
      <c r="AD1267">
        <v>2</v>
      </c>
      <c r="AE1267">
        <v>2</v>
      </c>
      <c r="AF1267">
        <v>2</v>
      </c>
      <c r="AG1267">
        <v>0</v>
      </c>
      <c r="AH1267" t="s">
        <v>69</v>
      </c>
      <c r="AI1267" t="s">
        <v>71</v>
      </c>
      <c r="AJ1267" t="str" cm="1">
        <f t="array" ref="AJ1267">_xlfn.IFS(
  Cleaned_Data[[#This Row],[MonthlyIncome]] &lt;= Q1_Val, "Low (Q1)",
  Cleaned_Data[[#This Row],[MonthlyIncome]] &lt;= Q2_Val, "Lower-Mid (Q2)",
  Cleaned_Data[[#This Row],[MonthlyIncome]] &lt;= Q3_Val, "Upper-Mid (Q3)",
  TRUE, "High (Q4)"
)</f>
        <v>Low (Q1)</v>
      </c>
      <c r="AK1267" t="str">
        <f>_xlfn.XLOOKUP(Cleaned_Data[[#This Row],[JobSatisfaction]], SatisfactionLookup[Code], SatisfactionLookup[Label], "Unknown")</f>
        <v>High</v>
      </c>
      <c r="AL1267" t="str">
        <f>_xlfn.XLOOKUP(Cleaned_Data[[#This Row],[WorkLifeBalance]], SatisfactionLookup[Code], SatisfactionLookup[Label], "Unknown")</f>
        <v>High</v>
      </c>
      <c r="AM126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267" t="str" cm="1">
        <f t="array" ref="AN1267">_xlfn.IFS(Cleaned_Data[[#This Row],[Risk Score]]&gt;=5, "3 - High Risk", Cleaned_Data[[#This Row],[Risk Score]]&gt;=3, "2 - Medium Risk", TRUE, "1 - Low Risk")</f>
        <v>3 - High Risk</v>
      </c>
    </row>
    <row r="1268" spans="1:40">
      <c r="A1268">
        <v>32</v>
      </c>
      <c r="B1268" t="s">
        <v>43</v>
      </c>
      <c r="C1268" t="s">
        <v>36</v>
      </c>
      <c r="D1268">
        <v>234</v>
      </c>
      <c r="E1268" t="s">
        <v>37</v>
      </c>
      <c r="F1268">
        <v>1</v>
      </c>
      <c r="G1268">
        <v>4</v>
      </c>
      <c r="H1268" t="s">
        <v>51</v>
      </c>
      <c r="I1268">
        <v>2013</v>
      </c>
      <c r="J1268">
        <v>2</v>
      </c>
      <c r="K1268" t="s">
        <v>46</v>
      </c>
      <c r="L1268">
        <v>68</v>
      </c>
      <c r="M1268">
        <v>2</v>
      </c>
      <c r="N1268">
        <v>1</v>
      </c>
      <c r="O1268" t="s">
        <v>57</v>
      </c>
      <c r="P1268">
        <v>2</v>
      </c>
      <c r="Q1268" t="s">
        <v>48</v>
      </c>
      <c r="R1268">
        <v>2269</v>
      </c>
      <c r="S1268">
        <v>18024</v>
      </c>
      <c r="T1268">
        <v>0</v>
      </c>
      <c r="U1268" t="s">
        <v>43</v>
      </c>
      <c r="V1268">
        <v>14</v>
      </c>
      <c r="W1268">
        <v>3</v>
      </c>
      <c r="X1268">
        <v>2</v>
      </c>
      <c r="Y1268">
        <v>1</v>
      </c>
      <c r="Z1268">
        <v>3</v>
      </c>
      <c r="AA1268">
        <v>2</v>
      </c>
      <c r="AB1268">
        <v>3</v>
      </c>
      <c r="AC1268">
        <v>2</v>
      </c>
      <c r="AD1268">
        <v>2</v>
      </c>
      <c r="AE1268">
        <v>2</v>
      </c>
      <c r="AF1268">
        <v>2</v>
      </c>
      <c r="AG1268">
        <v>0</v>
      </c>
      <c r="AH1268" t="s">
        <v>67</v>
      </c>
      <c r="AI1268" t="s">
        <v>71</v>
      </c>
      <c r="AJ1268" t="str" cm="1">
        <f t="array" ref="AJ1268">_xlfn.IFS(
  Cleaned_Data[[#This Row],[MonthlyIncome]] &lt;= Q1_Val, "Low (Q1)",
  Cleaned_Data[[#This Row],[MonthlyIncome]] &lt;= Q2_Val, "Lower-Mid (Q2)",
  Cleaned_Data[[#This Row],[MonthlyIncome]] &lt;= Q3_Val, "Upper-Mid (Q3)",
  TRUE, "High (Q4)"
)</f>
        <v>Low (Q1)</v>
      </c>
      <c r="AK1268" t="str">
        <f>_xlfn.XLOOKUP(Cleaned_Data[[#This Row],[JobSatisfaction]], SatisfactionLookup[Code], SatisfactionLookup[Label], "Unknown")</f>
        <v>Medium</v>
      </c>
      <c r="AL1268" t="str">
        <f>_xlfn.XLOOKUP(Cleaned_Data[[#This Row],[WorkLifeBalance]], SatisfactionLookup[Code], SatisfactionLookup[Label], "Unknown")</f>
        <v>High</v>
      </c>
      <c r="AM126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268" t="str" cm="1">
        <f t="array" ref="AN1268">_xlfn.IFS(Cleaned_Data[[#This Row],[Risk Score]]&gt;=5, "3 - High Risk", Cleaned_Data[[#This Row],[Risk Score]]&gt;=3, "2 - Medium Risk", TRUE, "1 - Low Risk")</f>
        <v>2 - Medium Risk</v>
      </c>
    </row>
    <row r="1269" spans="1:40">
      <c r="A1269">
        <v>29</v>
      </c>
      <c r="B1269" t="s">
        <v>35</v>
      </c>
      <c r="C1269" t="s">
        <v>36</v>
      </c>
      <c r="D1269">
        <v>1092</v>
      </c>
      <c r="E1269" t="s">
        <v>45</v>
      </c>
      <c r="F1269">
        <v>1</v>
      </c>
      <c r="G1269">
        <v>4</v>
      </c>
      <c r="H1269" t="s">
        <v>51</v>
      </c>
      <c r="I1269">
        <v>2027</v>
      </c>
      <c r="J1269">
        <v>1</v>
      </c>
      <c r="K1269" t="s">
        <v>46</v>
      </c>
      <c r="L1269">
        <v>36</v>
      </c>
      <c r="M1269">
        <v>3</v>
      </c>
      <c r="N1269">
        <v>1</v>
      </c>
      <c r="O1269" t="s">
        <v>47</v>
      </c>
      <c r="P1269">
        <v>4</v>
      </c>
      <c r="Q1269" t="s">
        <v>48</v>
      </c>
      <c r="R1269">
        <v>4787</v>
      </c>
      <c r="S1269">
        <v>26124</v>
      </c>
      <c r="T1269">
        <v>9</v>
      </c>
      <c r="U1269" t="s">
        <v>35</v>
      </c>
      <c r="V1269">
        <v>14</v>
      </c>
      <c r="W1269">
        <v>3</v>
      </c>
      <c r="X1269">
        <v>2</v>
      </c>
      <c r="Y1269">
        <v>3</v>
      </c>
      <c r="Z1269">
        <v>4</v>
      </c>
      <c r="AA1269">
        <v>3</v>
      </c>
      <c r="AB1269">
        <v>4</v>
      </c>
      <c r="AC1269">
        <v>2</v>
      </c>
      <c r="AD1269">
        <v>2</v>
      </c>
      <c r="AE1269">
        <v>2</v>
      </c>
      <c r="AF1269">
        <v>2</v>
      </c>
      <c r="AG1269">
        <v>1</v>
      </c>
      <c r="AH1269" t="s">
        <v>67</v>
      </c>
      <c r="AI1269" t="s">
        <v>71</v>
      </c>
      <c r="AJ1269" t="str" cm="1">
        <f t="array" ref="AJ1269">_xlfn.IFS(
  Cleaned_Data[[#This Row],[MonthlyIncome]] &lt;= Q1_Val, "Low (Q1)",
  Cleaned_Data[[#This Row],[MonthlyIncome]] &lt;= Q2_Val, "Lower-Mid (Q2)",
  Cleaned_Data[[#This Row],[MonthlyIncome]] &lt;= Q3_Val, "Upper-Mid (Q3)",
  TRUE, "High (Q4)"
)</f>
        <v>Lower-Mid (Q2)</v>
      </c>
      <c r="AK1269" t="str">
        <f>_xlfn.XLOOKUP(Cleaned_Data[[#This Row],[JobSatisfaction]], SatisfactionLookup[Code], SatisfactionLookup[Label], "Unknown")</f>
        <v>Very High</v>
      </c>
      <c r="AL1269" t="str">
        <f>_xlfn.XLOOKUP(Cleaned_Data[[#This Row],[WorkLifeBalance]], SatisfactionLookup[Code], SatisfactionLookup[Label], "Unknown")</f>
        <v>Very High</v>
      </c>
      <c r="AM126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269" t="str" cm="1">
        <f t="array" ref="AN1269">_xlfn.IFS(Cleaned_Data[[#This Row],[Risk Score]]&gt;=5, "3 - High Risk", Cleaned_Data[[#This Row],[Risk Score]]&gt;=3, "2 - Medium Risk", TRUE, "1 - Low Risk")</f>
        <v>2 - Medium Risk</v>
      </c>
    </row>
    <row r="1270" spans="1:40">
      <c r="A1270">
        <v>40</v>
      </c>
      <c r="B1270" t="s">
        <v>43</v>
      </c>
      <c r="C1270" t="s">
        <v>36</v>
      </c>
      <c r="D1270">
        <v>1322</v>
      </c>
      <c r="E1270" t="s">
        <v>45</v>
      </c>
      <c r="F1270">
        <v>2</v>
      </c>
      <c r="G1270">
        <v>4</v>
      </c>
      <c r="H1270" t="s">
        <v>38</v>
      </c>
      <c r="I1270">
        <v>2048</v>
      </c>
      <c r="J1270">
        <v>3</v>
      </c>
      <c r="K1270" t="s">
        <v>46</v>
      </c>
      <c r="L1270">
        <v>52</v>
      </c>
      <c r="M1270">
        <v>2</v>
      </c>
      <c r="N1270">
        <v>1</v>
      </c>
      <c r="O1270" t="s">
        <v>47</v>
      </c>
      <c r="P1270">
        <v>3</v>
      </c>
      <c r="Q1270" t="s">
        <v>41</v>
      </c>
      <c r="R1270">
        <v>2809</v>
      </c>
      <c r="S1270">
        <v>2725</v>
      </c>
      <c r="T1270">
        <v>2</v>
      </c>
      <c r="U1270" t="s">
        <v>43</v>
      </c>
      <c r="V1270">
        <v>14</v>
      </c>
      <c r="W1270">
        <v>3</v>
      </c>
      <c r="X1270">
        <v>4</v>
      </c>
      <c r="Y1270">
        <v>0</v>
      </c>
      <c r="Z1270">
        <v>8</v>
      </c>
      <c r="AA1270">
        <v>2</v>
      </c>
      <c r="AB1270">
        <v>3</v>
      </c>
      <c r="AC1270">
        <v>2</v>
      </c>
      <c r="AD1270">
        <v>2</v>
      </c>
      <c r="AE1270">
        <v>2</v>
      </c>
      <c r="AF1270">
        <v>2</v>
      </c>
      <c r="AG1270">
        <v>0</v>
      </c>
      <c r="AH1270" t="s">
        <v>69</v>
      </c>
      <c r="AI1270" t="s">
        <v>71</v>
      </c>
      <c r="AJ1270" t="str" cm="1">
        <f t="array" ref="AJ1270">_xlfn.IFS(
  Cleaned_Data[[#This Row],[MonthlyIncome]] &lt;= Q1_Val, "Low (Q1)",
  Cleaned_Data[[#This Row],[MonthlyIncome]] &lt;= Q2_Val, "Lower-Mid (Q2)",
  Cleaned_Data[[#This Row],[MonthlyIncome]] &lt;= Q3_Val, "Upper-Mid (Q3)",
  TRUE, "High (Q4)"
)</f>
        <v>Low (Q1)</v>
      </c>
      <c r="AK1270" t="str">
        <f>_xlfn.XLOOKUP(Cleaned_Data[[#This Row],[JobSatisfaction]], SatisfactionLookup[Code], SatisfactionLookup[Label], "Unknown")</f>
        <v>High</v>
      </c>
      <c r="AL1270" t="str">
        <f>_xlfn.XLOOKUP(Cleaned_Data[[#This Row],[WorkLifeBalance]], SatisfactionLookup[Code], SatisfactionLookup[Label], "Unknown")</f>
        <v>High</v>
      </c>
      <c r="AM127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270" t="str" cm="1">
        <f t="array" ref="AN1270">_xlfn.IFS(Cleaned_Data[[#This Row],[Risk Score]]&gt;=5, "3 - High Risk", Cleaned_Data[[#This Row],[Risk Score]]&gt;=3, "2 - Medium Risk", TRUE, "1 - Low Risk")</f>
        <v>1 - Low Risk</v>
      </c>
    </row>
    <row r="1271" spans="1:40">
      <c r="A1271">
        <v>50</v>
      </c>
      <c r="B1271" t="s">
        <v>35</v>
      </c>
      <c r="C1271" t="s">
        <v>36</v>
      </c>
      <c r="D1271">
        <v>410</v>
      </c>
      <c r="E1271" t="s">
        <v>37</v>
      </c>
      <c r="F1271">
        <v>28</v>
      </c>
      <c r="G1271">
        <v>3</v>
      </c>
      <c r="H1271" t="s">
        <v>59</v>
      </c>
      <c r="I1271">
        <v>2055</v>
      </c>
      <c r="J1271">
        <v>4</v>
      </c>
      <c r="K1271" t="s">
        <v>46</v>
      </c>
      <c r="L1271">
        <v>39</v>
      </c>
      <c r="M1271">
        <v>2</v>
      </c>
      <c r="N1271">
        <v>3</v>
      </c>
      <c r="O1271" t="s">
        <v>40</v>
      </c>
      <c r="P1271">
        <v>1</v>
      </c>
      <c r="Q1271" t="s">
        <v>52</v>
      </c>
      <c r="R1271">
        <v>10854</v>
      </c>
      <c r="S1271">
        <v>16586</v>
      </c>
      <c r="T1271">
        <v>4</v>
      </c>
      <c r="U1271" t="s">
        <v>35</v>
      </c>
      <c r="V1271">
        <v>13</v>
      </c>
      <c r="W1271">
        <v>3</v>
      </c>
      <c r="X1271">
        <v>2</v>
      </c>
      <c r="Y1271">
        <v>1</v>
      </c>
      <c r="Z1271">
        <v>20</v>
      </c>
      <c r="AA1271">
        <v>3</v>
      </c>
      <c r="AB1271">
        <v>3</v>
      </c>
      <c r="AC1271">
        <v>3</v>
      </c>
      <c r="AD1271">
        <v>2</v>
      </c>
      <c r="AE1271">
        <v>2</v>
      </c>
      <c r="AF1271">
        <v>0</v>
      </c>
      <c r="AG1271">
        <v>1</v>
      </c>
      <c r="AH1271" t="s">
        <v>70</v>
      </c>
      <c r="AI1271" t="s">
        <v>71</v>
      </c>
      <c r="AJ1271" t="str" cm="1">
        <f t="array" ref="AJ1271">_xlfn.IFS(
  Cleaned_Data[[#This Row],[MonthlyIncome]] &lt;= Q1_Val, "Low (Q1)",
  Cleaned_Data[[#This Row],[MonthlyIncome]] &lt;= Q2_Val, "Lower-Mid (Q2)",
  Cleaned_Data[[#This Row],[MonthlyIncome]] &lt;= Q3_Val, "Upper-Mid (Q3)",
  TRUE, "High (Q4)"
)</f>
        <v>High (Q4)</v>
      </c>
      <c r="AK1271" t="str">
        <f>_xlfn.XLOOKUP(Cleaned_Data[[#This Row],[JobSatisfaction]], SatisfactionLookup[Code], SatisfactionLookup[Label], "Unknown")</f>
        <v>Low</v>
      </c>
      <c r="AL1271" t="str">
        <f>_xlfn.XLOOKUP(Cleaned_Data[[#This Row],[WorkLifeBalance]], SatisfactionLookup[Code], SatisfactionLookup[Label], "Unknown")</f>
        <v>High</v>
      </c>
      <c r="AM127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271" t="str" cm="1">
        <f t="array" ref="AN1271">_xlfn.IFS(Cleaned_Data[[#This Row],[Risk Score]]&gt;=5, "3 - High Risk", Cleaned_Data[[#This Row],[Risk Score]]&gt;=3, "2 - Medium Risk", TRUE, "1 - Low Risk")</f>
        <v>3 - High Risk</v>
      </c>
    </row>
    <row r="1272" spans="1:40">
      <c r="A1272">
        <v>35</v>
      </c>
      <c r="B1272" t="s">
        <v>43</v>
      </c>
      <c r="C1272" t="s">
        <v>36</v>
      </c>
      <c r="D1272">
        <v>890</v>
      </c>
      <c r="E1272" t="s">
        <v>37</v>
      </c>
      <c r="F1272">
        <v>2</v>
      </c>
      <c r="G1272">
        <v>3</v>
      </c>
      <c r="H1272" t="s">
        <v>59</v>
      </c>
      <c r="I1272">
        <v>49</v>
      </c>
      <c r="J1272">
        <v>4</v>
      </c>
      <c r="K1272" t="s">
        <v>39</v>
      </c>
      <c r="L1272">
        <v>97</v>
      </c>
      <c r="M1272">
        <v>3</v>
      </c>
      <c r="N1272">
        <v>1</v>
      </c>
      <c r="O1272" t="s">
        <v>57</v>
      </c>
      <c r="P1272">
        <v>4</v>
      </c>
      <c r="Q1272" t="s">
        <v>48</v>
      </c>
      <c r="R1272">
        <v>2014</v>
      </c>
      <c r="S1272">
        <v>9687</v>
      </c>
      <c r="T1272">
        <v>1</v>
      </c>
      <c r="U1272" t="s">
        <v>43</v>
      </c>
      <c r="V1272">
        <v>13</v>
      </c>
      <c r="W1272">
        <v>3</v>
      </c>
      <c r="X1272">
        <v>1</v>
      </c>
      <c r="Y1272">
        <v>0</v>
      </c>
      <c r="Z1272">
        <v>2</v>
      </c>
      <c r="AA1272">
        <v>3</v>
      </c>
      <c r="AB1272">
        <v>3</v>
      </c>
      <c r="AC1272">
        <v>2</v>
      </c>
      <c r="AD1272">
        <v>2</v>
      </c>
      <c r="AE1272">
        <v>2</v>
      </c>
      <c r="AF1272">
        <v>2</v>
      </c>
      <c r="AG1272">
        <v>0</v>
      </c>
      <c r="AH1272" t="s">
        <v>69</v>
      </c>
      <c r="AI1272" t="s">
        <v>71</v>
      </c>
      <c r="AJ1272" t="str" cm="1">
        <f t="array" ref="AJ1272">_xlfn.IFS(
  Cleaned_Data[[#This Row],[MonthlyIncome]] &lt;= Q1_Val, "Low (Q1)",
  Cleaned_Data[[#This Row],[MonthlyIncome]] &lt;= Q2_Val, "Lower-Mid (Q2)",
  Cleaned_Data[[#This Row],[MonthlyIncome]] &lt;= Q3_Val, "Upper-Mid (Q3)",
  TRUE, "High (Q4)"
)</f>
        <v>Low (Q1)</v>
      </c>
      <c r="AK1272" t="str">
        <f>_xlfn.XLOOKUP(Cleaned_Data[[#This Row],[JobSatisfaction]], SatisfactionLookup[Code], SatisfactionLookup[Label], "Unknown")</f>
        <v>Very High</v>
      </c>
      <c r="AL1272" t="str">
        <f>_xlfn.XLOOKUP(Cleaned_Data[[#This Row],[WorkLifeBalance]], SatisfactionLookup[Code], SatisfactionLookup[Label], "Unknown")</f>
        <v>High</v>
      </c>
      <c r="AM127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272" t="str" cm="1">
        <f t="array" ref="AN1272">_xlfn.IFS(Cleaned_Data[[#This Row],[Risk Score]]&gt;=5, "3 - High Risk", Cleaned_Data[[#This Row],[Risk Score]]&gt;=3, "2 - Medium Risk", TRUE, "1 - Low Risk")</f>
        <v>1 - Low Risk</v>
      </c>
    </row>
    <row r="1273" spans="1:40">
      <c r="A1273">
        <v>46</v>
      </c>
      <c r="B1273" t="s">
        <v>35</v>
      </c>
      <c r="C1273" t="s">
        <v>36</v>
      </c>
      <c r="D1273">
        <v>669</v>
      </c>
      <c r="E1273" t="s">
        <v>37</v>
      </c>
      <c r="F1273">
        <v>9</v>
      </c>
      <c r="G1273">
        <v>2</v>
      </c>
      <c r="H1273" t="s">
        <v>51</v>
      </c>
      <c r="I1273">
        <v>118</v>
      </c>
      <c r="J1273">
        <v>3</v>
      </c>
      <c r="K1273" t="s">
        <v>46</v>
      </c>
      <c r="L1273">
        <v>64</v>
      </c>
      <c r="M1273">
        <v>2</v>
      </c>
      <c r="N1273">
        <v>3</v>
      </c>
      <c r="O1273" t="s">
        <v>40</v>
      </c>
      <c r="P1273">
        <v>4</v>
      </c>
      <c r="Q1273" t="s">
        <v>41</v>
      </c>
      <c r="R1273">
        <v>9619</v>
      </c>
      <c r="S1273">
        <v>13596</v>
      </c>
      <c r="T1273">
        <v>1</v>
      </c>
      <c r="U1273" t="s">
        <v>43</v>
      </c>
      <c r="V1273">
        <v>16</v>
      </c>
      <c r="W1273">
        <v>3</v>
      </c>
      <c r="X1273">
        <v>4</v>
      </c>
      <c r="Y1273">
        <v>0</v>
      </c>
      <c r="Z1273">
        <v>9</v>
      </c>
      <c r="AA1273">
        <v>3</v>
      </c>
      <c r="AB1273">
        <v>3</v>
      </c>
      <c r="AC1273">
        <v>9</v>
      </c>
      <c r="AD1273">
        <v>8</v>
      </c>
      <c r="AE1273">
        <v>4</v>
      </c>
      <c r="AF1273">
        <v>7</v>
      </c>
      <c r="AG1273">
        <v>1</v>
      </c>
      <c r="AH1273" t="s">
        <v>70</v>
      </c>
      <c r="AI1273" t="s">
        <v>72</v>
      </c>
      <c r="AJ1273" t="str" cm="1">
        <f t="array" ref="AJ1273">_xlfn.IFS(
  Cleaned_Data[[#This Row],[MonthlyIncome]] &lt;= Q1_Val, "Low (Q1)",
  Cleaned_Data[[#This Row],[MonthlyIncome]] &lt;= Q2_Val, "Lower-Mid (Q2)",
  Cleaned_Data[[#This Row],[MonthlyIncome]] &lt;= Q3_Val, "Upper-Mid (Q3)",
  TRUE, "High (Q4)"
)</f>
        <v>High (Q4)</v>
      </c>
      <c r="AK1273" t="str">
        <f>_xlfn.XLOOKUP(Cleaned_Data[[#This Row],[JobSatisfaction]], SatisfactionLookup[Code], SatisfactionLookup[Label], "Unknown")</f>
        <v>Very High</v>
      </c>
      <c r="AL1273" t="str">
        <f>_xlfn.XLOOKUP(Cleaned_Data[[#This Row],[WorkLifeBalance]], SatisfactionLookup[Code], SatisfactionLookup[Label], "Unknown")</f>
        <v>High</v>
      </c>
      <c r="AM127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273" t="str" cm="1">
        <f t="array" ref="AN1273">_xlfn.IFS(Cleaned_Data[[#This Row],[Risk Score]]&gt;=5, "3 - High Risk", Cleaned_Data[[#This Row],[Risk Score]]&gt;=3, "2 - Medium Risk", TRUE, "1 - Low Risk")</f>
        <v>1 - Low Risk</v>
      </c>
    </row>
    <row r="1274" spans="1:40">
      <c r="A1274">
        <v>43</v>
      </c>
      <c r="B1274" t="s">
        <v>43</v>
      </c>
      <c r="C1274" t="s">
        <v>44</v>
      </c>
      <c r="D1274">
        <v>394</v>
      </c>
      <c r="E1274" t="s">
        <v>37</v>
      </c>
      <c r="F1274">
        <v>26</v>
      </c>
      <c r="G1274">
        <v>2</v>
      </c>
      <c r="H1274" t="s">
        <v>38</v>
      </c>
      <c r="I1274">
        <v>158</v>
      </c>
      <c r="J1274">
        <v>3</v>
      </c>
      <c r="K1274" t="s">
        <v>46</v>
      </c>
      <c r="L1274">
        <v>92</v>
      </c>
      <c r="M1274">
        <v>3</v>
      </c>
      <c r="N1274">
        <v>4</v>
      </c>
      <c r="O1274" t="s">
        <v>56</v>
      </c>
      <c r="P1274">
        <v>4</v>
      </c>
      <c r="Q1274" t="s">
        <v>48</v>
      </c>
      <c r="R1274">
        <v>16959</v>
      </c>
      <c r="S1274">
        <v>19494</v>
      </c>
      <c r="T1274">
        <v>1</v>
      </c>
      <c r="U1274" t="s">
        <v>35</v>
      </c>
      <c r="V1274">
        <v>12</v>
      </c>
      <c r="W1274">
        <v>3</v>
      </c>
      <c r="X1274">
        <v>4</v>
      </c>
      <c r="Y1274">
        <v>2</v>
      </c>
      <c r="Z1274">
        <v>25</v>
      </c>
      <c r="AA1274">
        <v>3</v>
      </c>
      <c r="AB1274">
        <v>4</v>
      </c>
      <c r="AC1274">
        <v>25</v>
      </c>
      <c r="AD1274">
        <v>12</v>
      </c>
      <c r="AE1274">
        <v>4</v>
      </c>
      <c r="AF1274">
        <v>12</v>
      </c>
      <c r="AG1274">
        <v>0</v>
      </c>
      <c r="AH1274" t="s">
        <v>69</v>
      </c>
      <c r="AI1274" t="s">
        <v>73</v>
      </c>
      <c r="AJ1274" t="str" cm="1">
        <f t="array" ref="AJ1274">_xlfn.IFS(
  Cleaned_Data[[#This Row],[MonthlyIncome]] &lt;= Q1_Val, "Low (Q1)",
  Cleaned_Data[[#This Row],[MonthlyIncome]] &lt;= Q2_Val, "Lower-Mid (Q2)",
  Cleaned_Data[[#This Row],[MonthlyIncome]] &lt;= Q3_Val, "Upper-Mid (Q3)",
  TRUE, "High (Q4)"
)</f>
        <v>High (Q4)</v>
      </c>
      <c r="AK1274" t="str">
        <f>_xlfn.XLOOKUP(Cleaned_Data[[#This Row],[JobSatisfaction]], SatisfactionLookup[Code], SatisfactionLookup[Label], "Unknown")</f>
        <v>Very High</v>
      </c>
      <c r="AL1274" t="str">
        <f>_xlfn.XLOOKUP(Cleaned_Data[[#This Row],[WorkLifeBalance]], SatisfactionLookup[Code], SatisfactionLookup[Label], "Unknown")</f>
        <v>Very High</v>
      </c>
      <c r="AM127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274" t="str" cm="1">
        <f t="array" ref="AN1274">_xlfn.IFS(Cleaned_Data[[#This Row],[Risk Score]]&gt;=5, "3 - High Risk", Cleaned_Data[[#This Row],[Risk Score]]&gt;=3, "2 - Medium Risk", TRUE, "1 - Low Risk")</f>
        <v>3 - High Risk</v>
      </c>
    </row>
    <row r="1275" spans="1:40">
      <c r="A1275">
        <v>46</v>
      </c>
      <c r="B1275" t="s">
        <v>43</v>
      </c>
      <c r="C1275" t="s">
        <v>36</v>
      </c>
      <c r="D1275">
        <v>526</v>
      </c>
      <c r="E1275" t="s">
        <v>37</v>
      </c>
      <c r="F1275">
        <v>1</v>
      </c>
      <c r="G1275">
        <v>2</v>
      </c>
      <c r="H1275" t="s">
        <v>59</v>
      </c>
      <c r="I1275">
        <v>244</v>
      </c>
      <c r="J1275">
        <v>2</v>
      </c>
      <c r="K1275" t="s">
        <v>39</v>
      </c>
      <c r="L1275">
        <v>92</v>
      </c>
      <c r="M1275">
        <v>3</v>
      </c>
      <c r="N1275">
        <v>3</v>
      </c>
      <c r="O1275" t="s">
        <v>40</v>
      </c>
      <c r="P1275">
        <v>1</v>
      </c>
      <c r="Q1275" t="s">
        <v>52</v>
      </c>
      <c r="R1275">
        <v>10453</v>
      </c>
      <c r="S1275">
        <v>2137</v>
      </c>
      <c r="T1275">
        <v>1</v>
      </c>
      <c r="U1275" t="s">
        <v>43</v>
      </c>
      <c r="V1275">
        <v>25</v>
      </c>
      <c r="W1275">
        <v>4</v>
      </c>
      <c r="X1275">
        <v>3</v>
      </c>
      <c r="Y1275">
        <v>3</v>
      </c>
      <c r="Z1275">
        <v>24</v>
      </c>
      <c r="AA1275">
        <v>2</v>
      </c>
      <c r="AB1275">
        <v>3</v>
      </c>
      <c r="AC1275">
        <v>24</v>
      </c>
      <c r="AD1275">
        <v>13</v>
      </c>
      <c r="AE1275">
        <v>15</v>
      </c>
      <c r="AF1275">
        <v>7</v>
      </c>
      <c r="AG1275">
        <v>0</v>
      </c>
      <c r="AH1275" t="s">
        <v>70</v>
      </c>
      <c r="AI1275" t="s">
        <v>73</v>
      </c>
      <c r="AJ1275" t="str" cm="1">
        <f t="array" ref="AJ1275">_xlfn.IFS(
  Cleaned_Data[[#This Row],[MonthlyIncome]] &lt;= Q1_Val, "Low (Q1)",
  Cleaned_Data[[#This Row],[MonthlyIncome]] &lt;= Q2_Val, "Lower-Mid (Q2)",
  Cleaned_Data[[#This Row],[MonthlyIncome]] &lt;= Q3_Val, "Upper-Mid (Q3)",
  TRUE, "High (Q4)"
)</f>
        <v>High (Q4)</v>
      </c>
      <c r="AK1275" t="str">
        <f>_xlfn.XLOOKUP(Cleaned_Data[[#This Row],[JobSatisfaction]], SatisfactionLookup[Code], SatisfactionLookup[Label], "Unknown")</f>
        <v>Low</v>
      </c>
      <c r="AL1275" t="str">
        <f>_xlfn.XLOOKUP(Cleaned_Data[[#This Row],[WorkLifeBalance]], SatisfactionLookup[Code], SatisfactionLookup[Label], "Unknown")</f>
        <v>High</v>
      </c>
      <c r="AM127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275" t="str" cm="1">
        <f t="array" ref="AN1275">_xlfn.IFS(Cleaned_Data[[#This Row],[Risk Score]]&gt;=5, "3 - High Risk", Cleaned_Data[[#This Row],[Risk Score]]&gt;=3, "2 - Medium Risk", TRUE, "1 - Low Risk")</f>
        <v>2 - Medium Risk</v>
      </c>
    </row>
    <row r="1276" spans="1:40">
      <c r="A1276">
        <v>52</v>
      </c>
      <c r="B1276" t="s">
        <v>43</v>
      </c>
      <c r="C1276" t="s">
        <v>55</v>
      </c>
      <c r="D1276">
        <v>771</v>
      </c>
      <c r="E1276" t="s">
        <v>37</v>
      </c>
      <c r="F1276">
        <v>2</v>
      </c>
      <c r="G1276">
        <v>4</v>
      </c>
      <c r="H1276" t="s">
        <v>38</v>
      </c>
      <c r="I1276">
        <v>329</v>
      </c>
      <c r="J1276">
        <v>1</v>
      </c>
      <c r="K1276" t="s">
        <v>46</v>
      </c>
      <c r="L1276">
        <v>79</v>
      </c>
      <c r="M1276">
        <v>2</v>
      </c>
      <c r="N1276">
        <v>5</v>
      </c>
      <c r="O1276" t="s">
        <v>56</v>
      </c>
      <c r="P1276">
        <v>3</v>
      </c>
      <c r="Q1276" t="s">
        <v>41</v>
      </c>
      <c r="R1276">
        <v>19068</v>
      </c>
      <c r="S1276">
        <v>21030</v>
      </c>
      <c r="T1276">
        <v>1</v>
      </c>
      <c r="U1276" t="s">
        <v>35</v>
      </c>
      <c r="V1276">
        <v>18</v>
      </c>
      <c r="W1276">
        <v>3</v>
      </c>
      <c r="X1276">
        <v>4</v>
      </c>
      <c r="Y1276">
        <v>0</v>
      </c>
      <c r="Z1276">
        <v>33</v>
      </c>
      <c r="AA1276">
        <v>2</v>
      </c>
      <c r="AB1276">
        <v>4</v>
      </c>
      <c r="AC1276">
        <v>33</v>
      </c>
      <c r="AD1276">
        <v>7</v>
      </c>
      <c r="AE1276">
        <v>15</v>
      </c>
      <c r="AF1276">
        <v>12</v>
      </c>
      <c r="AG1276">
        <v>0</v>
      </c>
      <c r="AH1276" t="s">
        <v>70</v>
      </c>
      <c r="AI1276" t="s">
        <v>73</v>
      </c>
      <c r="AJ1276" t="str" cm="1">
        <f t="array" ref="AJ1276">_xlfn.IFS(
  Cleaned_Data[[#This Row],[MonthlyIncome]] &lt;= Q1_Val, "Low (Q1)",
  Cleaned_Data[[#This Row],[MonthlyIncome]] &lt;= Q2_Val, "Lower-Mid (Q2)",
  Cleaned_Data[[#This Row],[MonthlyIncome]] &lt;= Q3_Val, "Upper-Mid (Q3)",
  TRUE, "High (Q4)"
)</f>
        <v>High (Q4)</v>
      </c>
      <c r="AK1276" t="str">
        <f>_xlfn.XLOOKUP(Cleaned_Data[[#This Row],[JobSatisfaction]], SatisfactionLookup[Code], SatisfactionLookup[Label], "Unknown")</f>
        <v>High</v>
      </c>
      <c r="AL1276" t="str">
        <f>_xlfn.XLOOKUP(Cleaned_Data[[#This Row],[WorkLifeBalance]], SatisfactionLookup[Code], SatisfactionLookup[Label], "Unknown")</f>
        <v>Very High</v>
      </c>
      <c r="AM127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276" t="str" cm="1">
        <f t="array" ref="AN1276">_xlfn.IFS(Cleaned_Data[[#This Row],[Risk Score]]&gt;=5, "3 - High Risk", Cleaned_Data[[#This Row],[Risk Score]]&gt;=3, "2 - Medium Risk", TRUE, "1 - Low Risk")</f>
        <v>2 - Medium Risk</v>
      </c>
    </row>
    <row r="1277" spans="1:40">
      <c r="A1277">
        <v>38</v>
      </c>
      <c r="B1277" t="s">
        <v>43</v>
      </c>
      <c r="C1277" t="s">
        <v>36</v>
      </c>
      <c r="D1277">
        <v>322</v>
      </c>
      <c r="E1277" t="s">
        <v>37</v>
      </c>
      <c r="F1277">
        <v>7</v>
      </c>
      <c r="G1277">
        <v>2</v>
      </c>
      <c r="H1277" t="s">
        <v>51</v>
      </c>
      <c r="I1277">
        <v>382</v>
      </c>
      <c r="J1277">
        <v>1</v>
      </c>
      <c r="K1277" t="s">
        <v>39</v>
      </c>
      <c r="L1277">
        <v>44</v>
      </c>
      <c r="M1277">
        <v>4</v>
      </c>
      <c r="N1277">
        <v>2</v>
      </c>
      <c r="O1277" t="s">
        <v>40</v>
      </c>
      <c r="P1277">
        <v>1</v>
      </c>
      <c r="Q1277" t="s">
        <v>52</v>
      </c>
      <c r="R1277">
        <v>5605</v>
      </c>
      <c r="S1277">
        <v>19191</v>
      </c>
      <c r="T1277">
        <v>1</v>
      </c>
      <c r="U1277" t="s">
        <v>35</v>
      </c>
      <c r="V1277">
        <v>24</v>
      </c>
      <c r="W1277">
        <v>4</v>
      </c>
      <c r="X1277">
        <v>3</v>
      </c>
      <c r="Y1277">
        <v>1</v>
      </c>
      <c r="Z1277">
        <v>8</v>
      </c>
      <c r="AA1277">
        <v>3</v>
      </c>
      <c r="AB1277">
        <v>3</v>
      </c>
      <c r="AC1277">
        <v>8</v>
      </c>
      <c r="AD1277">
        <v>0</v>
      </c>
      <c r="AE1277">
        <v>7</v>
      </c>
      <c r="AF1277">
        <v>7</v>
      </c>
      <c r="AG1277">
        <v>0</v>
      </c>
      <c r="AH1277" t="s">
        <v>69</v>
      </c>
      <c r="AI1277" t="s">
        <v>72</v>
      </c>
      <c r="AJ1277" t="str" cm="1">
        <f t="array" ref="AJ1277">_xlfn.IFS(
  Cleaned_Data[[#This Row],[MonthlyIncome]] &lt;= Q1_Val, "Low (Q1)",
  Cleaned_Data[[#This Row],[MonthlyIncome]] &lt;= Q2_Val, "Lower-Mid (Q2)",
  Cleaned_Data[[#This Row],[MonthlyIncome]] &lt;= Q3_Val, "Upper-Mid (Q3)",
  TRUE, "High (Q4)"
)</f>
        <v>Upper-Mid (Q3)</v>
      </c>
      <c r="AK1277" t="str">
        <f>_xlfn.XLOOKUP(Cleaned_Data[[#This Row],[JobSatisfaction]], SatisfactionLookup[Code], SatisfactionLookup[Label], "Unknown")</f>
        <v>Low</v>
      </c>
      <c r="AL1277" t="str">
        <f>_xlfn.XLOOKUP(Cleaned_Data[[#This Row],[WorkLifeBalance]], SatisfactionLookup[Code], SatisfactionLookup[Label], "Unknown")</f>
        <v>High</v>
      </c>
      <c r="AM127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277" t="str" cm="1">
        <f t="array" ref="AN1277">_xlfn.IFS(Cleaned_Data[[#This Row],[Risk Score]]&gt;=5, "3 - High Risk", Cleaned_Data[[#This Row],[Risk Score]]&gt;=3, "2 - Medium Risk", TRUE, "1 - Low Risk")</f>
        <v>3 - High Risk</v>
      </c>
    </row>
    <row r="1278" spans="1:40">
      <c r="A1278">
        <v>42</v>
      </c>
      <c r="B1278" t="s">
        <v>43</v>
      </c>
      <c r="C1278" t="s">
        <v>36</v>
      </c>
      <c r="D1278">
        <v>635</v>
      </c>
      <c r="E1278" t="s">
        <v>37</v>
      </c>
      <c r="F1278">
        <v>1</v>
      </c>
      <c r="G1278">
        <v>1</v>
      </c>
      <c r="H1278" t="s">
        <v>38</v>
      </c>
      <c r="I1278">
        <v>387</v>
      </c>
      <c r="J1278">
        <v>2</v>
      </c>
      <c r="K1278" t="s">
        <v>46</v>
      </c>
      <c r="L1278">
        <v>99</v>
      </c>
      <c r="M1278">
        <v>3</v>
      </c>
      <c r="N1278">
        <v>2</v>
      </c>
      <c r="O1278" t="s">
        <v>40</v>
      </c>
      <c r="P1278">
        <v>3</v>
      </c>
      <c r="Q1278" t="s">
        <v>48</v>
      </c>
      <c r="R1278">
        <v>4907</v>
      </c>
      <c r="S1278">
        <v>24532</v>
      </c>
      <c r="T1278">
        <v>1</v>
      </c>
      <c r="U1278" t="s">
        <v>43</v>
      </c>
      <c r="V1278">
        <v>25</v>
      </c>
      <c r="W1278">
        <v>4</v>
      </c>
      <c r="X1278">
        <v>3</v>
      </c>
      <c r="Y1278">
        <v>0</v>
      </c>
      <c r="Z1278">
        <v>20</v>
      </c>
      <c r="AA1278">
        <v>3</v>
      </c>
      <c r="AB1278">
        <v>3</v>
      </c>
      <c r="AC1278">
        <v>20</v>
      </c>
      <c r="AD1278">
        <v>16</v>
      </c>
      <c r="AE1278">
        <v>11</v>
      </c>
      <c r="AF1278">
        <v>6</v>
      </c>
      <c r="AG1278">
        <v>0</v>
      </c>
      <c r="AH1278" t="s">
        <v>69</v>
      </c>
      <c r="AI1278" t="s">
        <v>73</v>
      </c>
      <c r="AJ1278" t="str" cm="1">
        <f t="array" ref="AJ1278">_xlfn.IFS(
  Cleaned_Data[[#This Row],[MonthlyIncome]] &lt;= Q1_Val, "Low (Q1)",
  Cleaned_Data[[#This Row],[MonthlyIncome]] &lt;= Q2_Val, "Lower-Mid (Q2)",
  Cleaned_Data[[#This Row],[MonthlyIncome]] &lt;= Q3_Val, "Upper-Mid (Q3)",
  TRUE, "High (Q4)"
)</f>
        <v>Lower-Mid (Q2)</v>
      </c>
      <c r="AK1278" t="str">
        <f>_xlfn.XLOOKUP(Cleaned_Data[[#This Row],[JobSatisfaction]], SatisfactionLookup[Code], SatisfactionLookup[Label], "Unknown")</f>
        <v>High</v>
      </c>
      <c r="AL1278" t="str">
        <f>_xlfn.XLOOKUP(Cleaned_Data[[#This Row],[WorkLifeBalance]], SatisfactionLookup[Code], SatisfactionLookup[Label], "Unknown")</f>
        <v>High</v>
      </c>
      <c r="AM127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278" t="str" cm="1">
        <f t="array" ref="AN1278">_xlfn.IFS(Cleaned_Data[[#This Row],[Risk Score]]&gt;=5, "3 - High Risk", Cleaned_Data[[#This Row],[Risk Score]]&gt;=3, "2 - Medium Risk", TRUE, "1 - Low Risk")</f>
        <v>1 - Low Risk</v>
      </c>
    </row>
    <row r="1279" spans="1:40">
      <c r="A1279">
        <v>21</v>
      </c>
      <c r="B1279" t="s">
        <v>43</v>
      </c>
      <c r="C1279" t="s">
        <v>55</v>
      </c>
      <c r="D1279">
        <v>895</v>
      </c>
      <c r="E1279" t="s">
        <v>37</v>
      </c>
      <c r="F1279">
        <v>9</v>
      </c>
      <c r="G1279">
        <v>2</v>
      </c>
      <c r="H1279" t="s">
        <v>51</v>
      </c>
      <c r="I1279">
        <v>484</v>
      </c>
      <c r="J1279">
        <v>1</v>
      </c>
      <c r="K1279" t="s">
        <v>46</v>
      </c>
      <c r="L1279">
        <v>39</v>
      </c>
      <c r="M1279">
        <v>3</v>
      </c>
      <c r="N1279">
        <v>1</v>
      </c>
      <c r="O1279" t="s">
        <v>57</v>
      </c>
      <c r="P1279">
        <v>4</v>
      </c>
      <c r="Q1279" t="s">
        <v>41</v>
      </c>
      <c r="R1279">
        <v>2610</v>
      </c>
      <c r="S1279">
        <v>2851</v>
      </c>
      <c r="T1279">
        <v>1</v>
      </c>
      <c r="U1279" t="s">
        <v>43</v>
      </c>
      <c r="V1279">
        <v>24</v>
      </c>
      <c r="W1279">
        <v>4</v>
      </c>
      <c r="X1279">
        <v>3</v>
      </c>
      <c r="Y1279">
        <v>0</v>
      </c>
      <c r="Z1279">
        <v>3</v>
      </c>
      <c r="AA1279">
        <v>3</v>
      </c>
      <c r="AB1279">
        <v>2</v>
      </c>
      <c r="AC1279">
        <v>3</v>
      </c>
      <c r="AD1279">
        <v>2</v>
      </c>
      <c r="AE1279">
        <v>2</v>
      </c>
      <c r="AF1279">
        <v>2</v>
      </c>
      <c r="AG1279">
        <v>0</v>
      </c>
      <c r="AH1279" t="s">
        <v>68</v>
      </c>
      <c r="AI1279" t="s">
        <v>71</v>
      </c>
      <c r="AJ1279" t="str" cm="1">
        <f t="array" ref="AJ1279">_xlfn.IFS(
  Cleaned_Data[[#This Row],[MonthlyIncome]] &lt;= Q1_Val, "Low (Q1)",
  Cleaned_Data[[#This Row],[MonthlyIncome]] &lt;= Q2_Val, "Lower-Mid (Q2)",
  Cleaned_Data[[#This Row],[MonthlyIncome]] &lt;= Q3_Val, "Upper-Mid (Q3)",
  TRUE, "High (Q4)"
)</f>
        <v>Low (Q1)</v>
      </c>
      <c r="AK1279" t="str">
        <f>_xlfn.XLOOKUP(Cleaned_Data[[#This Row],[JobSatisfaction]], SatisfactionLookup[Code], SatisfactionLookup[Label], "Unknown")</f>
        <v>Very High</v>
      </c>
      <c r="AL1279" t="str">
        <f>_xlfn.XLOOKUP(Cleaned_Data[[#This Row],[WorkLifeBalance]], SatisfactionLookup[Code], SatisfactionLookup[Label], "Unknown")</f>
        <v>Medium</v>
      </c>
      <c r="AM127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279" t="str" cm="1">
        <f t="array" ref="AN1279">_xlfn.IFS(Cleaned_Data[[#This Row],[Risk Score]]&gt;=5, "3 - High Risk", Cleaned_Data[[#This Row],[Risk Score]]&gt;=3, "2 - Medium Risk", TRUE, "1 - Low Risk")</f>
        <v>1 - Low Risk</v>
      </c>
    </row>
    <row r="1280" spans="1:40">
      <c r="A1280">
        <v>41</v>
      </c>
      <c r="B1280" t="s">
        <v>35</v>
      </c>
      <c r="C1280" t="s">
        <v>44</v>
      </c>
      <c r="D1280">
        <v>143</v>
      </c>
      <c r="E1280" t="s">
        <v>37</v>
      </c>
      <c r="F1280">
        <v>4</v>
      </c>
      <c r="G1280">
        <v>3</v>
      </c>
      <c r="H1280" t="s">
        <v>59</v>
      </c>
      <c r="I1280">
        <v>488</v>
      </c>
      <c r="J1280">
        <v>1</v>
      </c>
      <c r="K1280" t="s">
        <v>46</v>
      </c>
      <c r="L1280">
        <v>56</v>
      </c>
      <c r="M1280">
        <v>3</v>
      </c>
      <c r="N1280">
        <v>2</v>
      </c>
      <c r="O1280" t="s">
        <v>40</v>
      </c>
      <c r="P1280">
        <v>2</v>
      </c>
      <c r="Q1280" t="s">
        <v>41</v>
      </c>
      <c r="R1280">
        <v>9355</v>
      </c>
      <c r="S1280">
        <v>9558</v>
      </c>
      <c r="T1280">
        <v>1</v>
      </c>
      <c r="U1280" t="s">
        <v>43</v>
      </c>
      <c r="V1280">
        <v>18</v>
      </c>
      <c r="W1280">
        <v>3</v>
      </c>
      <c r="X1280">
        <v>3</v>
      </c>
      <c r="Y1280">
        <v>0</v>
      </c>
      <c r="Z1280">
        <v>8</v>
      </c>
      <c r="AA1280">
        <v>5</v>
      </c>
      <c r="AB1280">
        <v>3</v>
      </c>
      <c r="AC1280">
        <v>8</v>
      </c>
      <c r="AD1280">
        <v>7</v>
      </c>
      <c r="AE1280">
        <v>7</v>
      </c>
      <c r="AF1280">
        <v>7</v>
      </c>
      <c r="AG1280">
        <v>1</v>
      </c>
      <c r="AH1280" t="s">
        <v>69</v>
      </c>
      <c r="AI1280" t="s">
        <v>72</v>
      </c>
      <c r="AJ1280" t="str" cm="1">
        <f t="array" ref="AJ1280">_xlfn.IFS(
  Cleaned_Data[[#This Row],[MonthlyIncome]] &lt;= Q1_Val, "Low (Q1)",
  Cleaned_Data[[#This Row],[MonthlyIncome]] &lt;= Q2_Val, "Lower-Mid (Q2)",
  Cleaned_Data[[#This Row],[MonthlyIncome]] &lt;= Q3_Val, "Upper-Mid (Q3)",
  TRUE, "High (Q4)"
)</f>
        <v>High (Q4)</v>
      </c>
      <c r="AK1280" t="str">
        <f>_xlfn.XLOOKUP(Cleaned_Data[[#This Row],[JobSatisfaction]], SatisfactionLookup[Code], SatisfactionLookup[Label], "Unknown")</f>
        <v>Medium</v>
      </c>
      <c r="AL1280" t="str">
        <f>_xlfn.XLOOKUP(Cleaned_Data[[#This Row],[WorkLifeBalance]], SatisfactionLookup[Code], SatisfactionLookup[Label], "Unknown")</f>
        <v>High</v>
      </c>
      <c r="AM128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280" t="str" cm="1">
        <f t="array" ref="AN1280">_xlfn.IFS(Cleaned_Data[[#This Row],[Risk Score]]&gt;=5, "3 - High Risk", Cleaned_Data[[#This Row],[Risk Score]]&gt;=3, "2 - Medium Risk", TRUE, "1 - Low Risk")</f>
        <v>2 - Medium Risk</v>
      </c>
    </row>
    <row r="1281" spans="1:40">
      <c r="A1281">
        <v>36</v>
      </c>
      <c r="B1281" t="s">
        <v>43</v>
      </c>
      <c r="C1281" t="s">
        <v>36</v>
      </c>
      <c r="D1281">
        <v>164</v>
      </c>
      <c r="E1281" t="s">
        <v>37</v>
      </c>
      <c r="F1281">
        <v>2</v>
      </c>
      <c r="G1281">
        <v>2</v>
      </c>
      <c r="H1281" t="s">
        <v>51</v>
      </c>
      <c r="I1281">
        <v>513</v>
      </c>
      <c r="J1281">
        <v>2</v>
      </c>
      <c r="K1281" t="s">
        <v>46</v>
      </c>
      <c r="L1281">
        <v>61</v>
      </c>
      <c r="M1281">
        <v>2</v>
      </c>
      <c r="N1281">
        <v>3</v>
      </c>
      <c r="O1281" t="s">
        <v>40</v>
      </c>
      <c r="P1281">
        <v>3</v>
      </c>
      <c r="Q1281" t="s">
        <v>48</v>
      </c>
      <c r="R1281">
        <v>7596</v>
      </c>
      <c r="S1281">
        <v>3809</v>
      </c>
      <c r="T1281">
        <v>1</v>
      </c>
      <c r="U1281" t="s">
        <v>43</v>
      </c>
      <c r="V1281">
        <v>13</v>
      </c>
      <c r="W1281">
        <v>3</v>
      </c>
      <c r="X1281">
        <v>2</v>
      </c>
      <c r="Y1281">
        <v>2</v>
      </c>
      <c r="Z1281">
        <v>10</v>
      </c>
      <c r="AA1281">
        <v>2</v>
      </c>
      <c r="AB1281">
        <v>3</v>
      </c>
      <c r="AC1281">
        <v>10</v>
      </c>
      <c r="AD1281">
        <v>9</v>
      </c>
      <c r="AE1281">
        <v>9</v>
      </c>
      <c r="AF1281">
        <v>0</v>
      </c>
      <c r="AG1281">
        <v>0</v>
      </c>
      <c r="AH1281" t="s">
        <v>69</v>
      </c>
      <c r="AI1281" t="s">
        <v>72</v>
      </c>
      <c r="AJ1281" t="str" cm="1">
        <f t="array" ref="AJ1281">_xlfn.IFS(
  Cleaned_Data[[#This Row],[MonthlyIncome]] &lt;= Q1_Val, "Low (Q1)",
  Cleaned_Data[[#This Row],[MonthlyIncome]] &lt;= Q2_Val, "Lower-Mid (Q2)",
  Cleaned_Data[[#This Row],[MonthlyIncome]] &lt;= Q3_Val, "Upper-Mid (Q3)",
  TRUE, "High (Q4)"
)</f>
        <v>Upper-Mid (Q3)</v>
      </c>
      <c r="AK1281" t="str">
        <f>_xlfn.XLOOKUP(Cleaned_Data[[#This Row],[JobSatisfaction]], SatisfactionLookup[Code], SatisfactionLookup[Label], "Unknown")</f>
        <v>High</v>
      </c>
      <c r="AL1281" t="str">
        <f>_xlfn.XLOOKUP(Cleaned_Data[[#This Row],[WorkLifeBalance]], SatisfactionLookup[Code], SatisfactionLookup[Label], "Unknown")</f>
        <v>High</v>
      </c>
      <c r="AM128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281" t="str" cm="1">
        <f t="array" ref="AN1281">_xlfn.IFS(Cleaned_Data[[#This Row],[Risk Score]]&gt;=5, "3 - High Risk", Cleaned_Data[[#This Row],[Risk Score]]&gt;=3, "2 - Medium Risk", TRUE, "1 - Low Risk")</f>
        <v>1 - Low Risk</v>
      </c>
    </row>
    <row r="1282" spans="1:40">
      <c r="A1282">
        <v>36</v>
      </c>
      <c r="B1282" t="s">
        <v>43</v>
      </c>
      <c r="C1282" t="s">
        <v>55</v>
      </c>
      <c r="D1282">
        <v>635</v>
      </c>
      <c r="E1282" t="s">
        <v>37</v>
      </c>
      <c r="F1282">
        <v>10</v>
      </c>
      <c r="G1282">
        <v>4</v>
      </c>
      <c r="H1282" t="s">
        <v>51</v>
      </c>
      <c r="I1282">
        <v>592</v>
      </c>
      <c r="J1282">
        <v>2</v>
      </c>
      <c r="K1282" t="s">
        <v>46</v>
      </c>
      <c r="L1282">
        <v>32</v>
      </c>
      <c r="M1282">
        <v>3</v>
      </c>
      <c r="N1282">
        <v>3</v>
      </c>
      <c r="O1282" t="s">
        <v>40</v>
      </c>
      <c r="P1282">
        <v>4</v>
      </c>
      <c r="Q1282" t="s">
        <v>41</v>
      </c>
      <c r="R1282">
        <v>9980</v>
      </c>
      <c r="S1282">
        <v>15318</v>
      </c>
      <c r="T1282">
        <v>1</v>
      </c>
      <c r="U1282" t="s">
        <v>43</v>
      </c>
      <c r="V1282">
        <v>14</v>
      </c>
      <c r="W1282">
        <v>3</v>
      </c>
      <c r="X1282">
        <v>4</v>
      </c>
      <c r="Y1282">
        <v>0</v>
      </c>
      <c r="Z1282">
        <v>10</v>
      </c>
      <c r="AA1282">
        <v>3</v>
      </c>
      <c r="AB1282">
        <v>2</v>
      </c>
      <c r="AC1282">
        <v>10</v>
      </c>
      <c r="AD1282">
        <v>3</v>
      </c>
      <c r="AE1282">
        <v>9</v>
      </c>
      <c r="AF1282">
        <v>7</v>
      </c>
      <c r="AG1282">
        <v>0</v>
      </c>
      <c r="AH1282" t="s">
        <v>69</v>
      </c>
      <c r="AI1282" t="s">
        <v>72</v>
      </c>
      <c r="AJ1282" t="str" cm="1">
        <f t="array" ref="AJ1282">_xlfn.IFS(
  Cleaned_Data[[#This Row],[MonthlyIncome]] &lt;= Q1_Val, "Low (Q1)",
  Cleaned_Data[[#This Row],[MonthlyIncome]] &lt;= Q2_Val, "Lower-Mid (Q2)",
  Cleaned_Data[[#This Row],[MonthlyIncome]] &lt;= Q3_Val, "Upper-Mid (Q3)",
  TRUE, "High (Q4)"
)</f>
        <v>High (Q4)</v>
      </c>
      <c r="AK1282" t="str">
        <f>_xlfn.XLOOKUP(Cleaned_Data[[#This Row],[JobSatisfaction]], SatisfactionLookup[Code], SatisfactionLookup[Label], "Unknown")</f>
        <v>Very High</v>
      </c>
      <c r="AL1282" t="str">
        <f>_xlfn.XLOOKUP(Cleaned_Data[[#This Row],[WorkLifeBalance]], SatisfactionLookup[Code], SatisfactionLookup[Label], "Unknown")</f>
        <v>Medium</v>
      </c>
      <c r="AM128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282" t="str" cm="1">
        <f t="array" ref="AN1282">_xlfn.IFS(Cleaned_Data[[#This Row],[Risk Score]]&gt;=5, "3 - High Risk", Cleaned_Data[[#This Row],[Risk Score]]&gt;=3, "2 - Medium Risk", TRUE, "1 - Low Risk")</f>
        <v>1 - Low Risk</v>
      </c>
    </row>
    <row r="1283" spans="1:40">
      <c r="A1283">
        <v>37</v>
      </c>
      <c r="B1283" t="s">
        <v>43</v>
      </c>
      <c r="C1283" t="s">
        <v>55</v>
      </c>
      <c r="D1283">
        <v>142</v>
      </c>
      <c r="E1283" t="s">
        <v>37</v>
      </c>
      <c r="F1283">
        <v>9</v>
      </c>
      <c r="G1283">
        <v>4</v>
      </c>
      <c r="H1283" t="s">
        <v>51</v>
      </c>
      <c r="I1283">
        <v>626</v>
      </c>
      <c r="J1283">
        <v>1</v>
      </c>
      <c r="K1283" t="s">
        <v>46</v>
      </c>
      <c r="L1283">
        <v>69</v>
      </c>
      <c r="M1283">
        <v>3</v>
      </c>
      <c r="N1283">
        <v>3</v>
      </c>
      <c r="O1283" t="s">
        <v>40</v>
      </c>
      <c r="P1283">
        <v>2</v>
      </c>
      <c r="Q1283" t="s">
        <v>52</v>
      </c>
      <c r="R1283">
        <v>8834</v>
      </c>
      <c r="S1283">
        <v>24666</v>
      </c>
      <c r="T1283">
        <v>1</v>
      </c>
      <c r="U1283" t="s">
        <v>43</v>
      </c>
      <c r="V1283">
        <v>13</v>
      </c>
      <c r="W1283">
        <v>3</v>
      </c>
      <c r="X1283">
        <v>4</v>
      </c>
      <c r="Y1283">
        <v>1</v>
      </c>
      <c r="Z1283">
        <v>9</v>
      </c>
      <c r="AA1283">
        <v>6</v>
      </c>
      <c r="AB1283">
        <v>3</v>
      </c>
      <c r="AC1283">
        <v>9</v>
      </c>
      <c r="AD1283">
        <v>5</v>
      </c>
      <c r="AE1283">
        <v>7</v>
      </c>
      <c r="AF1283">
        <v>7</v>
      </c>
      <c r="AG1283">
        <v>0</v>
      </c>
      <c r="AH1283" t="s">
        <v>69</v>
      </c>
      <c r="AI1283" t="s">
        <v>72</v>
      </c>
      <c r="AJ1283" t="str" cm="1">
        <f t="array" ref="AJ1283">_xlfn.IFS(
  Cleaned_Data[[#This Row],[MonthlyIncome]] &lt;= Q1_Val, "Low (Q1)",
  Cleaned_Data[[#This Row],[MonthlyIncome]] &lt;= Q2_Val, "Lower-Mid (Q2)",
  Cleaned_Data[[#This Row],[MonthlyIncome]] &lt;= Q3_Val, "Upper-Mid (Q3)",
  TRUE, "High (Q4)"
)</f>
        <v>High (Q4)</v>
      </c>
      <c r="AK1283" t="str">
        <f>_xlfn.XLOOKUP(Cleaned_Data[[#This Row],[JobSatisfaction]], SatisfactionLookup[Code], SatisfactionLookup[Label], "Unknown")</f>
        <v>Medium</v>
      </c>
      <c r="AL1283" t="str">
        <f>_xlfn.XLOOKUP(Cleaned_Data[[#This Row],[WorkLifeBalance]], SatisfactionLookup[Code], SatisfactionLookup[Label], "Unknown")</f>
        <v>High</v>
      </c>
      <c r="AM128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283" t="str" cm="1">
        <f t="array" ref="AN1283">_xlfn.IFS(Cleaned_Data[[#This Row],[Risk Score]]&gt;=5, "3 - High Risk", Cleaned_Data[[#This Row],[Risk Score]]&gt;=3, "2 - Medium Risk", TRUE, "1 - Low Risk")</f>
        <v>2 - Medium Risk</v>
      </c>
    </row>
    <row r="1284" spans="1:40">
      <c r="A1284">
        <v>50</v>
      </c>
      <c r="B1284" t="s">
        <v>43</v>
      </c>
      <c r="C1284" t="s">
        <v>44</v>
      </c>
      <c r="D1284">
        <v>1246</v>
      </c>
      <c r="E1284" t="s">
        <v>61</v>
      </c>
      <c r="F1284">
        <v>3</v>
      </c>
      <c r="G1284">
        <v>3</v>
      </c>
      <c r="H1284" t="s">
        <v>51</v>
      </c>
      <c r="I1284">
        <v>644</v>
      </c>
      <c r="J1284">
        <v>1</v>
      </c>
      <c r="K1284" t="s">
        <v>46</v>
      </c>
      <c r="L1284">
        <v>99</v>
      </c>
      <c r="M1284">
        <v>3</v>
      </c>
      <c r="N1284">
        <v>5</v>
      </c>
      <c r="O1284" t="s">
        <v>56</v>
      </c>
      <c r="P1284">
        <v>2</v>
      </c>
      <c r="Q1284" t="s">
        <v>48</v>
      </c>
      <c r="R1284">
        <v>18200</v>
      </c>
      <c r="S1284">
        <v>7999</v>
      </c>
      <c r="T1284">
        <v>1</v>
      </c>
      <c r="U1284" t="s">
        <v>43</v>
      </c>
      <c r="V1284">
        <v>11</v>
      </c>
      <c r="W1284">
        <v>3</v>
      </c>
      <c r="X1284">
        <v>3</v>
      </c>
      <c r="Y1284">
        <v>1</v>
      </c>
      <c r="Z1284">
        <v>32</v>
      </c>
      <c r="AA1284">
        <v>2</v>
      </c>
      <c r="AB1284">
        <v>3</v>
      </c>
      <c r="AC1284">
        <v>32</v>
      </c>
      <c r="AD1284">
        <v>5</v>
      </c>
      <c r="AE1284">
        <v>10</v>
      </c>
      <c r="AF1284">
        <v>7</v>
      </c>
      <c r="AG1284">
        <v>0</v>
      </c>
      <c r="AH1284" t="s">
        <v>70</v>
      </c>
      <c r="AI1284" t="s">
        <v>73</v>
      </c>
      <c r="AJ1284" t="str" cm="1">
        <f t="array" ref="AJ1284">_xlfn.IFS(
  Cleaned_Data[[#This Row],[MonthlyIncome]] &lt;= Q1_Val, "Low (Q1)",
  Cleaned_Data[[#This Row],[MonthlyIncome]] &lt;= Q2_Val, "Lower-Mid (Q2)",
  Cleaned_Data[[#This Row],[MonthlyIncome]] &lt;= Q3_Val, "Upper-Mid (Q3)",
  TRUE, "High (Q4)"
)</f>
        <v>High (Q4)</v>
      </c>
      <c r="AK1284" t="str">
        <f>_xlfn.XLOOKUP(Cleaned_Data[[#This Row],[JobSatisfaction]], SatisfactionLookup[Code], SatisfactionLookup[Label], "Unknown")</f>
        <v>Medium</v>
      </c>
      <c r="AL1284" t="str">
        <f>_xlfn.XLOOKUP(Cleaned_Data[[#This Row],[WorkLifeBalance]], SatisfactionLookup[Code], SatisfactionLookup[Label], "Unknown")</f>
        <v>High</v>
      </c>
      <c r="AM128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284" t="str" cm="1">
        <f t="array" ref="AN1284">_xlfn.IFS(Cleaned_Data[[#This Row],[Risk Score]]&gt;=5, "3 - High Risk", Cleaned_Data[[#This Row],[Risk Score]]&gt;=3, "2 - Medium Risk", TRUE, "1 - Low Risk")</f>
        <v>2 - Medium Risk</v>
      </c>
    </row>
    <row r="1285" spans="1:40">
      <c r="A1285">
        <v>41</v>
      </c>
      <c r="B1285" t="s">
        <v>43</v>
      </c>
      <c r="C1285" t="s">
        <v>36</v>
      </c>
      <c r="D1285">
        <v>314</v>
      </c>
      <c r="E1285" t="s">
        <v>61</v>
      </c>
      <c r="F1285">
        <v>1</v>
      </c>
      <c r="G1285">
        <v>3</v>
      </c>
      <c r="H1285" t="s">
        <v>61</v>
      </c>
      <c r="I1285">
        <v>734</v>
      </c>
      <c r="J1285">
        <v>4</v>
      </c>
      <c r="K1285" t="s">
        <v>46</v>
      </c>
      <c r="L1285">
        <v>59</v>
      </c>
      <c r="M1285">
        <v>2</v>
      </c>
      <c r="N1285">
        <v>5</v>
      </c>
      <c r="O1285" t="s">
        <v>56</v>
      </c>
      <c r="P1285">
        <v>3</v>
      </c>
      <c r="Q1285" t="s">
        <v>48</v>
      </c>
      <c r="R1285">
        <v>19189</v>
      </c>
      <c r="S1285">
        <v>19562</v>
      </c>
      <c r="T1285">
        <v>1</v>
      </c>
      <c r="U1285" t="s">
        <v>43</v>
      </c>
      <c r="V1285">
        <v>12</v>
      </c>
      <c r="W1285">
        <v>3</v>
      </c>
      <c r="X1285">
        <v>2</v>
      </c>
      <c r="Y1285">
        <v>1</v>
      </c>
      <c r="Z1285">
        <v>22</v>
      </c>
      <c r="AA1285">
        <v>3</v>
      </c>
      <c r="AB1285">
        <v>3</v>
      </c>
      <c r="AC1285">
        <v>22</v>
      </c>
      <c r="AD1285">
        <v>7</v>
      </c>
      <c r="AE1285">
        <v>2</v>
      </c>
      <c r="AF1285">
        <v>10</v>
      </c>
      <c r="AG1285">
        <v>0</v>
      </c>
      <c r="AH1285" t="s">
        <v>69</v>
      </c>
      <c r="AI1285" t="s">
        <v>73</v>
      </c>
      <c r="AJ1285" t="str" cm="1">
        <f t="array" ref="AJ1285">_xlfn.IFS(
  Cleaned_Data[[#This Row],[MonthlyIncome]] &lt;= Q1_Val, "Low (Q1)",
  Cleaned_Data[[#This Row],[MonthlyIncome]] &lt;= Q2_Val, "Lower-Mid (Q2)",
  Cleaned_Data[[#This Row],[MonthlyIncome]] &lt;= Q3_Val, "Upper-Mid (Q3)",
  TRUE, "High (Q4)"
)</f>
        <v>High (Q4)</v>
      </c>
      <c r="AK1285" t="str">
        <f>_xlfn.XLOOKUP(Cleaned_Data[[#This Row],[JobSatisfaction]], SatisfactionLookup[Code], SatisfactionLookup[Label], "Unknown")</f>
        <v>High</v>
      </c>
      <c r="AL1285" t="str">
        <f>_xlfn.XLOOKUP(Cleaned_Data[[#This Row],[WorkLifeBalance]], SatisfactionLookup[Code], SatisfactionLookup[Label], "Unknown")</f>
        <v>High</v>
      </c>
      <c r="AM128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285" t="str" cm="1">
        <f t="array" ref="AN1285">_xlfn.IFS(Cleaned_Data[[#This Row],[Risk Score]]&gt;=5, "3 - High Risk", Cleaned_Data[[#This Row],[Risk Score]]&gt;=3, "2 - Medium Risk", TRUE, "1 - Low Risk")</f>
        <v>1 - Low Risk</v>
      </c>
    </row>
    <row r="1286" spans="1:40">
      <c r="A1286">
        <v>49</v>
      </c>
      <c r="B1286" t="s">
        <v>35</v>
      </c>
      <c r="C1286" t="s">
        <v>36</v>
      </c>
      <c r="D1286">
        <v>1184</v>
      </c>
      <c r="E1286" t="s">
        <v>37</v>
      </c>
      <c r="F1286">
        <v>11</v>
      </c>
      <c r="G1286">
        <v>3</v>
      </c>
      <c r="H1286" t="s">
        <v>59</v>
      </c>
      <c r="I1286">
        <v>840</v>
      </c>
      <c r="J1286">
        <v>3</v>
      </c>
      <c r="K1286" t="s">
        <v>39</v>
      </c>
      <c r="L1286">
        <v>43</v>
      </c>
      <c r="M1286">
        <v>3</v>
      </c>
      <c r="N1286">
        <v>3</v>
      </c>
      <c r="O1286" t="s">
        <v>40</v>
      </c>
      <c r="P1286">
        <v>4</v>
      </c>
      <c r="Q1286" t="s">
        <v>48</v>
      </c>
      <c r="R1286">
        <v>7654</v>
      </c>
      <c r="S1286">
        <v>5860</v>
      </c>
      <c r="T1286">
        <v>1</v>
      </c>
      <c r="U1286" t="s">
        <v>43</v>
      </c>
      <c r="V1286">
        <v>18</v>
      </c>
      <c r="W1286">
        <v>3</v>
      </c>
      <c r="X1286">
        <v>1</v>
      </c>
      <c r="Y1286">
        <v>2</v>
      </c>
      <c r="Z1286">
        <v>9</v>
      </c>
      <c r="AA1286">
        <v>3</v>
      </c>
      <c r="AB1286">
        <v>4</v>
      </c>
      <c r="AC1286">
        <v>9</v>
      </c>
      <c r="AD1286">
        <v>8</v>
      </c>
      <c r="AE1286">
        <v>7</v>
      </c>
      <c r="AF1286">
        <v>7</v>
      </c>
      <c r="AG1286">
        <v>1</v>
      </c>
      <c r="AH1286" t="s">
        <v>70</v>
      </c>
      <c r="AI1286" t="s">
        <v>72</v>
      </c>
      <c r="AJ1286" t="str" cm="1">
        <f t="array" ref="AJ1286">_xlfn.IFS(
  Cleaned_Data[[#This Row],[MonthlyIncome]] &lt;= Q1_Val, "Low (Q1)",
  Cleaned_Data[[#This Row],[MonthlyIncome]] &lt;= Q2_Val, "Lower-Mid (Q2)",
  Cleaned_Data[[#This Row],[MonthlyIncome]] &lt;= Q3_Val, "Upper-Mid (Q3)",
  TRUE, "High (Q4)"
)</f>
        <v>Upper-Mid (Q3)</v>
      </c>
      <c r="AK1286" t="str">
        <f>_xlfn.XLOOKUP(Cleaned_Data[[#This Row],[JobSatisfaction]], SatisfactionLookup[Code], SatisfactionLookup[Label], "Unknown")</f>
        <v>Very High</v>
      </c>
      <c r="AL1286" t="str">
        <f>_xlfn.XLOOKUP(Cleaned_Data[[#This Row],[WorkLifeBalance]], SatisfactionLookup[Code], SatisfactionLookup[Label], "Unknown")</f>
        <v>Very High</v>
      </c>
      <c r="AM128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286" t="str" cm="1">
        <f t="array" ref="AN1286">_xlfn.IFS(Cleaned_Data[[#This Row],[Risk Score]]&gt;=5, "3 - High Risk", Cleaned_Data[[#This Row],[Risk Score]]&gt;=3, "2 - Medium Risk", TRUE, "1 - Low Risk")</f>
        <v>1 - Low Risk</v>
      </c>
    </row>
    <row r="1287" spans="1:40">
      <c r="A1287">
        <v>36</v>
      </c>
      <c r="B1287" t="s">
        <v>43</v>
      </c>
      <c r="C1287" t="s">
        <v>36</v>
      </c>
      <c r="D1287">
        <v>928</v>
      </c>
      <c r="E1287" t="s">
        <v>37</v>
      </c>
      <c r="F1287">
        <v>1</v>
      </c>
      <c r="G1287">
        <v>2</v>
      </c>
      <c r="H1287" t="s">
        <v>38</v>
      </c>
      <c r="I1287">
        <v>857</v>
      </c>
      <c r="J1287">
        <v>2</v>
      </c>
      <c r="K1287" t="s">
        <v>46</v>
      </c>
      <c r="L1287">
        <v>56</v>
      </c>
      <c r="M1287">
        <v>3</v>
      </c>
      <c r="N1287">
        <v>2</v>
      </c>
      <c r="O1287" t="s">
        <v>40</v>
      </c>
      <c r="P1287">
        <v>4</v>
      </c>
      <c r="Q1287" t="s">
        <v>48</v>
      </c>
      <c r="R1287">
        <v>6201</v>
      </c>
      <c r="S1287">
        <v>2823</v>
      </c>
      <c r="T1287">
        <v>1</v>
      </c>
      <c r="U1287" t="s">
        <v>35</v>
      </c>
      <c r="V1287">
        <v>14</v>
      </c>
      <c r="W1287">
        <v>3</v>
      </c>
      <c r="X1287">
        <v>4</v>
      </c>
      <c r="Y1287">
        <v>1</v>
      </c>
      <c r="Z1287">
        <v>18</v>
      </c>
      <c r="AA1287">
        <v>1</v>
      </c>
      <c r="AB1287">
        <v>2</v>
      </c>
      <c r="AC1287">
        <v>18</v>
      </c>
      <c r="AD1287">
        <v>14</v>
      </c>
      <c r="AE1287">
        <v>4</v>
      </c>
      <c r="AF1287">
        <v>11</v>
      </c>
      <c r="AG1287">
        <v>0</v>
      </c>
      <c r="AH1287" t="s">
        <v>69</v>
      </c>
      <c r="AI1287" t="s">
        <v>73</v>
      </c>
      <c r="AJ1287" t="str" cm="1">
        <f t="array" ref="AJ1287">_xlfn.IFS(
  Cleaned_Data[[#This Row],[MonthlyIncome]] &lt;= Q1_Val, "Low (Q1)",
  Cleaned_Data[[#This Row],[MonthlyIncome]] &lt;= Q2_Val, "Lower-Mid (Q2)",
  Cleaned_Data[[#This Row],[MonthlyIncome]] &lt;= Q3_Val, "Upper-Mid (Q3)",
  TRUE, "High (Q4)"
)</f>
        <v>Upper-Mid (Q3)</v>
      </c>
      <c r="AK1287" t="str">
        <f>_xlfn.XLOOKUP(Cleaned_Data[[#This Row],[JobSatisfaction]], SatisfactionLookup[Code], SatisfactionLookup[Label], "Unknown")</f>
        <v>Very High</v>
      </c>
      <c r="AL1287" t="str">
        <f>_xlfn.XLOOKUP(Cleaned_Data[[#This Row],[WorkLifeBalance]], SatisfactionLookup[Code], SatisfactionLookup[Label], "Unknown")</f>
        <v>Medium</v>
      </c>
      <c r="AM128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287" t="str" cm="1">
        <f t="array" ref="AN1287">_xlfn.IFS(Cleaned_Data[[#This Row],[Risk Score]]&gt;=5, "3 - High Risk", Cleaned_Data[[#This Row],[Risk Score]]&gt;=3, "2 - Medium Risk", TRUE, "1 - Low Risk")</f>
        <v>2 - Medium Risk</v>
      </c>
    </row>
    <row r="1288" spans="1:40">
      <c r="A1288">
        <v>36</v>
      </c>
      <c r="B1288" t="s">
        <v>35</v>
      </c>
      <c r="C1288" t="s">
        <v>36</v>
      </c>
      <c r="D1288">
        <v>530</v>
      </c>
      <c r="E1288" t="s">
        <v>37</v>
      </c>
      <c r="F1288">
        <v>3</v>
      </c>
      <c r="G1288">
        <v>1</v>
      </c>
      <c r="H1288" t="s">
        <v>38</v>
      </c>
      <c r="I1288">
        <v>967</v>
      </c>
      <c r="J1288">
        <v>3</v>
      </c>
      <c r="K1288" t="s">
        <v>46</v>
      </c>
      <c r="L1288">
        <v>51</v>
      </c>
      <c r="M1288">
        <v>2</v>
      </c>
      <c r="N1288">
        <v>3</v>
      </c>
      <c r="O1288" t="s">
        <v>40</v>
      </c>
      <c r="P1288">
        <v>4</v>
      </c>
      <c r="Q1288" t="s">
        <v>48</v>
      </c>
      <c r="R1288">
        <v>10325</v>
      </c>
      <c r="S1288">
        <v>5518</v>
      </c>
      <c r="T1288">
        <v>1</v>
      </c>
      <c r="U1288" t="s">
        <v>35</v>
      </c>
      <c r="V1288">
        <v>11</v>
      </c>
      <c r="W1288">
        <v>3</v>
      </c>
      <c r="X1288">
        <v>1</v>
      </c>
      <c r="Y1288">
        <v>1</v>
      </c>
      <c r="Z1288">
        <v>16</v>
      </c>
      <c r="AA1288">
        <v>6</v>
      </c>
      <c r="AB1288">
        <v>3</v>
      </c>
      <c r="AC1288">
        <v>16</v>
      </c>
      <c r="AD1288">
        <v>7</v>
      </c>
      <c r="AE1288">
        <v>3</v>
      </c>
      <c r="AF1288">
        <v>7</v>
      </c>
      <c r="AG1288">
        <v>1</v>
      </c>
      <c r="AH1288" t="s">
        <v>69</v>
      </c>
      <c r="AI1288" t="s">
        <v>73</v>
      </c>
      <c r="AJ1288" t="str" cm="1">
        <f t="array" ref="AJ1288">_xlfn.IFS(
  Cleaned_Data[[#This Row],[MonthlyIncome]] &lt;= Q1_Val, "Low (Q1)",
  Cleaned_Data[[#This Row],[MonthlyIncome]] &lt;= Q2_Val, "Lower-Mid (Q2)",
  Cleaned_Data[[#This Row],[MonthlyIncome]] &lt;= Q3_Val, "Upper-Mid (Q3)",
  TRUE, "High (Q4)"
)</f>
        <v>High (Q4)</v>
      </c>
      <c r="AK1288" t="str">
        <f>_xlfn.XLOOKUP(Cleaned_Data[[#This Row],[JobSatisfaction]], SatisfactionLookup[Code], SatisfactionLookup[Label], "Unknown")</f>
        <v>Very High</v>
      </c>
      <c r="AL1288" t="str">
        <f>_xlfn.XLOOKUP(Cleaned_Data[[#This Row],[WorkLifeBalance]], SatisfactionLookup[Code], SatisfactionLookup[Label], "Unknown")</f>
        <v>High</v>
      </c>
      <c r="AM128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288" t="str" cm="1">
        <f t="array" ref="AN1288">_xlfn.IFS(Cleaned_Data[[#This Row],[Risk Score]]&gt;=5, "3 - High Risk", Cleaned_Data[[#This Row],[Risk Score]]&gt;=3, "2 - Medium Risk", TRUE, "1 - Low Risk")</f>
        <v>2 - Medium Risk</v>
      </c>
    </row>
    <row r="1289" spans="1:40">
      <c r="A1289">
        <v>52</v>
      </c>
      <c r="B1289" t="s">
        <v>35</v>
      </c>
      <c r="C1289" t="s">
        <v>36</v>
      </c>
      <c r="D1289">
        <v>266</v>
      </c>
      <c r="E1289" t="s">
        <v>37</v>
      </c>
      <c r="F1289">
        <v>2</v>
      </c>
      <c r="G1289">
        <v>1</v>
      </c>
      <c r="H1289" t="s">
        <v>59</v>
      </c>
      <c r="I1289">
        <v>1038</v>
      </c>
      <c r="J1289">
        <v>1</v>
      </c>
      <c r="K1289" t="s">
        <v>39</v>
      </c>
      <c r="L1289">
        <v>57</v>
      </c>
      <c r="M1289">
        <v>1</v>
      </c>
      <c r="N1289">
        <v>5</v>
      </c>
      <c r="O1289" t="s">
        <v>56</v>
      </c>
      <c r="P1289">
        <v>4</v>
      </c>
      <c r="Q1289" t="s">
        <v>48</v>
      </c>
      <c r="R1289">
        <v>19845</v>
      </c>
      <c r="S1289">
        <v>25846</v>
      </c>
      <c r="T1289">
        <v>1</v>
      </c>
      <c r="U1289" t="s">
        <v>43</v>
      </c>
      <c r="V1289">
        <v>15</v>
      </c>
      <c r="W1289">
        <v>3</v>
      </c>
      <c r="X1289">
        <v>4</v>
      </c>
      <c r="Y1289">
        <v>1</v>
      </c>
      <c r="Z1289">
        <v>33</v>
      </c>
      <c r="AA1289">
        <v>3</v>
      </c>
      <c r="AB1289">
        <v>3</v>
      </c>
      <c r="AC1289">
        <v>32</v>
      </c>
      <c r="AD1289">
        <v>14</v>
      </c>
      <c r="AE1289">
        <v>6</v>
      </c>
      <c r="AF1289">
        <v>9</v>
      </c>
      <c r="AG1289">
        <v>1</v>
      </c>
      <c r="AH1289" t="s">
        <v>70</v>
      </c>
      <c r="AI1289" t="s">
        <v>73</v>
      </c>
      <c r="AJ1289" t="str" cm="1">
        <f t="array" ref="AJ1289">_xlfn.IFS(
  Cleaned_Data[[#This Row],[MonthlyIncome]] &lt;= Q1_Val, "Low (Q1)",
  Cleaned_Data[[#This Row],[MonthlyIncome]] &lt;= Q2_Val, "Lower-Mid (Q2)",
  Cleaned_Data[[#This Row],[MonthlyIncome]] &lt;= Q3_Val, "Upper-Mid (Q3)",
  TRUE, "High (Q4)"
)</f>
        <v>High (Q4)</v>
      </c>
      <c r="AK1289" t="str">
        <f>_xlfn.XLOOKUP(Cleaned_Data[[#This Row],[JobSatisfaction]], SatisfactionLookup[Code], SatisfactionLookup[Label], "Unknown")</f>
        <v>Very High</v>
      </c>
      <c r="AL1289" t="str">
        <f>_xlfn.XLOOKUP(Cleaned_Data[[#This Row],[WorkLifeBalance]], SatisfactionLookup[Code], SatisfactionLookup[Label], "Unknown")</f>
        <v>High</v>
      </c>
      <c r="AM128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289" t="str" cm="1">
        <f t="array" ref="AN1289">_xlfn.IFS(Cleaned_Data[[#This Row],[Risk Score]]&gt;=5, "3 - High Risk", Cleaned_Data[[#This Row],[Risk Score]]&gt;=3, "2 - Medium Risk", TRUE, "1 - Low Risk")</f>
        <v>1 - Low Risk</v>
      </c>
    </row>
    <row r="1290" spans="1:40">
      <c r="A1290">
        <v>40</v>
      </c>
      <c r="B1290" t="s">
        <v>43</v>
      </c>
      <c r="C1290" t="s">
        <v>36</v>
      </c>
      <c r="D1290">
        <v>300</v>
      </c>
      <c r="E1290" t="s">
        <v>37</v>
      </c>
      <c r="F1290">
        <v>26</v>
      </c>
      <c r="G1290">
        <v>3</v>
      </c>
      <c r="H1290" t="s">
        <v>59</v>
      </c>
      <c r="I1290">
        <v>1066</v>
      </c>
      <c r="J1290">
        <v>3</v>
      </c>
      <c r="K1290" t="s">
        <v>46</v>
      </c>
      <c r="L1290">
        <v>74</v>
      </c>
      <c r="M1290">
        <v>3</v>
      </c>
      <c r="N1290">
        <v>2</v>
      </c>
      <c r="O1290" t="s">
        <v>40</v>
      </c>
      <c r="P1290">
        <v>1</v>
      </c>
      <c r="Q1290" t="s">
        <v>48</v>
      </c>
      <c r="R1290">
        <v>8396</v>
      </c>
      <c r="S1290">
        <v>22217</v>
      </c>
      <c r="T1290">
        <v>1</v>
      </c>
      <c r="U1290" t="s">
        <v>43</v>
      </c>
      <c r="V1290">
        <v>14</v>
      </c>
      <c r="W1290">
        <v>3</v>
      </c>
      <c r="X1290">
        <v>2</v>
      </c>
      <c r="Y1290">
        <v>1</v>
      </c>
      <c r="Z1290">
        <v>8</v>
      </c>
      <c r="AA1290">
        <v>3</v>
      </c>
      <c r="AB1290">
        <v>2</v>
      </c>
      <c r="AC1290">
        <v>7</v>
      </c>
      <c r="AD1290">
        <v>7</v>
      </c>
      <c r="AE1290">
        <v>7</v>
      </c>
      <c r="AF1290">
        <v>5</v>
      </c>
      <c r="AG1290">
        <v>0</v>
      </c>
      <c r="AH1290" t="s">
        <v>69</v>
      </c>
      <c r="AI1290" t="s">
        <v>72</v>
      </c>
      <c r="AJ1290" t="str" cm="1">
        <f t="array" ref="AJ1290">_xlfn.IFS(
  Cleaned_Data[[#This Row],[MonthlyIncome]] &lt;= Q1_Val, "Low (Q1)",
  Cleaned_Data[[#This Row],[MonthlyIncome]] &lt;= Q2_Val, "Lower-Mid (Q2)",
  Cleaned_Data[[#This Row],[MonthlyIncome]] &lt;= Q3_Val, "Upper-Mid (Q3)",
  TRUE, "High (Q4)"
)</f>
        <v>High (Q4)</v>
      </c>
      <c r="AK1290" t="str">
        <f>_xlfn.XLOOKUP(Cleaned_Data[[#This Row],[JobSatisfaction]], SatisfactionLookup[Code], SatisfactionLookup[Label], "Unknown")</f>
        <v>Low</v>
      </c>
      <c r="AL1290" t="str">
        <f>_xlfn.XLOOKUP(Cleaned_Data[[#This Row],[WorkLifeBalance]], SatisfactionLookup[Code], SatisfactionLookup[Label], "Unknown")</f>
        <v>Medium</v>
      </c>
      <c r="AM129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290" t="str" cm="1">
        <f t="array" ref="AN1290">_xlfn.IFS(Cleaned_Data[[#This Row],[Risk Score]]&gt;=5, "3 - High Risk", Cleaned_Data[[#This Row],[Risk Score]]&gt;=3, "2 - Medium Risk", TRUE, "1 - Low Risk")</f>
        <v>2 - Medium Risk</v>
      </c>
    </row>
    <row r="1291" spans="1:40">
      <c r="A1291">
        <v>45</v>
      </c>
      <c r="B1291" t="s">
        <v>43</v>
      </c>
      <c r="C1291" t="s">
        <v>55</v>
      </c>
      <c r="D1291">
        <v>1050</v>
      </c>
      <c r="E1291" t="s">
        <v>37</v>
      </c>
      <c r="F1291">
        <v>9</v>
      </c>
      <c r="G1291">
        <v>4</v>
      </c>
      <c r="H1291" t="s">
        <v>38</v>
      </c>
      <c r="I1291">
        <v>1117</v>
      </c>
      <c r="J1291">
        <v>2</v>
      </c>
      <c r="K1291" t="s">
        <v>39</v>
      </c>
      <c r="L1291">
        <v>65</v>
      </c>
      <c r="M1291">
        <v>2</v>
      </c>
      <c r="N1291">
        <v>2</v>
      </c>
      <c r="O1291" t="s">
        <v>40</v>
      </c>
      <c r="P1291">
        <v>3</v>
      </c>
      <c r="Q1291" t="s">
        <v>48</v>
      </c>
      <c r="R1291">
        <v>5593</v>
      </c>
      <c r="S1291">
        <v>17970</v>
      </c>
      <c r="T1291">
        <v>1</v>
      </c>
      <c r="U1291" t="s">
        <v>43</v>
      </c>
      <c r="V1291">
        <v>13</v>
      </c>
      <c r="W1291">
        <v>3</v>
      </c>
      <c r="X1291">
        <v>4</v>
      </c>
      <c r="Y1291">
        <v>1</v>
      </c>
      <c r="Z1291">
        <v>15</v>
      </c>
      <c r="AA1291">
        <v>2</v>
      </c>
      <c r="AB1291">
        <v>3</v>
      </c>
      <c r="AC1291">
        <v>15</v>
      </c>
      <c r="AD1291">
        <v>10</v>
      </c>
      <c r="AE1291">
        <v>4</v>
      </c>
      <c r="AF1291">
        <v>12</v>
      </c>
      <c r="AG1291">
        <v>0</v>
      </c>
      <c r="AH1291" t="s">
        <v>70</v>
      </c>
      <c r="AI1291" t="s">
        <v>73</v>
      </c>
      <c r="AJ1291" t="str" cm="1">
        <f t="array" ref="AJ1291">_xlfn.IFS(
  Cleaned_Data[[#This Row],[MonthlyIncome]] &lt;= Q1_Val, "Low (Q1)",
  Cleaned_Data[[#This Row],[MonthlyIncome]] &lt;= Q2_Val, "Lower-Mid (Q2)",
  Cleaned_Data[[#This Row],[MonthlyIncome]] &lt;= Q3_Val, "Upper-Mid (Q3)",
  TRUE, "High (Q4)"
)</f>
        <v>Upper-Mid (Q3)</v>
      </c>
      <c r="AK1291" t="str">
        <f>_xlfn.XLOOKUP(Cleaned_Data[[#This Row],[JobSatisfaction]], SatisfactionLookup[Code], SatisfactionLookup[Label], "Unknown")</f>
        <v>High</v>
      </c>
      <c r="AL1291" t="str">
        <f>_xlfn.XLOOKUP(Cleaned_Data[[#This Row],[WorkLifeBalance]], SatisfactionLookup[Code], SatisfactionLookup[Label], "Unknown")</f>
        <v>High</v>
      </c>
      <c r="AM129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291" t="str" cm="1">
        <f t="array" ref="AN1291">_xlfn.IFS(Cleaned_Data[[#This Row],[Risk Score]]&gt;=5, "3 - High Risk", Cleaned_Data[[#This Row],[Risk Score]]&gt;=3, "2 - Medium Risk", TRUE, "1 - Low Risk")</f>
        <v>1 - Low Risk</v>
      </c>
    </row>
    <row r="1292" spans="1:40">
      <c r="A1292">
        <v>38</v>
      </c>
      <c r="B1292" t="s">
        <v>43</v>
      </c>
      <c r="C1292" t="s">
        <v>36</v>
      </c>
      <c r="D1292">
        <v>433</v>
      </c>
      <c r="E1292" t="s">
        <v>61</v>
      </c>
      <c r="F1292">
        <v>1</v>
      </c>
      <c r="G1292">
        <v>3</v>
      </c>
      <c r="H1292" t="s">
        <v>61</v>
      </c>
      <c r="I1292">
        <v>1152</v>
      </c>
      <c r="J1292">
        <v>3</v>
      </c>
      <c r="K1292" t="s">
        <v>46</v>
      </c>
      <c r="L1292">
        <v>37</v>
      </c>
      <c r="M1292">
        <v>4</v>
      </c>
      <c r="N1292">
        <v>1</v>
      </c>
      <c r="O1292" t="s">
        <v>61</v>
      </c>
      <c r="P1292">
        <v>3</v>
      </c>
      <c r="Q1292" t="s">
        <v>48</v>
      </c>
      <c r="R1292">
        <v>2844</v>
      </c>
      <c r="S1292">
        <v>6004</v>
      </c>
      <c r="T1292">
        <v>1</v>
      </c>
      <c r="U1292" t="s">
        <v>43</v>
      </c>
      <c r="V1292">
        <v>13</v>
      </c>
      <c r="W1292">
        <v>3</v>
      </c>
      <c r="X1292">
        <v>4</v>
      </c>
      <c r="Y1292">
        <v>1</v>
      </c>
      <c r="Z1292">
        <v>7</v>
      </c>
      <c r="AA1292">
        <v>2</v>
      </c>
      <c r="AB1292">
        <v>4</v>
      </c>
      <c r="AC1292">
        <v>7</v>
      </c>
      <c r="AD1292">
        <v>6</v>
      </c>
      <c r="AE1292">
        <v>5</v>
      </c>
      <c r="AF1292">
        <v>0</v>
      </c>
      <c r="AG1292">
        <v>0</v>
      </c>
      <c r="AH1292" t="s">
        <v>69</v>
      </c>
      <c r="AI1292" t="s">
        <v>72</v>
      </c>
      <c r="AJ1292" t="str" cm="1">
        <f t="array" ref="AJ1292">_xlfn.IFS(
  Cleaned_Data[[#This Row],[MonthlyIncome]] &lt;= Q1_Val, "Low (Q1)",
  Cleaned_Data[[#This Row],[MonthlyIncome]] &lt;= Q2_Val, "Lower-Mid (Q2)",
  Cleaned_Data[[#This Row],[MonthlyIncome]] &lt;= Q3_Val, "Upper-Mid (Q3)",
  TRUE, "High (Q4)"
)</f>
        <v>Low (Q1)</v>
      </c>
      <c r="AK1292" t="str">
        <f>_xlfn.XLOOKUP(Cleaned_Data[[#This Row],[JobSatisfaction]], SatisfactionLookup[Code], SatisfactionLookup[Label], "Unknown")</f>
        <v>High</v>
      </c>
      <c r="AL1292" t="str">
        <f>_xlfn.XLOOKUP(Cleaned_Data[[#This Row],[WorkLifeBalance]], SatisfactionLookup[Code], SatisfactionLookup[Label], "Unknown")</f>
        <v>Very High</v>
      </c>
      <c r="AM129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292" t="str" cm="1">
        <f t="array" ref="AN1292">_xlfn.IFS(Cleaned_Data[[#This Row],[Risk Score]]&gt;=5, "3 - High Risk", Cleaned_Data[[#This Row],[Risk Score]]&gt;=3, "2 - Medium Risk", TRUE, "1 - Low Risk")</f>
        <v>2 - Medium Risk</v>
      </c>
    </row>
    <row r="1293" spans="1:40">
      <c r="A1293">
        <v>20</v>
      </c>
      <c r="B1293" t="s">
        <v>43</v>
      </c>
      <c r="C1293" t="s">
        <v>36</v>
      </c>
      <c r="D1293">
        <v>654</v>
      </c>
      <c r="E1293" t="s">
        <v>37</v>
      </c>
      <c r="F1293">
        <v>21</v>
      </c>
      <c r="G1293">
        <v>3</v>
      </c>
      <c r="H1293" t="s">
        <v>59</v>
      </c>
      <c r="I1293">
        <v>1226</v>
      </c>
      <c r="J1293">
        <v>3</v>
      </c>
      <c r="K1293" t="s">
        <v>46</v>
      </c>
      <c r="L1293">
        <v>43</v>
      </c>
      <c r="M1293">
        <v>4</v>
      </c>
      <c r="N1293">
        <v>1</v>
      </c>
      <c r="O1293" t="s">
        <v>57</v>
      </c>
      <c r="P1293">
        <v>4</v>
      </c>
      <c r="Q1293" t="s">
        <v>41</v>
      </c>
      <c r="R1293">
        <v>2678</v>
      </c>
      <c r="S1293">
        <v>5050</v>
      </c>
      <c r="T1293">
        <v>1</v>
      </c>
      <c r="U1293" t="s">
        <v>43</v>
      </c>
      <c r="V1293">
        <v>17</v>
      </c>
      <c r="W1293">
        <v>3</v>
      </c>
      <c r="X1293">
        <v>4</v>
      </c>
      <c r="Y1293">
        <v>0</v>
      </c>
      <c r="Z1293">
        <v>2</v>
      </c>
      <c r="AA1293">
        <v>2</v>
      </c>
      <c r="AB1293">
        <v>3</v>
      </c>
      <c r="AC1293">
        <v>2</v>
      </c>
      <c r="AD1293">
        <v>1</v>
      </c>
      <c r="AE1293">
        <v>2</v>
      </c>
      <c r="AF1293">
        <v>2</v>
      </c>
      <c r="AG1293">
        <v>0</v>
      </c>
      <c r="AH1293" t="s">
        <v>68</v>
      </c>
      <c r="AI1293" t="s">
        <v>71</v>
      </c>
      <c r="AJ1293" t="str" cm="1">
        <f t="array" ref="AJ1293">_xlfn.IFS(
  Cleaned_Data[[#This Row],[MonthlyIncome]] &lt;= Q1_Val, "Low (Q1)",
  Cleaned_Data[[#This Row],[MonthlyIncome]] &lt;= Q2_Val, "Lower-Mid (Q2)",
  Cleaned_Data[[#This Row],[MonthlyIncome]] &lt;= Q3_Val, "Upper-Mid (Q3)",
  TRUE, "High (Q4)"
)</f>
        <v>Low (Q1)</v>
      </c>
      <c r="AK1293" t="str">
        <f>_xlfn.XLOOKUP(Cleaned_Data[[#This Row],[JobSatisfaction]], SatisfactionLookup[Code], SatisfactionLookup[Label], "Unknown")</f>
        <v>Very High</v>
      </c>
      <c r="AL1293" t="str">
        <f>_xlfn.XLOOKUP(Cleaned_Data[[#This Row],[WorkLifeBalance]], SatisfactionLookup[Code], SatisfactionLookup[Label], "Unknown")</f>
        <v>High</v>
      </c>
      <c r="AM129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293" t="str" cm="1">
        <f t="array" ref="AN1293">_xlfn.IFS(Cleaned_Data[[#This Row],[Risk Score]]&gt;=5, "3 - High Risk", Cleaned_Data[[#This Row],[Risk Score]]&gt;=3, "2 - Medium Risk", TRUE, "1 - Low Risk")</f>
        <v>2 - Medium Risk</v>
      </c>
    </row>
    <row r="1294" spans="1:40">
      <c r="A1294">
        <v>41</v>
      </c>
      <c r="B1294" t="s">
        <v>43</v>
      </c>
      <c r="C1294" t="s">
        <v>55</v>
      </c>
      <c r="D1294">
        <v>256</v>
      </c>
      <c r="E1294" t="s">
        <v>37</v>
      </c>
      <c r="F1294">
        <v>10</v>
      </c>
      <c r="G1294">
        <v>2</v>
      </c>
      <c r="H1294" t="s">
        <v>51</v>
      </c>
      <c r="I1294">
        <v>1329</v>
      </c>
      <c r="J1294">
        <v>3</v>
      </c>
      <c r="K1294" t="s">
        <v>46</v>
      </c>
      <c r="L1294">
        <v>40</v>
      </c>
      <c r="M1294">
        <v>1</v>
      </c>
      <c r="N1294">
        <v>2</v>
      </c>
      <c r="O1294" t="s">
        <v>40</v>
      </c>
      <c r="P1294">
        <v>2</v>
      </c>
      <c r="Q1294" t="s">
        <v>41</v>
      </c>
      <c r="R1294">
        <v>6151</v>
      </c>
      <c r="S1294">
        <v>22074</v>
      </c>
      <c r="T1294">
        <v>1</v>
      </c>
      <c r="U1294" t="s">
        <v>43</v>
      </c>
      <c r="V1294">
        <v>13</v>
      </c>
      <c r="W1294">
        <v>3</v>
      </c>
      <c r="X1294">
        <v>1</v>
      </c>
      <c r="Y1294">
        <v>0</v>
      </c>
      <c r="Z1294">
        <v>19</v>
      </c>
      <c r="AA1294">
        <v>4</v>
      </c>
      <c r="AB1294">
        <v>3</v>
      </c>
      <c r="AC1294">
        <v>19</v>
      </c>
      <c r="AD1294">
        <v>2</v>
      </c>
      <c r="AE1294">
        <v>11</v>
      </c>
      <c r="AF1294">
        <v>9</v>
      </c>
      <c r="AG1294">
        <v>0</v>
      </c>
      <c r="AH1294" t="s">
        <v>69</v>
      </c>
      <c r="AI1294" t="s">
        <v>73</v>
      </c>
      <c r="AJ1294" t="str" cm="1">
        <f t="array" ref="AJ1294">_xlfn.IFS(
  Cleaned_Data[[#This Row],[MonthlyIncome]] &lt;= Q1_Val, "Low (Q1)",
  Cleaned_Data[[#This Row],[MonthlyIncome]] &lt;= Q2_Val, "Lower-Mid (Q2)",
  Cleaned_Data[[#This Row],[MonthlyIncome]] &lt;= Q3_Val, "Upper-Mid (Q3)",
  TRUE, "High (Q4)"
)</f>
        <v>Upper-Mid (Q3)</v>
      </c>
      <c r="AK1294" t="str">
        <f>_xlfn.XLOOKUP(Cleaned_Data[[#This Row],[JobSatisfaction]], SatisfactionLookup[Code], SatisfactionLookup[Label], "Unknown")</f>
        <v>Medium</v>
      </c>
      <c r="AL1294" t="str">
        <f>_xlfn.XLOOKUP(Cleaned_Data[[#This Row],[WorkLifeBalance]], SatisfactionLookup[Code], SatisfactionLookup[Label], "Unknown")</f>
        <v>High</v>
      </c>
      <c r="AM129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294" t="str" cm="1">
        <f t="array" ref="AN1294">_xlfn.IFS(Cleaned_Data[[#This Row],[Risk Score]]&gt;=5, "3 - High Risk", Cleaned_Data[[#This Row],[Risk Score]]&gt;=3, "2 - Medium Risk", TRUE, "1 - Low Risk")</f>
        <v>2 - Medium Risk</v>
      </c>
    </row>
    <row r="1295" spans="1:40">
      <c r="A1295">
        <v>40</v>
      </c>
      <c r="B1295" t="s">
        <v>43</v>
      </c>
      <c r="C1295" t="s">
        <v>36</v>
      </c>
      <c r="D1295">
        <v>898</v>
      </c>
      <c r="E1295" t="s">
        <v>61</v>
      </c>
      <c r="F1295">
        <v>6</v>
      </c>
      <c r="G1295">
        <v>2</v>
      </c>
      <c r="H1295" t="s">
        <v>51</v>
      </c>
      <c r="I1295">
        <v>1550</v>
      </c>
      <c r="J1295">
        <v>3</v>
      </c>
      <c r="K1295" t="s">
        <v>46</v>
      </c>
      <c r="L1295">
        <v>38</v>
      </c>
      <c r="M1295">
        <v>3</v>
      </c>
      <c r="N1295">
        <v>4</v>
      </c>
      <c r="O1295" t="s">
        <v>56</v>
      </c>
      <c r="P1295">
        <v>4</v>
      </c>
      <c r="Q1295" t="s">
        <v>41</v>
      </c>
      <c r="R1295">
        <v>16437</v>
      </c>
      <c r="S1295">
        <v>17381</v>
      </c>
      <c r="T1295">
        <v>1</v>
      </c>
      <c r="U1295" t="s">
        <v>35</v>
      </c>
      <c r="V1295">
        <v>21</v>
      </c>
      <c r="W1295">
        <v>4</v>
      </c>
      <c r="X1295">
        <v>4</v>
      </c>
      <c r="Y1295">
        <v>0</v>
      </c>
      <c r="Z1295">
        <v>21</v>
      </c>
      <c r="AA1295">
        <v>2</v>
      </c>
      <c r="AB1295">
        <v>3</v>
      </c>
      <c r="AC1295">
        <v>21</v>
      </c>
      <c r="AD1295">
        <v>7</v>
      </c>
      <c r="AE1295">
        <v>7</v>
      </c>
      <c r="AF1295">
        <v>7</v>
      </c>
      <c r="AG1295">
        <v>0</v>
      </c>
      <c r="AH1295" t="s">
        <v>69</v>
      </c>
      <c r="AI1295" t="s">
        <v>73</v>
      </c>
      <c r="AJ1295" t="str" cm="1">
        <f t="array" ref="AJ1295">_xlfn.IFS(
  Cleaned_Data[[#This Row],[MonthlyIncome]] &lt;= Q1_Val, "Low (Q1)",
  Cleaned_Data[[#This Row],[MonthlyIncome]] &lt;= Q2_Val, "Lower-Mid (Q2)",
  Cleaned_Data[[#This Row],[MonthlyIncome]] &lt;= Q3_Val, "Upper-Mid (Q3)",
  TRUE, "High (Q4)"
)</f>
        <v>High (Q4)</v>
      </c>
      <c r="AK1295" t="str">
        <f>_xlfn.XLOOKUP(Cleaned_Data[[#This Row],[JobSatisfaction]], SatisfactionLookup[Code], SatisfactionLookup[Label], "Unknown")</f>
        <v>Very High</v>
      </c>
      <c r="AL1295" t="str">
        <f>_xlfn.XLOOKUP(Cleaned_Data[[#This Row],[WorkLifeBalance]], SatisfactionLookup[Code], SatisfactionLookup[Label], "Unknown")</f>
        <v>High</v>
      </c>
      <c r="AM129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295" t="str" cm="1">
        <f t="array" ref="AN1295">_xlfn.IFS(Cleaned_Data[[#This Row],[Risk Score]]&gt;=5, "3 - High Risk", Cleaned_Data[[#This Row],[Risk Score]]&gt;=3, "2 - Medium Risk", TRUE, "1 - Low Risk")</f>
        <v>2 - Medium Risk</v>
      </c>
    </row>
    <row r="1296" spans="1:40">
      <c r="A1296">
        <v>55</v>
      </c>
      <c r="B1296" t="s">
        <v>43</v>
      </c>
      <c r="C1296" t="s">
        <v>36</v>
      </c>
      <c r="D1296">
        <v>685</v>
      </c>
      <c r="E1296" t="s">
        <v>37</v>
      </c>
      <c r="F1296">
        <v>26</v>
      </c>
      <c r="G1296">
        <v>5</v>
      </c>
      <c r="H1296" t="s">
        <v>59</v>
      </c>
      <c r="I1296">
        <v>1578</v>
      </c>
      <c r="J1296">
        <v>3</v>
      </c>
      <c r="K1296" t="s">
        <v>46</v>
      </c>
      <c r="L1296">
        <v>60</v>
      </c>
      <c r="M1296">
        <v>2</v>
      </c>
      <c r="N1296">
        <v>5</v>
      </c>
      <c r="O1296" t="s">
        <v>56</v>
      </c>
      <c r="P1296">
        <v>4</v>
      </c>
      <c r="Q1296" t="s">
        <v>48</v>
      </c>
      <c r="R1296">
        <v>19586</v>
      </c>
      <c r="S1296">
        <v>23037</v>
      </c>
      <c r="T1296">
        <v>1</v>
      </c>
      <c r="U1296" t="s">
        <v>43</v>
      </c>
      <c r="V1296">
        <v>21</v>
      </c>
      <c r="W1296">
        <v>4</v>
      </c>
      <c r="X1296">
        <v>3</v>
      </c>
      <c r="Y1296">
        <v>1</v>
      </c>
      <c r="Z1296">
        <v>36</v>
      </c>
      <c r="AA1296">
        <v>3</v>
      </c>
      <c r="AB1296">
        <v>3</v>
      </c>
      <c r="AC1296">
        <v>36</v>
      </c>
      <c r="AD1296">
        <v>6</v>
      </c>
      <c r="AE1296">
        <v>2</v>
      </c>
      <c r="AF1296">
        <v>13</v>
      </c>
      <c r="AG1296">
        <v>0</v>
      </c>
      <c r="AH1296" t="s">
        <v>65</v>
      </c>
      <c r="AI1296" t="s">
        <v>73</v>
      </c>
      <c r="AJ1296" t="str" cm="1">
        <f t="array" ref="AJ1296">_xlfn.IFS(
  Cleaned_Data[[#This Row],[MonthlyIncome]] &lt;= Q1_Val, "Low (Q1)",
  Cleaned_Data[[#This Row],[MonthlyIncome]] &lt;= Q2_Val, "Lower-Mid (Q2)",
  Cleaned_Data[[#This Row],[MonthlyIncome]] &lt;= Q3_Val, "Upper-Mid (Q3)",
  TRUE, "High (Q4)"
)</f>
        <v>High (Q4)</v>
      </c>
      <c r="AK1296" t="str">
        <f>_xlfn.XLOOKUP(Cleaned_Data[[#This Row],[JobSatisfaction]], SatisfactionLookup[Code], SatisfactionLookup[Label], "Unknown")</f>
        <v>Very High</v>
      </c>
      <c r="AL1296" t="str">
        <f>_xlfn.XLOOKUP(Cleaned_Data[[#This Row],[WorkLifeBalance]], SatisfactionLookup[Code], SatisfactionLookup[Label], "Unknown")</f>
        <v>High</v>
      </c>
      <c r="AM129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296" t="str" cm="1">
        <f t="array" ref="AN1296">_xlfn.IFS(Cleaned_Data[[#This Row],[Risk Score]]&gt;=5, "3 - High Risk", Cleaned_Data[[#This Row],[Risk Score]]&gt;=3, "2 - Medium Risk", TRUE, "1 - Low Risk")</f>
        <v>1 - Low Risk</v>
      </c>
    </row>
    <row r="1297" spans="1:40">
      <c r="A1297">
        <v>45</v>
      </c>
      <c r="B1297" t="s">
        <v>43</v>
      </c>
      <c r="C1297" t="s">
        <v>55</v>
      </c>
      <c r="D1297">
        <v>336</v>
      </c>
      <c r="E1297" t="s">
        <v>37</v>
      </c>
      <c r="F1297">
        <v>26</v>
      </c>
      <c r="G1297">
        <v>3</v>
      </c>
      <c r="H1297" t="s">
        <v>59</v>
      </c>
      <c r="I1297">
        <v>1612</v>
      </c>
      <c r="J1297">
        <v>1</v>
      </c>
      <c r="K1297" t="s">
        <v>46</v>
      </c>
      <c r="L1297">
        <v>52</v>
      </c>
      <c r="M1297">
        <v>2</v>
      </c>
      <c r="N1297">
        <v>2</v>
      </c>
      <c r="O1297" t="s">
        <v>40</v>
      </c>
      <c r="P1297">
        <v>1</v>
      </c>
      <c r="Q1297" t="s">
        <v>48</v>
      </c>
      <c r="R1297">
        <v>4385</v>
      </c>
      <c r="S1297">
        <v>24162</v>
      </c>
      <c r="T1297">
        <v>1</v>
      </c>
      <c r="U1297" t="s">
        <v>43</v>
      </c>
      <c r="V1297">
        <v>15</v>
      </c>
      <c r="W1297">
        <v>3</v>
      </c>
      <c r="X1297">
        <v>1</v>
      </c>
      <c r="Y1297">
        <v>1</v>
      </c>
      <c r="Z1297">
        <v>10</v>
      </c>
      <c r="AA1297">
        <v>2</v>
      </c>
      <c r="AB1297">
        <v>3</v>
      </c>
      <c r="AC1297">
        <v>10</v>
      </c>
      <c r="AD1297">
        <v>7</v>
      </c>
      <c r="AE1297">
        <v>4</v>
      </c>
      <c r="AF1297">
        <v>5</v>
      </c>
      <c r="AG1297">
        <v>0</v>
      </c>
      <c r="AH1297" t="s">
        <v>70</v>
      </c>
      <c r="AI1297" t="s">
        <v>72</v>
      </c>
      <c r="AJ1297" t="str" cm="1">
        <f t="array" ref="AJ1297">_xlfn.IFS(
  Cleaned_Data[[#This Row],[MonthlyIncome]] &lt;= Q1_Val, "Low (Q1)",
  Cleaned_Data[[#This Row],[MonthlyIncome]] &lt;= Q2_Val, "Lower-Mid (Q2)",
  Cleaned_Data[[#This Row],[MonthlyIncome]] &lt;= Q3_Val, "Upper-Mid (Q3)",
  TRUE, "High (Q4)"
)</f>
        <v>Lower-Mid (Q2)</v>
      </c>
      <c r="AK1297" t="str">
        <f>_xlfn.XLOOKUP(Cleaned_Data[[#This Row],[JobSatisfaction]], SatisfactionLookup[Code], SatisfactionLookup[Label], "Unknown")</f>
        <v>Low</v>
      </c>
      <c r="AL1297" t="str">
        <f>_xlfn.XLOOKUP(Cleaned_Data[[#This Row],[WorkLifeBalance]], SatisfactionLookup[Code], SatisfactionLookup[Label], "Unknown")</f>
        <v>High</v>
      </c>
      <c r="AM129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297" t="str" cm="1">
        <f t="array" ref="AN1297">_xlfn.IFS(Cleaned_Data[[#This Row],[Risk Score]]&gt;=5, "3 - High Risk", Cleaned_Data[[#This Row],[Risk Score]]&gt;=3, "2 - Medium Risk", TRUE, "1 - Low Risk")</f>
        <v>2 - Medium Risk</v>
      </c>
    </row>
    <row r="1298" spans="1:40">
      <c r="A1298">
        <v>20</v>
      </c>
      <c r="B1298" t="s">
        <v>43</v>
      </c>
      <c r="C1298" t="s">
        <v>36</v>
      </c>
      <c r="D1298">
        <v>1141</v>
      </c>
      <c r="E1298" t="s">
        <v>37</v>
      </c>
      <c r="F1298">
        <v>2</v>
      </c>
      <c r="G1298">
        <v>3</v>
      </c>
      <c r="H1298" t="s">
        <v>51</v>
      </c>
      <c r="I1298">
        <v>1657</v>
      </c>
      <c r="J1298">
        <v>3</v>
      </c>
      <c r="K1298" t="s">
        <v>39</v>
      </c>
      <c r="L1298">
        <v>31</v>
      </c>
      <c r="M1298">
        <v>3</v>
      </c>
      <c r="N1298">
        <v>1</v>
      </c>
      <c r="O1298" t="s">
        <v>57</v>
      </c>
      <c r="P1298">
        <v>3</v>
      </c>
      <c r="Q1298" t="s">
        <v>41</v>
      </c>
      <c r="R1298">
        <v>2783</v>
      </c>
      <c r="S1298">
        <v>13251</v>
      </c>
      <c r="T1298">
        <v>1</v>
      </c>
      <c r="U1298" t="s">
        <v>43</v>
      </c>
      <c r="V1298">
        <v>19</v>
      </c>
      <c r="W1298">
        <v>3</v>
      </c>
      <c r="X1298">
        <v>1</v>
      </c>
      <c r="Y1298">
        <v>0</v>
      </c>
      <c r="Z1298">
        <v>2</v>
      </c>
      <c r="AA1298">
        <v>3</v>
      </c>
      <c r="AB1298">
        <v>3</v>
      </c>
      <c r="AC1298">
        <v>2</v>
      </c>
      <c r="AD1298">
        <v>2</v>
      </c>
      <c r="AE1298">
        <v>2</v>
      </c>
      <c r="AF1298">
        <v>2</v>
      </c>
      <c r="AG1298">
        <v>0</v>
      </c>
      <c r="AH1298" t="s">
        <v>68</v>
      </c>
      <c r="AI1298" t="s">
        <v>71</v>
      </c>
      <c r="AJ1298" t="str" cm="1">
        <f t="array" ref="AJ1298">_xlfn.IFS(
  Cleaned_Data[[#This Row],[MonthlyIncome]] &lt;= Q1_Val, "Low (Q1)",
  Cleaned_Data[[#This Row],[MonthlyIncome]] &lt;= Q2_Val, "Lower-Mid (Q2)",
  Cleaned_Data[[#This Row],[MonthlyIncome]] &lt;= Q3_Val, "Upper-Mid (Q3)",
  TRUE, "High (Q4)"
)</f>
        <v>Low (Q1)</v>
      </c>
      <c r="AK1298" t="str">
        <f>_xlfn.XLOOKUP(Cleaned_Data[[#This Row],[JobSatisfaction]], SatisfactionLookup[Code], SatisfactionLookup[Label], "Unknown")</f>
        <v>High</v>
      </c>
      <c r="AL1298" t="str">
        <f>_xlfn.XLOOKUP(Cleaned_Data[[#This Row],[WorkLifeBalance]], SatisfactionLookup[Code], SatisfactionLookup[Label], "Unknown")</f>
        <v>High</v>
      </c>
      <c r="AM129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298" t="str" cm="1">
        <f t="array" ref="AN1298">_xlfn.IFS(Cleaned_Data[[#This Row],[Risk Score]]&gt;=5, "3 - High Risk", Cleaned_Data[[#This Row],[Risk Score]]&gt;=3, "2 - Medium Risk", TRUE, "1 - Low Risk")</f>
        <v>1 - Low Risk</v>
      </c>
    </row>
    <row r="1299" spans="1:40">
      <c r="A1299">
        <v>43</v>
      </c>
      <c r="B1299" t="s">
        <v>43</v>
      </c>
      <c r="C1299" t="s">
        <v>36</v>
      </c>
      <c r="D1299">
        <v>1179</v>
      </c>
      <c r="E1299" t="s">
        <v>37</v>
      </c>
      <c r="F1299">
        <v>2</v>
      </c>
      <c r="G1299">
        <v>3</v>
      </c>
      <c r="H1299" t="s">
        <v>51</v>
      </c>
      <c r="I1299">
        <v>1706</v>
      </c>
      <c r="J1299">
        <v>4</v>
      </c>
      <c r="K1299" t="s">
        <v>46</v>
      </c>
      <c r="L1299">
        <v>73</v>
      </c>
      <c r="M1299">
        <v>3</v>
      </c>
      <c r="N1299">
        <v>2</v>
      </c>
      <c r="O1299" t="s">
        <v>40</v>
      </c>
      <c r="P1299">
        <v>4</v>
      </c>
      <c r="Q1299" t="s">
        <v>48</v>
      </c>
      <c r="R1299">
        <v>7847</v>
      </c>
      <c r="S1299">
        <v>6069</v>
      </c>
      <c r="T1299">
        <v>1</v>
      </c>
      <c r="U1299" t="s">
        <v>35</v>
      </c>
      <c r="V1299">
        <v>17</v>
      </c>
      <c r="W1299">
        <v>3</v>
      </c>
      <c r="X1299">
        <v>1</v>
      </c>
      <c r="Y1299">
        <v>1</v>
      </c>
      <c r="Z1299">
        <v>10</v>
      </c>
      <c r="AA1299">
        <v>3</v>
      </c>
      <c r="AB1299">
        <v>3</v>
      </c>
      <c r="AC1299">
        <v>10</v>
      </c>
      <c r="AD1299">
        <v>9</v>
      </c>
      <c r="AE1299">
        <v>8</v>
      </c>
      <c r="AF1299">
        <v>8</v>
      </c>
      <c r="AG1299">
        <v>0</v>
      </c>
      <c r="AH1299" t="s">
        <v>69</v>
      </c>
      <c r="AI1299" t="s">
        <v>72</v>
      </c>
      <c r="AJ1299" t="str" cm="1">
        <f t="array" ref="AJ1299">_xlfn.IFS(
  Cleaned_Data[[#This Row],[MonthlyIncome]] &lt;= Q1_Val, "Low (Q1)",
  Cleaned_Data[[#This Row],[MonthlyIncome]] &lt;= Q2_Val, "Lower-Mid (Q2)",
  Cleaned_Data[[#This Row],[MonthlyIncome]] &lt;= Q3_Val, "Upper-Mid (Q3)",
  TRUE, "High (Q4)"
)</f>
        <v>Upper-Mid (Q3)</v>
      </c>
      <c r="AK1299" t="str">
        <f>_xlfn.XLOOKUP(Cleaned_Data[[#This Row],[JobSatisfaction]], SatisfactionLookup[Code], SatisfactionLookup[Label], "Unknown")</f>
        <v>Very High</v>
      </c>
      <c r="AL1299" t="str">
        <f>_xlfn.XLOOKUP(Cleaned_Data[[#This Row],[WorkLifeBalance]], SatisfactionLookup[Code], SatisfactionLookup[Label], "Unknown")</f>
        <v>High</v>
      </c>
      <c r="AM129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299" t="str" cm="1">
        <f t="array" ref="AN1299">_xlfn.IFS(Cleaned_Data[[#This Row],[Risk Score]]&gt;=5, "3 - High Risk", Cleaned_Data[[#This Row],[Risk Score]]&gt;=3, "2 - Medium Risk", TRUE, "1 - Low Risk")</f>
        <v>2 - Medium Risk</v>
      </c>
    </row>
    <row r="1300" spans="1:40">
      <c r="A1300">
        <v>41</v>
      </c>
      <c r="B1300" t="s">
        <v>43</v>
      </c>
      <c r="C1300" t="s">
        <v>36</v>
      </c>
      <c r="D1300">
        <v>918</v>
      </c>
      <c r="E1300" t="s">
        <v>37</v>
      </c>
      <c r="F1300">
        <v>6</v>
      </c>
      <c r="G1300">
        <v>3</v>
      </c>
      <c r="H1300" t="s">
        <v>59</v>
      </c>
      <c r="I1300">
        <v>1708</v>
      </c>
      <c r="J1300">
        <v>4</v>
      </c>
      <c r="K1300" t="s">
        <v>46</v>
      </c>
      <c r="L1300">
        <v>35</v>
      </c>
      <c r="M1300">
        <v>3</v>
      </c>
      <c r="N1300">
        <v>3</v>
      </c>
      <c r="O1300" t="s">
        <v>40</v>
      </c>
      <c r="P1300">
        <v>3</v>
      </c>
      <c r="Q1300" t="s">
        <v>41</v>
      </c>
      <c r="R1300">
        <v>9241</v>
      </c>
      <c r="S1300">
        <v>15869</v>
      </c>
      <c r="T1300">
        <v>1</v>
      </c>
      <c r="U1300" t="s">
        <v>43</v>
      </c>
      <c r="V1300">
        <v>12</v>
      </c>
      <c r="W1300">
        <v>3</v>
      </c>
      <c r="X1300">
        <v>2</v>
      </c>
      <c r="Y1300">
        <v>0</v>
      </c>
      <c r="Z1300">
        <v>10</v>
      </c>
      <c r="AA1300">
        <v>3</v>
      </c>
      <c r="AB1300">
        <v>3</v>
      </c>
      <c r="AC1300">
        <v>10</v>
      </c>
      <c r="AD1300">
        <v>8</v>
      </c>
      <c r="AE1300">
        <v>8</v>
      </c>
      <c r="AF1300">
        <v>7</v>
      </c>
      <c r="AG1300">
        <v>0</v>
      </c>
      <c r="AH1300" t="s">
        <v>69</v>
      </c>
      <c r="AI1300" t="s">
        <v>72</v>
      </c>
      <c r="AJ1300" t="str" cm="1">
        <f t="array" ref="AJ1300">_xlfn.IFS(
  Cleaned_Data[[#This Row],[MonthlyIncome]] &lt;= Q1_Val, "Low (Q1)",
  Cleaned_Data[[#This Row],[MonthlyIncome]] &lt;= Q2_Val, "Lower-Mid (Q2)",
  Cleaned_Data[[#This Row],[MonthlyIncome]] &lt;= Q3_Val, "Upper-Mid (Q3)",
  TRUE, "High (Q4)"
)</f>
        <v>High (Q4)</v>
      </c>
      <c r="AK1300" t="str">
        <f>_xlfn.XLOOKUP(Cleaned_Data[[#This Row],[JobSatisfaction]], SatisfactionLookup[Code], SatisfactionLookup[Label], "Unknown")</f>
        <v>High</v>
      </c>
      <c r="AL1300" t="str">
        <f>_xlfn.XLOOKUP(Cleaned_Data[[#This Row],[WorkLifeBalance]], SatisfactionLookup[Code], SatisfactionLookup[Label], "Unknown")</f>
        <v>High</v>
      </c>
      <c r="AM130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300" t="str" cm="1">
        <f t="array" ref="AN1300">_xlfn.IFS(Cleaned_Data[[#This Row],[Risk Score]]&gt;=5, "3 - High Risk", Cleaned_Data[[#This Row],[Risk Score]]&gt;=3, "2 - Medium Risk", TRUE, "1 - Low Risk")</f>
        <v>1 - Low Risk</v>
      </c>
    </row>
    <row r="1301" spans="1:40">
      <c r="A1301">
        <v>40</v>
      </c>
      <c r="B1301" t="s">
        <v>43</v>
      </c>
      <c r="C1301" t="s">
        <v>36</v>
      </c>
      <c r="D1301">
        <v>611</v>
      </c>
      <c r="E1301" t="s">
        <v>37</v>
      </c>
      <c r="F1301">
        <v>7</v>
      </c>
      <c r="G1301">
        <v>4</v>
      </c>
      <c r="H1301" t="s">
        <v>51</v>
      </c>
      <c r="I1301">
        <v>1740</v>
      </c>
      <c r="J1301">
        <v>2</v>
      </c>
      <c r="K1301" t="s">
        <v>46</v>
      </c>
      <c r="L1301">
        <v>88</v>
      </c>
      <c r="M1301">
        <v>3</v>
      </c>
      <c r="N1301">
        <v>5</v>
      </c>
      <c r="O1301" t="s">
        <v>56</v>
      </c>
      <c r="P1301">
        <v>2</v>
      </c>
      <c r="Q1301" t="s">
        <v>41</v>
      </c>
      <c r="R1301">
        <v>19833</v>
      </c>
      <c r="S1301">
        <v>4349</v>
      </c>
      <c r="T1301">
        <v>1</v>
      </c>
      <c r="U1301" t="s">
        <v>43</v>
      </c>
      <c r="V1301">
        <v>14</v>
      </c>
      <c r="W1301">
        <v>3</v>
      </c>
      <c r="X1301">
        <v>2</v>
      </c>
      <c r="Y1301">
        <v>0</v>
      </c>
      <c r="Z1301">
        <v>21</v>
      </c>
      <c r="AA1301">
        <v>3</v>
      </c>
      <c r="AB1301">
        <v>2</v>
      </c>
      <c r="AC1301">
        <v>21</v>
      </c>
      <c r="AD1301">
        <v>8</v>
      </c>
      <c r="AE1301">
        <v>12</v>
      </c>
      <c r="AF1301">
        <v>8</v>
      </c>
      <c r="AG1301">
        <v>0</v>
      </c>
      <c r="AH1301" t="s">
        <v>69</v>
      </c>
      <c r="AI1301" t="s">
        <v>73</v>
      </c>
      <c r="AJ1301" t="str" cm="1">
        <f t="array" ref="AJ1301">_xlfn.IFS(
  Cleaned_Data[[#This Row],[MonthlyIncome]] &lt;= Q1_Val, "Low (Q1)",
  Cleaned_Data[[#This Row],[MonthlyIncome]] &lt;= Q2_Val, "Lower-Mid (Q2)",
  Cleaned_Data[[#This Row],[MonthlyIncome]] &lt;= Q3_Val, "Upper-Mid (Q3)",
  TRUE, "High (Q4)"
)</f>
        <v>High (Q4)</v>
      </c>
      <c r="AK1301" t="str">
        <f>_xlfn.XLOOKUP(Cleaned_Data[[#This Row],[JobSatisfaction]], SatisfactionLookup[Code], SatisfactionLookup[Label], "Unknown")</f>
        <v>Medium</v>
      </c>
      <c r="AL1301" t="str">
        <f>_xlfn.XLOOKUP(Cleaned_Data[[#This Row],[WorkLifeBalance]], SatisfactionLookup[Code], SatisfactionLookup[Label], "Unknown")</f>
        <v>Medium</v>
      </c>
      <c r="AM130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301" t="str" cm="1">
        <f t="array" ref="AN1301">_xlfn.IFS(Cleaned_Data[[#This Row],[Risk Score]]&gt;=5, "3 - High Risk", Cleaned_Data[[#This Row],[Risk Score]]&gt;=3, "2 - Medium Risk", TRUE, "1 - Low Risk")</f>
        <v>2 - Medium Risk</v>
      </c>
    </row>
    <row r="1302" spans="1:40">
      <c r="A1302">
        <v>35</v>
      </c>
      <c r="B1302" t="s">
        <v>35</v>
      </c>
      <c r="C1302" t="s">
        <v>36</v>
      </c>
      <c r="D1302">
        <v>303</v>
      </c>
      <c r="E1302" t="s">
        <v>37</v>
      </c>
      <c r="F1302">
        <v>27</v>
      </c>
      <c r="G1302">
        <v>3</v>
      </c>
      <c r="H1302" t="s">
        <v>38</v>
      </c>
      <c r="I1302">
        <v>1797</v>
      </c>
      <c r="J1302">
        <v>3</v>
      </c>
      <c r="K1302" t="s">
        <v>46</v>
      </c>
      <c r="L1302">
        <v>84</v>
      </c>
      <c r="M1302">
        <v>3</v>
      </c>
      <c r="N1302">
        <v>2</v>
      </c>
      <c r="O1302" t="s">
        <v>40</v>
      </c>
      <c r="P1302">
        <v>4</v>
      </c>
      <c r="Q1302" t="s">
        <v>41</v>
      </c>
      <c r="R1302">
        <v>5813</v>
      </c>
      <c r="S1302">
        <v>13492</v>
      </c>
      <c r="T1302">
        <v>1</v>
      </c>
      <c r="U1302" t="s">
        <v>35</v>
      </c>
      <c r="V1302">
        <v>18</v>
      </c>
      <c r="W1302">
        <v>3</v>
      </c>
      <c r="X1302">
        <v>4</v>
      </c>
      <c r="Y1302">
        <v>0</v>
      </c>
      <c r="Z1302">
        <v>10</v>
      </c>
      <c r="AA1302">
        <v>2</v>
      </c>
      <c r="AB1302">
        <v>3</v>
      </c>
      <c r="AC1302">
        <v>10</v>
      </c>
      <c r="AD1302">
        <v>7</v>
      </c>
      <c r="AE1302">
        <v>7</v>
      </c>
      <c r="AF1302">
        <v>7</v>
      </c>
      <c r="AG1302">
        <v>1</v>
      </c>
      <c r="AH1302" t="s">
        <v>69</v>
      </c>
      <c r="AI1302" t="s">
        <v>72</v>
      </c>
      <c r="AJ1302" t="str" cm="1">
        <f t="array" ref="AJ1302">_xlfn.IFS(
  Cleaned_Data[[#This Row],[MonthlyIncome]] &lt;= Q1_Val, "Low (Q1)",
  Cleaned_Data[[#This Row],[MonthlyIncome]] &lt;= Q2_Val, "Lower-Mid (Q2)",
  Cleaned_Data[[#This Row],[MonthlyIncome]] &lt;= Q3_Val, "Upper-Mid (Q3)",
  TRUE, "High (Q4)"
)</f>
        <v>Upper-Mid (Q3)</v>
      </c>
      <c r="AK1302" t="str">
        <f>_xlfn.XLOOKUP(Cleaned_Data[[#This Row],[JobSatisfaction]], SatisfactionLookup[Code], SatisfactionLookup[Label], "Unknown")</f>
        <v>Very High</v>
      </c>
      <c r="AL1302" t="str">
        <f>_xlfn.XLOOKUP(Cleaned_Data[[#This Row],[WorkLifeBalance]], SatisfactionLookup[Code], SatisfactionLookup[Label], "Unknown")</f>
        <v>High</v>
      </c>
      <c r="AM130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302" t="str" cm="1">
        <f t="array" ref="AN1302">_xlfn.IFS(Cleaned_Data[[#This Row],[Risk Score]]&gt;=5, "3 - High Risk", Cleaned_Data[[#This Row],[Risk Score]]&gt;=3, "2 - Medium Risk", TRUE, "1 - Low Risk")</f>
        <v>3 - High Risk</v>
      </c>
    </row>
    <row r="1303" spans="1:40">
      <c r="A1303">
        <v>43</v>
      </c>
      <c r="B1303" t="s">
        <v>43</v>
      </c>
      <c r="C1303" t="s">
        <v>44</v>
      </c>
      <c r="D1303">
        <v>1422</v>
      </c>
      <c r="E1303" t="s">
        <v>37</v>
      </c>
      <c r="F1303">
        <v>2</v>
      </c>
      <c r="G1303">
        <v>4</v>
      </c>
      <c r="H1303" t="s">
        <v>38</v>
      </c>
      <c r="I1303">
        <v>1849</v>
      </c>
      <c r="J1303">
        <v>1</v>
      </c>
      <c r="K1303" t="s">
        <v>46</v>
      </c>
      <c r="L1303">
        <v>92</v>
      </c>
      <c r="M1303">
        <v>3</v>
      </c>
      <c r="N1303">
        <v>2</v>
      </c>
      <c r="O1303" t="s">
        <v>40</v>
      </c>
      <c r="P1303">
        <v>4</v>
      </c>
      <c r="Q1303" t="s">
        <v>48</v>
      </c>
      <c r="R1303">
        <v>5675</v>
      </c>
      <c r="S1303">
        <v>19246</v>
      </c>
      <c r="T1303">
        <v>1</v>
      </c>
      <c r="U1303" t="s">
        <v>43</v>
      </c>
      <c r="V1303">
        <v>20</v>
      </c>
      <c r="W1303">
        <v>4</v>
      </c>
      <c r="X1303">
        <v>3</v>
      </c>
      <c r="Y1303">
        <v>1</v>
      </c>
      <c r="Z1303">
        <v>7</v>
      </c>
      <c r="AA1303">
        <v>5</v>
      </c>
      <c r="AB1303">
        <v>3</v>
      </c>
      <c r="AC1303">
        <v>7</v>
      </c>
      <c r="AD1303">
        <v>7</v>
      </c>
      <c r="AE1303">
        <v>7</v>
      </c>
      <c r="AF1303">
        <v>7</v>
      </c>
      <c r="AG1303">
        <v>0</v>
      </c>
      <c r="AH1303" t="s">
        <v>69</v>
      </c>
      <c r="AI1303" t="s">
        <v>72</v>
      </c>
      <c r="AJ1303" t="str" cm="1">
        <f t="array" ref="AJ1303">_xlfn.IFS(
  Cleaned_Data[[#This Row],[MonthlyIncome]] &lt;= Q1_Val, "Low (Q1)",
  Cleaned_Data[[#This Row],[MonthlyIncome]] &lt;= Q2_Val, "Lower-Mid (Q2)",
  Cleaned_Data[[#This Row],[MonthlyIncome]] &lt;= Q3_Val, "Upper-Mid (Q3)",
  TRUE, "High (Q4)"
)</f>
        <v>Upper-Mid (Q3)</v>
      </c>
      <c r="AK1303" t="str">
        <f>_xlfn.XLOOKUP(Cleaned_Data[[#This Row],[JobSatisfaction]], SatisfactionLookup[Code], SatisfactionLookup[Label], "Unknown")</f>
        <v>Very High</v>
      </c>
      <c r="AL1303" t="str">
        <f>_xlfn.XLOOKUP(Cleaned_Data[[#This Row],[WorkLifeBalance]], SatisfactionLookup[Code], SatisfactionLookup[Label], "Unknown")</f>
        <v>High</v>
      </c>
      <c r="AM130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303" t="str" cm="1">
        <f t="array" ref="AN1303">_xlfn.IFS(Cleaned_Data[[#This Row],[Risk Score]]&gt;=5, "3 - High Risk", Cleaned_Data[[#This Row],[Risk Score]]&gt;=3, "2 - Medium Risk", TRUE, "1 - Low Risk")</f>
        <v>1 - Low Risk</v>
      </c>
    </row>
    <row r="1304" spans="1:40">
      <c r="A1304">
        <v>36</v>
      </c>
      <c r="B1304" t="s">
        <v>43</v>
      </c>
      <c r="C1304" t="s">
        <v>55</v>
      </c>
      <c r="D1304">
        <v>301</v>
      </c>
      <c r="E1304" t="s">
        <v>37</v>
      </c>
      <c r="F1304">
        <v>15</v>
      </c>
      <c r="G1304">
        <v>4</v>
      </c>
      <c r="H1304" t="s">
        <v>59</v>
      </c>
      <c r="I1304">
        <v>2036</v>
      </c>
      <c r="J1304">
        <v>4</v>
      </c>
      <c r="K1304" t="s">
        <v>46</v>
      </c>
      <c r="L1304">
        <v>88</v>
      </c>
      <c r="M1304">
        <v>1</v>
      </c>
      <c r="N1304">
        <v>2</v>
      </c>
      <c r="O1304" t="s">
        <v>40</v>
      </c>
      <c r="P1304">
        <v>4</v>
      </c>
      <c r="Q1304" t="s">
        <v>52</v>
      </c>
      <c r="R1304">
        <v>5406</v>
      </c>
      <c r="S1304">
        <v>10436</v>
      </c>
      <c r="T1304">
        <v>1</v>
      </c>
      <c r="U1304" t="s">
        <v>43</v>
      </c>
      <c r="V1304">
        <v>24</v>
      </c>
      <c r="W1304">
        <v>4</v>
      </c>
      <c r="X1304">
        <v>1</v>
      </c>
      <c r="Y1304">
        <v>1</v>
      </c>
      <c r="Z1304">
        <v>15</v>
      </c>
      <c r="AA1304">
        <v>4</v>
      </c>
      <c r="AB1304">
        <v>2</v>
      </c>
      <c r="AC1304">
        <v>15</v>
      </c>
      <c r="AD1304">
        <v>12</v>
      </c>
      <c r="AE1304">
        <v>11</v>
      </c>
      <c r="AF1304">
        <v>11</v>
      </c>
      <c r="AG1304">
        <v>0</v>
      </c>
      <c r="AH1304" t="s">
        <v>69</v>
      </c>
      <c r="AI1304" t="s">
        <v>73</v>
      </c>
      <c r="AJ1304" t="str" cm="1">
        <f t="array" ref="AJ1304">_xlfn.IFS(
  Cleaned_Data[[#This Row],[MonthlyIncome]] &lt;= Q1_Val, "Low (Q1)",
  Cleaned_Data[[#This Row],[MonthlyIncome]] &lt;= Q2_Val, "Lower-Mid (Q2)",
  Cleaned_Data[[#This Row],[MonthlyIncome]] &lt;= Q3_Val, "Upper-Mid (Q3)",
  TRUE, "High (Q4)"
)</f>
        <v>Upper-Mid (Q3)</v>
      </c>
      <c r="AK1304" t="str">
        <f>_xlfn.XLOOKUP(Cleaned_Data[[#This Row],[JobSatisfaction]], SatisfactionLookup[Code], SatisfactionLookup[Label], "Unknown")</f>
        <v>Very High</v>
      </c>
      <c r="AL1304" t="str">
        <f>_xlfn.XLOOKUP(Cleaned_Data[[#This Row],[WorkLifeBalance]], SatisfactionLookup[Code], SatisfactionLookup[Label], "Unknown")</f>
        <v>Medium</v>
      </c>
      <c r="AM130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304" t="str" cm="1">
        <f t="array" ref="AN1304">_xlfn.IFS(Cleaned_Data[[#This Row],[Risk Score]]&gt;=5, "3 - High Risk", Cleaned_Data[[#This Row],[Risk Score]]&gt;=3, "2 - Medium Risk", TRUE, "1 - Low Risk")</f>
        <v>1 - Low Risk</v>
      </c>
    </row>
    <row r="1305" spans="1:40">
      <c r="A1305">
        <v>41</v>
      </c>
      <c r="B1305" t="s">
        <v>35</v>
      </c>
      <c r="C1305" t="s">
        <v>36</v>
      </c>
      <c r="D1305">
        <v>1360</v>
      </c>
      <c r="E1305" t="s">
        <v>45</v>
      </c>
      <c r="F1305">
        <v>12</v>
      </c>
      <c r="G1305">
        <v>3</v>
      </c>
      <c r="H1305" t="s">
        <v>60</v>
      </c>
      <c r="I1305">
        <v>58</v>
      </c>
      <c r="J1305">
        <v>2</v>
      </c>
      <c r="K1305" t="s">
        <v>39</v>
      </c>
      <c r="L1305">
        <v>49</v>
      </c>
      <c r="M1305">
        <v>3</v>
      </c>
      <c r="N1305">
        <v>5</v>
      </c>
      <c r="O1305" t="s">
        <v>58</v>
      </c>
      <c r="P1305">
        <v>3</v>
      </c>
      <c r="Q1305" t="s">
        <v>48</v>
      </c>
      <c r="R1305">
        <v>19545</v>
      </c>
      <c r="S1305">
        <v>16280</v>
      </c>
      <c r="T1305">
        <v>1</v>
      </c>
      <c r="U1305" t="s">
        <v>43</v>
      </c>
      <c r="V1305">
        <v>12</v>
      </c>
      <c r="W1305">
        <v>3</v>
      </c>
      <c r="X1305">
        <v>4</v>
      </c>
      <c r="Y1305">
        <v>0</v>
      </c>
      <c r="Z1305">
        <v>23</v>
      </c>
      <c r="AA1305">
        <v>0</v>
      </c>
      <c r="AB1305">
        <v>3</v>
      </c>
      <c r="AC1305">
        <v>22</v>
      </c>
      <c r="AD1305">
        <v>15</v>
      </c>
      <c r="AE1305">
        <v>15</v>
      </c>
      <c r="AF1305">
        <v>8</v>
      </c>
      <c r="AG1305">
        <v>1</v>
      </c>
      <c r="AH1305" t="s">
        <v>69</v>
      </c>
      <c r="AI1305" t="s">
        <v>73</v>
      </c>
      <c r="AJ1305" t="str" cm="1">
        <f t="array" ref="AJ1305">_xlfn.IFS(
  Cleaned_Data[[#This Row],[MonthlyIncome]] &lt;= Q1_Val, "Low (Q1)",
  Cleaned_Data[[#This Row],[MonthlyIncome]] &lt;= Q2_Val, "Lower-Mid (Q2)",
  Cleaned_Data[[#This Row],[MonthlyIncome]] &lt;= Q3_Val, "Upper-Mid (Q3)",
  TRUE, "High (Q4)"
)</f>
        <v>High (Q4)</v>
      </c>
      <c r="AK1305" t="str">
        <f>_xlfn.XLOOKUP(Cleaned_Data[[#This Row],[JobSatisfaction]], SatisfactionLookup[Code], SatisfactionLookup[Label], "Unknown")</f>
        <v>High</v>
      </c>
      <c r="AL1305" t="str">
        <f>_xlfn.XLOOKUP(Cleaned_Data[[#This Row],[WorkLifeBalance]], SatisfactionLookup[Code], SatisfactionLookup[Label], "Unknown")</f>
        <v>High</v>
      </c>
      <c r="AM130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305" t="str" cm="1">
        <f t="array" ref="AN1305">_xlfn.IFS(Cleaned_Data[[#This Row],[Risk Score]]&gt;=5, "3 - High Risk", Cleaned_Data[[#This Row],[Risk Score]]&gt;=3, "2 - Medium Risk", TRUE, "1 - Low Risk")</f>
        <v>1 - Low Risk</v>
      </c>
    </row>
    <row r="1306" spans="1:40">
      <c r="A1306">
        <v>58</v>
      </c>
      <c r="B1306" t="s">
        <v>35</v>
      </c>
      <c r="C1306" t="s">
        <v>36</v>
      </c>
      <c r="D1306">
        <v>147</v>
      </c>
      <c r="E1306" t="s">
        <v>45</v>
      </c>
      <c r="F1306">
        <v>23</v>
      </c>
      <c r="G1306">
        <v>4</v>
      </c>
      <c r="H1306" t="s">
        <v>51</v>
      </c>
      <c r="I1306">
        <v>165</v>
      </c>
      <c r="J1306">
        <v>4</v>
      </c>
      <c r="K1306" t="s">
        <v>39</v>
      </c>
      <c r="L1306">
        <v>94</v>
      </c>
      <c r="M1306">
        <v>3</v>
      </c>
      <c r="N1306">
        <v>3</v>
      </c>
      <c r="O1306" t="s">
        <v>54</v>
      </c>
      <c r="P1306">
        <v>4</v>
      </c>
      <c r="Q1306" t="s">
        <v>48</v>
      </c>
      <c r="R1306">
        <v>10312</v>
      </c>
      <c r="S1306">
        <v>3465</v>
      </c>
      <c r="T1306">
        <v>1</v>
      </c>
      <c r="U1306" t="s">
        <v>43</v>
      </c>
      <c r="V1306">
        <v>12</v>
      </c>
      <c r="W1306">
        <v>3</v>
      </c>
      <c r="X1306">
        <v>4</v>
      </c>
      <c r="Y1306">
        <v>1</v>
      </c>
      <c r="Z1306">
        <v>40</v>
      </c>
      <c r="AA1306">
        <v>3</v>
      </c>
      <c r="AB1306">
        <v>2</v>
      </c>
      <c r="AC1306">
        <v>40</v>
      </c>
      <c r="AD1306">
        <v>10</v>
      </c>
      <c r="AE1306">
        <v>15</v>
      </c>
      <c r="AF1306">
        <v>6</v>
      </c>
      <c r="AG1306">
        <v>1</v>
      </c>
      <c r="AH1306" t="s">
        <v>65</v>
      </c>
      <c r="AI1306" t="s">
        <v>73</v>
      </c>
      <c r="AJ1306" t="str" cm="1">
        <f t="array" ref="AJ1306">_xlfn.IFS(
  Cleaned_Data[[#This Row],[MonthlyIncome]] &lt;= Q1_Val, "Low (Q1)",
  Cleaned_Data[[#This Row],[MonthlyIncome]] &lt;= Q2_Val, "Lower-Mid (Q2)",
  Cleaned_Data[[#This Row],[MonthlyIncome]] &lt;= Q3_Val, "Upper-Mid (Q3)",
  TRUE, "High (Q4)"
)</f>
        <v>High (Q4)</v>
      </c>
      <c r="AK1306" t="str">
        <f>_xlfn.XLOOKUP(Cleaned_Data[[#This Row],[JobSatisfaction]], SatisfactionLookup[Code], SatisfactionLookup[Label], "Unknown")</f>
        <v>Very High</v>
      </c>
      <c r="AL1306" t="str">
        <f>_xlfn.XLOOKUP(Cleaned_Data[[#This Row],[WorkLifeBalance]], SatisfactionLookup[Code], SatisfactionLookup[Label], "Unknown")</f>
        <v>Medium</v>
      </c>
      <c r="AM130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306" t="str" cm="1">
        <f t="array" ref="AN1306">_xlfn.IFS(Cleaned_Data[[#This Row],[Risk Score]]&gt;=5, "3 - High Risk", Cleaned_Data[[#This Row],[Risk Score]]&gt;=3, "2 - Medium Risk", TRUE, "1 - Low Risk")</f>
        <v>1 - Low Risk</v>
      </c>
    </row>
    <row r="1307" spans="1:40">
      <c r="A1307">
        <v>47</v>
      </c>
      <c r="B1307" t="s">
        <v>35</v>
      </c>
      <c r="C1307" t="s">
        <v>55</v>
      </c>
      <c r="D1307">
        <v>666</v>
      </c>
      <c r="E1307" t="s">
        <v>45</v>
      </c>
      <c r="F1307">
        <v>29</v>
      </c>
      <c r="G1307">
        <v>4</v>
      </c>
      <c r="H1307" t="s">
        <v>38</v>
      </c>
      <c r="I1307">
        <v>376</v>
      </c>
      <c r="J1307">
        <v>1</v>
      </c>
      <c r="K1307" t="s">
        <v>46</v>
      </c>
      <c r="L1307">
        <v>88</v>
      </c>
      <c r="M1307">
        <v>3</v>
      </c>
      <c r="N1307">
        <v>3</v>
      </c>
      <c r="O1307" t="s">
        <v>56</v>
      </c>
      <c r="P1307">
        <v>2</v>
      </c>
      <c r="Q1307" t="s">
        <v>48</v>
      </c>
      <c r="R1307">
        <v>11849</v>
      </c>
      <c r="S1307">
        <v>10268</v>
      </c>
      <c r="T1307">
        <v>1</v>
      </c>
      <c r="U1307" t="s">
        <v>35</v>
      </c>
      <c r="V1307">
        <v>12</v>
      </c>
      <c r="W1307">
        <v>3</v>
      </c>
      <c r="X1307">
        <v>4</v>
      </c>
      <c r="Y1307">
        <v>1</v>
      </c>
      <c r="Z1307">
        <v>10</v>
      </c>
      <c r="AA1307">
        <v>2</v>
      </c>
      <c r="AB1307">
        <v>2</v>
      </c>
      <c r="AC1307">
        <v>10</v>
      </c>
      <c r="AD1307">
        <v>7</v>
      </c>
      <c r="AE1307">
        <v>9</v>
      </c>
      <c r="AF1307">
        <v>9</v>
      </c>
      <c r="AG1307">
        <v>1</v>
      </c>
      <c r="AH1307" t="s">
        <v>70</v>
      </c>
      <c r="AI1307" t="s">
        <v>72</v>
      </c>
      <c r="AJ1307" t="str" cm="1">
        <f t="array" ref="AJ1307">_xlfn.IFS(
  Cleaned_Data[[#This Row],[MonthlyIncome]] &lt;= Q1_Val, "Low (Q1)",
  Cleaned_Data[[#This Row],[MonthlyIncome]] &lt;= Q2_Val, "Lower-Mid (Q2)",
  Cleaned_Data[[#This Row],[MonthlyIncome]] &lt;= Q3_Val, "Upper-Mid (Q3)",
  TRUE, "High (Q4)"
)</f>
        <v>High (Q4)</v>
      </c>
      <c r="AK1307" t="str">
        <f>_xlfn.XLOOKUP(Cleaned_Data[[#This Row],[JobSatisfaction]], SatisfactionLookup[Code], SatisfactionLookup[Label], "Unknown")</f>
        <v>Medium</v>
      </c>
      <c r="AL1307" t="str">
        <f>_xlfn.XLOOKUP(Cleaned_Data[[#This Row],[WorkLifeBalance]], SatisfactionLookup[Code], SatisfactionLookup[Label], "Unknown")</f>
        <v>Medium</v>
      </c>
      <c r="AM130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307" t="str" cm="1">
        <f t="array" ref="AN1307">_xlfn.IFS(Cleaned_Data[[#This Row],[Risk Score]]&gt;=5, "3 - High Risk", Cleaned_Data[[#This Row],[Risk Score]]&gt;=3, "2 - Medium Risk", TRUE, "1 - Low Risk")</f>
        <v>3 - High Risk</v>
      </c>
    </row>
    <row r="1308" spans="1:40">
      <c r="A1308">
        <v>35</v>
      </c>
      <c r="B1308" t="s">
        <v>35</v>
      </c>
      <c r="C1308" t="s">
        <v>44</v>
      </c>
      <c r="D1308">
        <v>130</v>
      </c>
      <c r="E1308" t="s">
        <v>45</v>
      </c>
      <c r="F1308">
        <v>25</v>
      </c>
      <c r="G1308">
        <v>4</v>
      </c>
      <c r="H1308" t="s">
        <v>38</v>
      </c>
      <c r="I1308">
        <v>881</v>
      </c>
      <c r="J1308">
        <v>4</v>
      </c>
      <c r="K1308" t="s">
        <v>39</v>
      </c>
      <c r="L1308">
        <v>96</v>
      </c>
      <c r="M1308">
        <v>3</v>
      </c>
      <c r="N1308">
        <v>1</v>
      </c>
      <c r="O1308" t="s">
        <v>47</v>
      </c>
      <c r="P1308">
        <v>2</v>
      </c>
      <c r="Q1308" t="s">
        <v>52</v>
      </c>
      <c r="R1308">
        <v>2022</v>
      </c>
      <c r="S1308">
        <v>16612</v>
      </c>
      <c r="T1308">
        <v>1</v>
      </c>
      <c r="U1308" t="s">
        <v>35</v>
      </c>
      <c r="V1308">
        <v>19</v>
      </c>
      <c r="W1308">
        <v>3</v>
      </c>
      <c r="X1308">
        <v>1</v>
      </c>
      <c r="Y1308">
        <v>1</v>
      </c>
      <c r="Z1308">
        <v>10</v>
      </c>
      <c r="AA1308">
        <v>3</v>
      </c>
      <c r="AB1308">
        <v>2</v>
      </c>
      <c r="AC1308">
        <v>10</v>
      </c>
      <c r="AD1308">
        <v>2</v>
      </c>
      <c r="AE1308">
        <v>7</v>
      </c>
      <c r="AF1308">
        <v>8</v>
      </c>
      <c r="AG1308">
        <v>1</v>
      </c>
      <c r="AH1308" t="s">
        <v>69</v>
      </c>
      <c r="AI1308" t="s">
        <v>72</v>
      </c>
      <c r="AJ1308" t="str" cm="1">
        <f t="array" ref="AJ1308">_xlfn.IFS(
  Cleaned_Data[[#This Row],[MonthlyIncome]] &lt;= Q1_Val, "Low (Q1)",
  Cleaned_Data[[#This Row],[MonthlyIncome]] &lt;= Q2_Val, "Lower-Mid (Q2)",
  Cleaned_Data[[#This Row],[MonthlyIncome]] &lt;= Q3_Val, "Upper-Mid (Q3)",
  TRUE, "High (Q4)"
)</f>
        <v>Low (Q1)</v>
      </c>
      <c r="AK1308" t="str">
        <f>_xlfn.XLOOKUP(Cleaned_Data[[#This Row],[JobSatisfaction]], SatisfactionLookup[Code], SatisfactionLookup[Label], "Unknown")</f>
        <v>Medium</v>
      </c>
      <c r="AL1308" t="str">
        <f>_xlfn.XLOOKUP(Cleaned_Data[[#This Row],[WorkLifeBalance]], SatisfactionLookup[Code], SatisfactionLookup[Label], "Unknown")</f>
        <v>Medium</v>
      </c>
      <c r="AM130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9</v>
      </c>
      <c r="AN1308" t="str" cm="1">
        <f t="array" ref="AN1308">_xlfn.IFS(Cleaned_Data[[#This Row],[Risk Score]]&gt;=5, "3 - High Risk", Cleaned_Data[[#This Row],[Risk Score]]&gt;=3, "2 - Medium Risk", TRUE, "1 - Low Risk")</f>
        <v>3 - High Risk</v>
      </c>
    </row>
    <row r="1309" spans="1:40">
      <c r="A1309">
        <v>36</v>
      </c>
      <c r="B1309" t="s">
        <v>35</v>
      </c>
      <c r="C1309" t="s">
        <v>36</v>
      </c>
      <c r="D1309">
        <v>885</v>
      </c>
      <c r="E1309" t="s">
        <v>45</v>
      </c>
      <c r="F1309">
        <v>16</v>
      </c>
      <c r="G1309">
        <v>4</v>
      </c>
      <c r="H1309" t="s">
        <v>38</v>
      </c>
      <c r="I1309">
        <v>1042</v>
      </c>
      <c r="J1309">
        <v>3</v>
      </c>
      <c r="K1309" t="s">
        <v>39</v>
      </c>
      <c r="L1309">
        <v>43</v>
      </c>
      <c r="M1309">
        <v>4</v>
      </c>
      <c r="N1309">
        <v>1</v>
      </c>
      <c r="O1309" t="s">
        <v>50</v>
      </c>
      <c r="P1309">
        <v>1</v>
      </c>
      <c r="Q1309" t="s">
        <v>41</v>
      </c>
      <c r="R1309">
        <v>2743</v>
      </c>
      <c r="S1309">
        <v>8269</v>
      </c>
      <c r="T1309">
        <v>1</v>
      </c>
      <c r="U1309" t="s">
        <v>43</v>
      </c>
      <c r="V1309">
        <v>16</v>
      </c>
      <c r="W1309">
        <v>3</v>
      </c>
      <c r="X1309">
        <v>3</v>
      </c>
      <c r="Y1309">
        <v>0</v>
      </c>
      <c r="Z1309">
        <v>18</v>
      </c>
      <c r="AA1309">
        <v>1</v>
      </c>
      <c r="AB1309">
        <v>3</v>
      </c>
      <c r="AC1309">
        <v>17</v>
      </c>
      <c r="AD1309">
        <v>13</v>
      </c>
      <c r="AE1309">
        <v>15</v>
      </c>
      <c r="AF1309">
        <v>14</v>
      </c>
      <c r="AG1309">
        <v>1</v>
      </c>
      <c r="AH1309" t="s">
        <v>69</v>
      </c>
      <c r="AI1309" t="s">
        <v>73</v>
      </c>
      <c r="AJ1309" t="str" cm="1">
        <f t="array" ref="AJ1309">_xlfn.IFS(
  Cleaned_Data[[#This Row],[MonthlyIncome]] &lt;= Q1_Val, "Low (Q1)",
  Cleaned_Data[[#This Row],[MonthlyIncome]] &lt;= Q2_Val, "Lower-Mid (Q2)",
  Cleaned_Data[[#This Row],[MonthlyIncome]] &lt;= Q3_Val, "Upper-Mid (Q3)",
  TRUE, "High (Q4)"
)</f>
        <v>Low (Q1)</v>
      </c>
      <c r="AK1309" t="str">
        <f>_xlfn.XLOOKUP(Cleaned_Data[[#This Row],[JobSatisfaction]], SatisfactionLookup[Code], SatisfactionLookup[Label], "Unknown")</f>
        <v>Low</v>
      </c>
      <c r="AL1309" t="str">
        <f>_xlfn.XLOOKUP(Cleaned_Data[[#This Row],[WorkLifeBalance]], SatisfactionLookup[Code], SatisfactionLookup[Label], "Unknown")</f>
        <v>High</v>
      </c>
      <c r="AM130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309" t="str" cm="1">
        <f t="array" ref="AN1309">_xlfn.IFS(Cleaned_Data[[#This Row],[Risk Score]]&gt;=5, "3 - High Risk", Cleaned_Data[[#This Row],[Risk Score]]&gt;=3, "2 - Medium Risk", TRUE, "1 - Low Risk")</f>
        <v>3 - High Risk</v>
      </c>
    </row>
    <row r="1310" spans="1:40">
      <c r="A1310">
        <v>21</v>
      </c>
      <c r="B1310" t="s">
        <v>35</v>
      </c>
      <c r="C1310" t="s">
        <v>44</v>
      </c>
      <c r="D1310">
        <v>251</v>
      </c>
      <c r="E1310" t="s">
        <v>45</v>
      </c>
      <c r="F1310">
        <v>10</v>
      </c>
      <c r="G1310">
        <v>2</v>
      </c>
      <c r="H1310" t="s">
        <v>38</v>
      </c>
      <c r="I1310">
        <v>1279</v>
      </c>
      <c r="J1310">
        <v>1</v>
      </c>
      <c r="K1310" t="s">
        <v>39</v>
      </c>
      <c r="L1310">
        <v>45</v>
      </c>
      <c r="M1310">
        <v>2</v>
      </c>
      <c r="N1310">
        <v>1</v>
      </c>
      <c r="O1310" t="s">
        <v>50</v>
      </c>
      <c r="P1310">
        <v>3</v>
      </c>
      <c r="Q1310" t="s">
        <v>41</v>
      </c>
      <c r="R1310">
        <v>2625</v>
      </c>
      <c r="S1310">
        <v>25308</v>
      </c>
      <c r="T1310">
        <v>1</v>
      </c>
      <c r="U1310" t="s">
        <v>43</v>
      </c>
      <c r="V1310">
        <v>20</v>
      </c>
      <c r="W1310">
        <v>4</v>
      </c>
      <c r="X1310">
        <v>3</v>
      </c>
      <c r="Y1310">
        <v>0</v>
      </c>
      <c r="Z1310">
        <v>2</v>
      </c>
      <c r="AA1310">
        <v>2</v>
      </c>
      <c r="AB1310">
        <v>1</v>
      </c>
      <c r="AC1310">
        <v>2</v>
      </c>
      <c r="AD1310">
        <v>2</v>
      </c>
      <c r="AE1310">
        <v>2</v>
      </c>
      <c r="AF1310">
        <v>2</v>
      </c>
      <c r="AG1310">
        <v>1</v>
      </c>
      <c r="AH1310" t="s">
        <v>68</v>
      </c>
      <c r="AI1310" t="s">
        <v>71</v>
      </c>
      <c r="AJ1310" t="str" cm="1">
        <f t="array" ref="AJ1310">_xlfn.IFS(
  Cleaned_Data[[#This Row],[MonthlyIncome]] &lt;= Q1_Val, "Low (Q1)",
  Cleaned_Data[[#This Row],[MonthlyIncome]] &lt;= Q2_Val, "Lower-Mid (Q2)",
  Cleaned_Data[[#This Row],[MonthlyIncome]] &lt;= Q3_Val, "Upper-Mid (Q3)",
  TRUE, "High (Q4)"
)</f>
        <v>Low (Q1)</v>
      </c>
      <c r="AK1310" t="str">
        <f>_xlfn.XLOOKUP(Cleaned_Data[[#This Row],[JobSatisfaction]], SatisfactionLookup[Code], SatisfactionLookup[Label], "Unknown")</f>
        <v>High</v>
      </c>
      <c r="AL1310" t="str">
        <f>_xlfn.XLOOKUP(Cleaned_Data[[#This Row],[WorkLifeBalance]], SatisfactionLookup[Code], SatisfactionLookup[Label], "Unknown")</f>
        <v>Low</v>
      </c>
      <c r="AM131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310" t="str" cm="1">
        <f t="array" ref="AN1310">_xlfn.IFS(Cleaned_Data[[#This Row],[Risk Score]]&gt;=5, "3 - High Risk", Cleaned_Data[[#This Row],[Risk Score]]&gt;=3, "2 - Medium Risk", TRUE, "1 - Low Risk")</f>
        <v>2 - Medium Risk</v>
      </c>
    </row>
    <row r="1311" spans="1:40">
      <c r="A1311">
        <v>44</v>
      </c>
      <c r="B1311" t="s">
        <v>35</v>
      </c>
      <c r="C1311" t="s">
        <v>44</v>
      </c>
      <c r="D1311">
        <v>429</v>
      </c>
      <c r="E1311" t="s">
        <v>45</v>
      </c>
      <c r="F1311">
        <v>1</v>
      </c>
      <c r="G1311">
        <v>2</v>
      </c>
      <c r="H1311" t="s">
        <v>51</v>
      </c>
      <c r="I1311">
        <v>1792</v>
      </c>
      <c r="J1311">
        <v>3</v>
      </c>
      <c r="K1311" t="s">
        <v>46</v>
      </c>
      <c r="L1311">
        <v>99</v>
      </c>
      <c r="M1311">
        <v>3</v>
      </c>
      <c r="N1311">
        <v>1</v>
      </c>
      <c r="O1311" t="s">
        <v>47</v>
      </c>
      <c r="P1311">
        <v>2</v>
      </c>
      <c r="Q1311" t="s">
        <v>52</v>
      </c>
      <c r="R1311">
        <v>2342</v>
      </c>
      <c r="S1311">
        <v>11092</v>
      </c>
      <c r="T1311">
        <v>1</v>
      </c>
      <c r="U1311" t="s">
        <v>35</v>
      </c>
      <c r="V1311">
        <v>12</v>
      </c>
      <c r="W1311">
        <v>3</v>
      </c>
      <c r="X1311">
        <v>3</v>
      </c>
      <c r="Y1311">
        <v>3</v>
      </c>
      <c r="Z1311">
        <v>6</v>
      </c>
      <c r="AA1311">
        <v>2</v>
      </c>
      <c r="AB1311">
        <v>2</v>
      </c>
      <c r="AC1311">
        <v>5</v>
      </c>
      <c r="AD1311">
        <v>3</v>
      </c>
      <c r="AE1311">
        <v>2</v>
      </c>
      <c r="AF1311">
        <v>3</v>
      </c>
      <c r="AG1311">
        <v>1</v>
      </c>
      <c r="AH1311" t="s">
        <v>69</v>
      </c>
      <c r="AI1311" t="s">
        <v>71</v>
      </c>
      <c r="AJ1311" t="str" cm="1">
        <f t="array" ref="AJ1311">_xlfn.IFS(
  Cleaned_Data[[#This Row],[MonthlyIncome]] &lt;= Q1_Val, "Low (Q1)",
  Cleaned_Data[[#This Row],[MonthlyIncome]] &lt;= Q2_Val, "Lower-Mid (Q2)",
  Cleaned_Data[[#This Row],[MonthlyIncome]] &lt;= Q3_Val, "Upper-Mid (Q3)",
  TRUE, "High (Q4)"
)</f>
        <v>Low (Q1)</v>
      </c>
      <c r="AK1311" t="str">
        <f>_xlfn.XLOOKUP(Cleaned_Data[[#This Row],[JobSatisfaction]], SatisfactionLookup[Code], SatisfactionLookup[Label], "Unknown")</f>
        <v>Medium</v>
      </c>
      <c r="AL1311" t="str">
        <f>_xlfn.XLOOKUP(Cleaned_Data[[#This Row],[WorkLifeBalance]], SatisfactionLookup[Code], SatisfactionLookup[Label], "Unknown")</f>
        <v>Medium</v>
      </c>
      <c r="AM131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311" t="str" cm="1">
        <f t="array" ref="AN1311">_xlfn.IFS(Cleaned_Data[[#This Row],[Risk Score]]&gt;=5, "3 - High Risk", Cleaned_Data[[#This Row],[Risk Score]]&gt;=3, "2 - Medium Risk", TRUE, "1 - Low Risk")</f>
        <v>3 - High Risk</v>
      </c>
    </row>
    <row r="1312" spans="1:40">
      <c r="A1312">
        <v>38</v>
      </c>
      <c r="B1312" t="s">
        <v>43</v>
      </c>
      <c r="C1312" t="s">
        <v>44</v>
      </c>
      <c r="D1312">
        <v>653</v>
      </c>
      <c r="E1312" t="s">
        <v>45</v>
      </c>
      <c r="F1312">
        <v>29</v>
      </c>
      <c r="G1312">
        <v>5</v>
      </c>
      <c r="H1312" t="s">
        <v>38</v>
      </c>
      <c r="I1312">
        <v>79</v>
      </c>
      <c r="J1312">
        <v>4</v>
      </c>
      <c r="K1312" t="s">
        <v>39</v>
      </c>
      <c r="L1312">
        <v>50</v>
      </c>
      <c r="M1312">
        <v>3</v>
      </c>
      <c r="N1312">
        <v>2</v>
      </c>
      <c r="O1312" t="s">
        <v>50</v>
      </c>
      <c r="P1312">
        <v>4</v>
      </c>
      <c r="Q1312" t="s">
        <v>41</v>
      </c>
      <c r="R1312">
        <v>2406</v>
      </c>
      <c r="S1312">
        <v>5456</v>
      </c>
      <c r="T1312">
        <v>1</v>
      </c>
      <c r="U1312" t="s">
        <v>43</v>
      </c>
      <c r="V1312">
        <v>11</v>
      </c>
      <c r="W1312">
        <v>3</v>
      </c>
      <c r="X1312">
        <v>4</v>
      </c>
      <c r="Y1312">
        <v>0</v>
      </c>
      <c r="Z1312">
        <v>10</v>
      </c>
      <c r="AA1312">
        <v>2</v>
      </c>
      <c r="AB1312">
        <v>3</v>
      </c>
      <c r="AC1312">
        <v>10</v>
      </c>
      <c r="AD1312">
        <v>3</v>
      </c>
      <c r="AE1312">
        <v>9</v>
      </c>
      <c r="AF1312">
        <v>9</v>
      </c>
      <c r="AG1312">
        <v>0</v>
      </c>
      <c r="AH1312" t="s">
        <v>69</v>
      </c>
      <c r="AI1312" t="s">
        <v>72</v>
      </c>
      <c r="AJ1312" t="str" cm="1">
        <f t="array" ref="AJ1312">_xlfn.IFS(
  Cleaned_Data[[#This Row],[MonthlyIncome]] &lt;= Q1_Val, "Low (Q1)",
  Cleaned_Data[[#This Row],[MonthlyIncome]] &lt;= Q2_Val, "Lower-Mid (Q2)",
  Cleaned_Data[[#This Row],[MonthlyIncome]] &lt;= Q3_Val, "Upper-Mid (Q3)",
  TRUE, "High (Q4)"
)</f>
        <v>Low (Q1)</v>
      </c>
      <c r="AK1312" t="str">
        <f>_xlfn.XLOOKUP(Cleaned_Data[[#This Row],[JobSatisfaction]], SatisfactionLookup[Code], SatisfactionLookup[Label], "Unknown")</f>
        <v>Very High</v>
      </c>
      <c r="AL1312" t="str">
        <f>_xlfn.XLOOKUP(Cleaned_Data[[#This Row],[WorkLifeBalance]], SatisfactionLookup[Code], SatisfactionLookup[Label], "Unknown")</f>
        <v>High</v>
      </c>
      <c r="AM131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312" t="str" cm="1">
        <f t="array" ref="AN1312">_xlfn.IFS(Cleaned_Data[[#This Row],[Risk Score]]&gt;=5, "3 - High Risk", Cleaned_Data[[#This Row],[Risk Score]]&gt;=3, "2 - Medium Risk", TRUE, "1 - Low Risk")</f>
        <v>1 - Low Risk</v>
      </c>
    </row>
    <row r="1313" spans="1:40">
      <c r="A1313">
        <v>36</v>
      </c>
      <c r="B1313" t="s">
        <v>43</v>
      </c>
      <c r="C1313" t="s">
        <v>36</v>
      </c>
      <c r="D1313">
        <v>1223</v>
      </c>
      <c r="E1313" t="s">
        <v>45</v>
      </c>
      <c r="F1313">
        <v>8</v>
      </c>
      <c r="G1313">
        <v>3</v>
      </c>
      <c r="H1313" t="s">
        <v>60</v>
      </c>
      <c r="I1313">
        <v>83</v>
      </c>
      <c r="J1313">
        <v>3</v>
      </c>
      <c r="K1313" t="s">
        <v>39</v>
      </c>
      <c r="L1313">
        <v>59</v>
      </c>
      <c r="M1313">
        <v>3</v>
      </c>
      <c r="N1313">
        <v>3</v>
      </c>
      <c r="O1313" t="s">
        <v>54</v>
      </c>
      <c r="P1313">
        <v>3</v>
      </c>
      <c r="Q1313" t="s">
        <v>52</v>
      </c>
      <c r="R1313">
        <v>10096</v>
      </c>
      <c r="S1313">
        <v>8202</v>
      </c>
      <c r="T1313">
        <v>1</v>
      </c>
      <c r="U1313" t="s">
        <v>43</v>
      </c>
      <c r="V1313">
        <v>13</v>
      </c>
      <c r="W1313">
        <v>3</v>
      </c>
      <c r="X1313">
        <v>2</v>
      </c>
      <c r="Y1313">
        <v>3</v>
      </c>
      <c r="Z1313">
        <v>17</v>
      </c>
      <c r="AA1313">
        <v>2</v>
      </c>
      <c r="AB1313">
        <v>3</v>
      </c>
      <c r="AC1313">
        <v>17</v>
      </c>
      <c r="AD1313">
        <v>14</v>
      </c>
      <c r="AE1313">
        <v>12</v>
      </c>
      <c r="AF1313">
        <v>8</v>
      </c>
      <c r="AG1313">
        <v>0</v>
      </c>
      <c r="AH1313" t="s">
        <v>69</v>
      </c>
      <c r="AI1313" t="s">
        <v>73</v>
      </c>
      <c r="AJ1313" t="str" cm="1">
        <f t="array" ref="AJ1313">_xlfn.IFS(
  Cleaned_Data[[#This Row],[MonthlyIncome]] &lt;= Q1_Val, "Low (Q1)",
  Cleaned_Data[[#This Row],[MonthlyIncome]] &lt;= Q2_Val, "Lower-Mid (Q2)",
  Cleaned_Data[[#This Row],[MonthlyIncome]] &lt;= Q3_Val, "Upper-Mid (Q3)",
  TRUE, "High (Q4)"
)</f>
        <v>High (Q4)</v>
      </c>
      <c r="AK1313" t="str">
        <f>_xlfn.XLOOKUP(Cleaned_Data[[#This Row],[JobSatisfaction]], SatisfactionLookup[Code], SatisfactionLookup[Label], "Unknown")</f>
        <v>High</v>
      </c>
      <c r="AL1313" t="str">
        <f>_xlfn.XLOOKUP(Cleaned_Data[[#This Row],[WorkLifeBalance]], SatisfactionLookup[Code], SatisfactionLookup[Label], "Unknown")</f>
        <v>High</v>
      </c>
      <c r="AM131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313" t="str" cm="1">
        <f t="array" ref="AN1313">_xlfn.IFS(Cleaned_Data[[#This Row],[Risk Score]]&gt;=5, "3 - High Risk", Cleaned_Data[[#This Row],[Risk Score]]&gt;=3, "2 - Medium Risk", TRUE, "1 - Low Risk")</f>
        <v>1 - Low Risk</v>
      </c>
    </row>
    <row r="1314" spans="1:40">
      <c r="A1314">
        <v>40</v>
      </c>
      <c r="B1314" t="s">
        <v>43</v>
      </c>
      <c r="C1314" t="s">
        <v>44</v>
      </c>
      <c r="D1314">
        <v>530</v>
      </c>
      <c r="E1314" t="s">
        <v>45</v>
      </c>
      <c r="F1314">
        <v>1</v>
      </c>
      <c r="G1314">
        <v>4</v>
      </c>
      <c r="H1314" t="s">
        <v>38</v>
      </c>
      <c r="I1314">
        <v>119</v>
      </c>
      <c r="J1314">
        <v>3</v>
      </c>
      <c r="K1314" t="s">
        <v>46</v>
      </c>
      <c r="L1314">
        <v>78</v>
      </c>
      <c r="M1314">
        <v>2</v>
      </c>
      <c r="N1314">
        <v>4</v>
      </c>
      <c r="O1314" t="s">
        <v>54</v>
      </c>
      <c r="P1314">
        <v>2</v>
      </c>
      <c r="Q1314" t="s">
        <v>48</v>
      </c>
      <c r="R1314">
        <v>13503</v>
      </c>
      <c r="S1314">
        <v>14115</v>
      </c>
      <c r="T1314">
        <v>1</v>
      </c>
      <c r="U1314" t="s">
        <v>43</v>
      </c>
      <c r="V1314">
        <v>22</v>
      </c>
      <c r="W1314">
        <v>4</v>
      </c>
      <c r="X1314">
        <v>4</v>
      </c>
      <c r="Y1314">
        <v>1</v>
      </c>
      <c r="Z1314">
        <v>22</v>
      </c>
      <c r="AA1314">
        <v>3</v>
      </c>
      <c r="AB1314">
        <v>2</v>
      </c>
      <c r="AC1314">
        <v>22</v>
      </c>
      <c r="AD1314">
        <v>3</v>
      </c>
      <c r="AE1314">
        <v>11</v>
      </c>
      <c r="AF1314">
        <v>11</v>
      </c>
      <c r="AG1314">
        <v>0</v>
      </c>
      <c r="AH1314" t="s">
        <v>69</v>
      </c>
      <c r="AI1314" t="s">
        <v>73</v>
      </c>
      <c r="AJ1314" t="str" cm="1">
        <f t="array" ref="AJ1314">_xlfn.IFS(
  Cleaned_Data[[#This Row],[MonthlyIncome]] &lt;= Q1_Val, "Low (Q1)",
  Cleaned_Data[[#This Row],[MonthlyIncome]] &lt;= Q2_Val, "Lower-Mid (Q2)",
  Cleaned_Data[[#This Row],[MonthlyIncome]] &lt;= Q3_Val, "Upper-Mid (Q3)",
  TRUE, "High (Q4)"
)</f>
        <v>High (Q4)</v>
      </c>
      <c r="AK1314" t="str">
        <f>_xlfn.XLOOKUP(Cleaned_Data[[#This Row],[JobSatisfaction]], SatisfactionLookup[Code], SatisfactionLookup[Label], "Unknown")</f>
        <v>Medium</v>
      </c>
      <c r="AL1314" t="str">
        <f>_xlfn.XLOOKUP(Cleaned_Data[[#This Row],[WorkLifeBalance]], SatisfactionLookup[Code], SatisfactionLookup[Label], "Unknown")</f>
        <v>Medium</v>
      </c>
      <c r="AM131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314" t="str" cm="1">
        <f t="array" ref="AN1314">_xlfn.IFS(Cleaned_Data[[#This Row],[Risk Score]]&gt;=5, "3 - High Risk", Cleaned_Data[[#This Row],[Risk Score]]&gt;=3, "2 - Medium Risk", TRUE, "1 - Low Risk")</f>
        <v>2 - Medium Risk</v>
      </c>
    </row>
    <row r="1315" spans="1:40">
      <c r="A1315">
        <v>49</v>
      </c>
      <c r="B1315" t="s">
        <v>43</v>
      </c>
      <c r="C1315" t="s">
        <v>36</v>
      </c>
      <c r="D1315">
        <v>470</v>
      </c>
      <c r="E1315" t="s">
        <v>45</v>
      </c>
      <c r="F1315">
        <v>20</v>
      </c>
      <c r="G1315">
        <v>4</v>
      </c>
      <c r="H1315" t="s">
        <v>51</v>
      </c>
      <c r="I1315">
        <v>170</v>
      </c>
      <c r="J1315">
        <v>3</v>
      </c>
      <c r="K1315" t="s">
        <v>39</v>
      </c>
      <c r="L1315">
        <v>96</v>
      </c>
      <c r="M1315">
        <v>3</v>
      </c>
      <c r="N1315">
        <v>2</v>
      </c>
      <c r="O1315" t="s">
        <v>53</v>
      </c>
      <c r="P1315">
        <v>1</v>
      </c>
      <c r="Q1315" t="s">
        <v>48</v>
      </c>
      <c r="R1315">
        <v>6567</v>
      </c>
      <c r="S1315">
        <v>5549</v>
      </c>
      <c r="T1315">
        <v>1</v>
      </c>
      <c r="U1315" t="s">
        <v>43</v>
      </c>
      <c r="V1315">
        <v>14</v>
      </c>
      <c r="W1315">
        <v>3</v>
      </c>
      <c r="X1315">
        <v>3</v>
      </c>
      <c r="Y1315">
        <v>0</v>
      </c>
      <c r="Z1315">
        <v>16</v>
      </c>
      <c r="AA1315">
        <v>2</v>
      </c>
      <c r="AB1315">
        <v>2</v>
      </c>
      <c r="AC1315">
        <v>15</v>
      </c>
      <c r="AD1315">
        <v>11</v>
      </c>
      <c r="AE1315">
        <v>5</v>
      </c>
      <c r="AF1315">
        <v>11</v>
      </c>
      <c r="AG1315">
        <v>0</v>
      </c>
      <c r="AH1315" t="s">
        <v>70</v>
      </c>
      <c r="AI1315" t="s">
        <v>73</v>
      </c>
      <c r="AJ1315" t="str" cm="1">
        <f t="array" ref="AJ1315">_xlfn.IFS(
  Cleaned_Data[[#This Row],[MonthlyIncome]] &lt;= Q1_Val, "Low (Q1)",
  Cleaned_Data[[#This Row],[MonthlyIncome]] &lt;= Q2_Val, "Lower-Mid (Q2)",
  Cleaned_Data[[#This Row],[MonthlyIncome]] &lt;= Q3_Val, "Upper-Mid (Q3)",
  TRUE, "High (Q4)"
)</f>
        <v>Upper-Mid (Q3)</v>
      </c>
      <c r="AK1315" t="str">
        <f>_xlfn.XLOOKUP(Cleaned_Data[[#This Row],[JobSatisfaction]], SatisfactionLookup[Code], SatisfactionLookup[Label], "Unknown")</f>
        <v>Low</v>
      </c>
      <c r="AL1315" t="str">
        <f>_xlfn.XLOOKUP(Cleaned_Data[[#This Row],[WorkLifeBalance]], SatisfactionLookup[Code], SatisfactionLookup[Label], "Unknown")</f>
        <v>Medium</v>
      </c>
      <c r="AM131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315" t="str" cm="1">
        <f t="array" ref="AN1315">_xlfn.IFS(Cleaned_Data[[#This Row],[Risk Score]]&gt;=5, "3 - High Risk", Cleaned_Data[[#This Row],[Risk Score]]&gt;=3, "2 - Medium Risk", TRUE, "1 - Low Risk")</f>
        <v>2 - Medium Risk</v>
      </c>
    </row>
    <row r="1316" spans="1:40">
      <c r="A1316">
        <v>40</v>
      </c>
      <c r="B1316" t="s">
        <v>43</v>
      </c>
      <c r="C1316" t="s">
        <v>44</v>
      </c>
      <c r="D1316">
        <v>1395</v>
      </c>
      <c r="E1316" t="s">
        <v>45</v>
      </c>
      <c r="F1316">
        <v>26</v>
      </c>
      <c r="G1316">
        <v>3</v>
      </c>
      <c r="H1316" t="s">
        <v>51</v>
      </c>
      <c r="I1316">
        <v>202</v>
      </c>
      <c r="J1316">
        <v>2</v>
      </c>
      <c r="K1316" t="s">
        <v>39</v>
      </c>
      <c r="L1316">
        <v>54</v>
      </c>
      <c r="M1316">
        <v>3</v>
      </c>
      <c r="N1316">
        <v>2</v>
      </c>
      <c r="O1316" t="s">
        <v>47</v>
      </c>
      <c r="P1316">
        <v>2</v>
      </c>
      <c r="Q1316" t="s">
        <v>52</v>
      </c>
      <c r="R1316">
        <v>5605</v>
      </c>
      <c r="S1316">
        <v>8504</v>
      </c>
      <c r="T1316">
        <v>1</v>
      </c>
      <c r="U1316" t="s">
        <v>43</v>
      </c>
      <c r="V1316">
        <v>11</v>
      </c>
      <c r="W1316">
        <v>3</v>
      </c>
      <c r="X1316">
        <v>1</v>
      </c>
      <c r="Y1316">
        <v>1</v>
      </c>
      <c r="Z1316">
        <v>20</v>
      </c>
      <c r="AA1316">
        <v>2</v>
      </c>
      <c r="AB1316">
        <v>3</v>
      </c>
      <c r="AC1316">
        <v>20</v>
      </c>
      <c r="AD1316">
        <v>7</v>
      </c>
      <c r="AE1316">
        <v>2</v>
      </c>
      <c r="AF1316">
        <v>13</v>
      </c>
      <c r="AG1316">
        <v>0</v>
      </c>
      <c r="AH1316" t="s">
        <v>69</v>
      </c>
      <c r="AI1316" t="s">
        <v>73</v>
      </c>
      <c r="AJ1316" t="str" cm="1">
        <f t="array" ref="AJ1316">_xlfn.IFS(
  Cleaned_Data[[#This Row],[MonthlyIncome]] &lt;= Q1_Val, "Low (Q1)",
  Cleaned_Data[[#This Row],[MonthlyIncome]] &lt;= Q2_Val, "Lower-Mid (Q2)",
  Cleaned_Data[[#This Row],[MonthlyIncome]] &lt;= Q3_Val, "Upper-Mid (Q3)",
  TRUE, "High (Q4)"
)</f>
        <v>Upper-Mid (Q3)</v>
      </c>
      <c r="AK1316" t="str">
        <f>_xlfn.XLOOKUP(Cleaned_Data[[#This Row],[JobSatisfaction]], SatisfactionLookup[Code], SatisfactionLookup[Label], "Unknown")</f>
        <v>Medium</v>
      </c>
      <c r="AL1316" t="str">
        <f>_xlfn.XLOOKUP(Cleaned_Data[[#This Row],[WorkLifeBalance]], SatisfactionLookup[Code], SatisfactionLookup[Label], "Unknown")</f>
        <v>High</v>
      </c>
      <c r="AM131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316" t="str" cm="1">
        <f t="array" ref="AN1316">_xlfn.IFS(Cleaned_Data[[#This Row],[Risk Score]]&gt;=5, "3 - High Risk", Cleaned_Data[[#This Row],[Risk Score]]&gt;=3, "2 - Medium Risk", TRUE, "1 - Low Risk")</f>
        <v>2 - Medium Risk</v>
      </c>
    </row>
    <row r="1317" spans="1:40">
      <c r="A1317">
        <v>22</v>
      </c>
      <c r="B1317" t="s">
        <v>43</v>
      </c>
      <c r="C1317" t="s">
        <v>36</v>
      </c>
      <c r="D1317">
        <v>1256</v>
      </c>
      <c r="E1317" t="s">
        <v>45</v>
      </c>
      <c r="F1317">
        <v>19</v>
      </c>
      <c r="G1317">
        <v>1</v>
      </c>
      <c r="H1317" t="s">
        <v>51</v>
      </c>
      <c r="I1317">
        <v>217</v>
      </c>
      <c r="J1317">
        <v>3</v>
      </c>
      <c r="K1317" t="s">
        <v>46</v>
      </c>
      <c r="L1317">
        <v>80</v>
      </c>
      <c r="M1317">
        <v>3</v>
      </c>
      <c r="N1317">
        <v>1</v>
      </c>
      <c r="O1317" t="s">
        <v>47</v>
      </c>
      <c r="P1317">
        <v>4</v>
      </c>
      <c r="Q1317" t="s">
        <v>48</v>
      </c>
      <c r="R1317">
        <v>2323</v>
      </c>
      <c r="S1317">
        <v>11992</v>
      </c>
      <c r="T1317">
        <v>1</v>
      </c>
      <c r="U1317" t="s">
        <v>43</v>
      </c>
      <c r="V1317">
        <v>24</v>
      </c>
      <c r="W1317">
        <v>4</v>
      </c>
      <c r="X1317">
        <v>1</v>
      </c>
      <c r="Y1317">
        <v>2</v>
      </c>
      <c r="Z1317">
        <v>2</v>
      </c>
      <c r="AA1317">
        <v>6</v>
      </c>
      <c r="AB1317">
        <v>3</v>
      </c>
      <c r="AC1317">
        <v>2</v>
      </c>
      <c r="AD1317">
        <v>2</v>
      </c>
      <c r="AE1317">
        <v>2</v>
      </c>
      <c r="AF1317">
        <v>2</v>
      </c>
      <c r="AG1317">
        <v>0</v>
      </c>
      <c r="AH1317" t="s">
        <v>68</v>
      </c>
      <c r="AI1317" t="s">
        <v>71</v>
      </c>
      <c r="AJ1317" t="str" cm="1">
        <f t="array" ref="AJ1317">_xlfn.IFS(
  Cleaned_Data[[#This Row],[MonthlyIncome]] &lt;= Q1_Val, "Low (Q1)",
  Cleaned_Data[[#This Row],[MonthlyIncome]] &lt;= Q2_Val, "Lower-Mid (Q2)",
  Cleaned_Data[[#This Row],[MonthlyIncome]] &lt;= Q3_Val, "Upper-Mid (Q3)",
  TRUE, "High (Q4)"
)</f>
        <v>Low (Q1)</v>
      </c>
      <c r="AK1317" t="str">
        <f>_xlfn.XLOOKUP(Cleaned_Data[[#This Row],[JobSatisfaction]], SatisfactionLookup[Code], SatisfactionLookup[Label], "Unknown")</f>
        <v>Very High</v>
      </c>
      <c r="AL1317" t="str">
        <f>_xlfn.XLOOKUP(Cleaned_Data[[#This Row],[WorkLifeBalance]], SatisfactionLookup[Code], SatisfactionLookup[Label], "Unknown")</f>
        <v>High</v>
      </c>
      <c r="AM131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317" t="str" cm="1">
        <f t="array" ref="AN1317">_xlfn.IFS(Cleaned_Data[[#This Row],[Risk Score]]&gt;=5, "3 - High Risk", Cleaned_Data[[#This Row],[Risk Score]]&gt;=3, "2 - Medium Risk", TRUE, "1 - Low Risk")</f>
        <v>2 - Medium Risk</v>
      </c>
    </row>
    <row r="1318" spans="1:40">
      <c r="A1318">
        <v>38</v>
      </c>
      <c r="B1318" t="s">
        <v>43</v>
      </c>
      <c r="C1318" t="s">
        <v>36</v>
      </c>
      <c r="D1318">
        <v>1380</v>
      </c>
      <c r="E1318" t="s">
        <v>45</v>
      </c>
      <c r="F1318">
        <v>9</v>
      </c>
      <c r="G1318">
        <v>2</v>
      </c>
      <c r="H1318" t="s">
        <v>38</v>
      </c>
      <c r="I1318">
        <v>245</v>
      </c>
      <c r="J1318">
        <v>3</v>
      </c>
      <c r="K1318" t="s">
        <v>39</v>
      </c>
      <c r="L1318">
        <v>75</v>
      </c>
      <c r="M1318">
        <v>3</v>
      </c>
      <c r="N1318">
        <v>1</v>
      </c>
      <c r="O1318" t="s">
        <v>50</v>
      </c>
      <c r="P1318">
        <v>4</v>
      </c>
      <c r="Q1318" t="s">
        <v>41</v>
      </c>
      <c r="R1318">
        <v>2288</v>
      </c>
      <c r="S1318">
        <v>6319</v>
      </c>
      <c r="T1318">
        <v>1</v>
      </c>
      <c r="U1318" t="s">
        <v>43</v>
      </c>
      <c r="V1318">
        <v>12</v>
      </c>
      <c r="W1318">
        <v>3</v>
      </c>
      <c r="X1318">
        <v>3</v>
      </c>
      <c r="Y1318">
        <v>0</v>
      </c>
      <c r="Z1318">
        <v>2</v>
      </c>
      <c r="AA1318">
        <v>3</v>
      </c>
      <c r="AB1318">
        <v>3</v>
      </c>
      <c r="AC1318">
        <v>2</v>
      </c>
      <c r="AD1318">
        <v>2</v>
      </c>
      <c r="AE1318">
        <v>2</v>
      </c>
      <c r="AF1318">
        <v>1</v>
      </c>
      <c r="AG1318">
        <v>0</v>
      </c>
      <c r="AH1318" t="s">
        <v>69</v>
      </c>
      <c r="AI1318" t="s">
        <v>71</v>
      </c>
      <c r="AJ1318" t="str" cm="1">
        <f t="array" ref="AJ1318">_xlfn.IFS(
  Cleaned_Data[[#This Row],[MonthlyIncome]] &lt;= Q1_Val, "Low (Q1)",
  Cleaned_Data[[#This Row],[MonthlyIncome]] &lt;= Q2_Val, "Lower-Mid (Q2)",
  Cleaned_Data[[#This Row],[MonthlyIncome]] &lt;= Q3_Val, "Upper-Mid (Q3)",
  TRUE, "High (Q4)"
)</f>
        <v>Low (Q1)</v>
      </c>
      <c r="AK1318" t="str">
        <f>_xlfn.XLOOKUP(Cleaned_Data[[#This Row],[JobSatisfaction]], SatisfactionLookup[Code], SatisfactionLookup[Label], "Unknown")</f>
        <v>Very High</v>
      </c>
      <c r="AL1318" t="str">
        <f>_xlfn.XLOOKUP(Cleaned_Data[[#This Row],[WorkLifeBalance]], SatisfactionLookup[Code], SatisfactionLookup[Label], "Unknown")</f>
        <v>High</v>
      </c>
      <c r="AM131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318" t="str" cm="1">
        <f t="array" ref="AN1318">_xlfn.IFS(Cleaned_Data[[#This Row],[Risk Score]]&gt;=5, "3 - High Risk", Cleaned_Data[[#This Row],[Risk Score]]&gt;=3, "2 - Medium Risk", TRUE, "1 - Low Risk")</f>
        <v>1 - Low Risk</v>
      </c>
    </row>
    <row r="1319" spans="1:40">
      <c r="A1319">
        <v>40</v>
      </c>
      <c r="B1319" t="s">
        <v>43</v>
      </c>
      <c r="C1319" t="s">
        <v>36</v>
      </c>
      <c r="D1319">
        <v>989</v>
      </c>
      <c r="E1319" t="s">
        <v>45</v>
      </c>
      <c r="F1319">
        <v>4</v>
      </c>
      <c r="G1319">
        <v>1</v>
      </c>
      <c r="H1319" t="s">
        <v>51</v>
      </c>
      <c r="I1319">
        <v>253</v>
      </c>
      <c r="J1319">
        <v>4</v>
      </c>
      <c r="K1319" t="s">
        <v>39</v>
      </c>
      <c r="L1319">
        <v>46</v>
      </c>
      <c r="M1319">
        <v>3</v>
      </c>
      <c r="N1319">
        <v>5</v>
      </c>
      <c r="O1319" t="s">
        <v>56</v>
      </c>
      <c r="P1319">
        <v>3</v>
      </c>
      <c r="Q1319" t="s">
        <v>48</v>
      </c>
      <c r="R1319">
        <v>19033</v>
      </c>
      <c r="S1319">
        <v>6499</v>
      </c>
      <c r="T1319">
        <v>1</v>
      </c>
      <c r="U1319" t="s">
        <v>43</v>
      </c>
      <c r="V1319">
        <v>14</v>
      </c>
      <c r="W1319">
        <v>3</v>
      </c>
      <c r="X1319">
        <v>2</v>
      </c>
      <c r="Y1319">
        <v>1</v>
      </c>
      <c r="Z1319">
        <v>21</v>
      </c>
      <c r="AA1319">
        <v>2</v>
      </c>
      <c r="AB1319">
        <v>3</v>
      </c>
      <c r="AC1319">
        <v>20</v>
      </c>
      <c r="AD1319">
        <v>8</v>
      </c>
      <c r="AE1319">
        <v>9</v>
      </c>
      <c r="AF1319">
        <v>9</v>
      </c>
      <c r="AG1319">
        <v>0</v>
      </c>
      <c r="AH1319" t="s">
        <v>69</v>
      </c>
      <c r="AI1319" t="s">
        <v>73</v>
      </c>
      <c r="AJ1319" t="str" cm="1">
        <f t="array" ref="AJ1319">_xlfn.IFS(
  Cleaned_Data[[#This Row],[MonthlyIncome]] &lt;= Q1_Val, "Low (Q1)",
  Cleaned_Data[[#This Row],[MonthlyIncome]] &lt;= Q2_Val, "Lower-Mid (Q2)",
  Cleaned_Data[[#This Row],[MonthlyIncome]] &lt;= Q3_Val, "Upper-Mid (Q3)",
  TRUE, "High (Q4)"
)</f>
        <v>High (Q4)</v>
      </c>
      <c r="AK1319" t="str">
        <f>_xlfn.XLOOKUP(Cleaned_Data[[#This Row],[JobSatisfaction]], SatisfactionLookup[Code], SatisfactionLookup[Label], "Unknown")</f>
        <v>High</v>
      </c>
      <c r="AL1319" t="str">
        <f>_xlfn.XLOOKUP(Cleaned_Data[[#This Row],[WorkLifeBalance]], SatisfactionLookup[Code], SatisfactionLookup[Label], "Unknown")</f>
        <v>High</v>
      </c>
      <c r="AM131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319" t="str" cm="1">
        <f t="array" ref="AN1319">_xlfn.IFS(Cleaned_Data[[#This Row],[Risk Score]]&gt;=5, "3 - High Risk", Cleaned_Data[[#This Row],[Risk Score]]&gt;=3, "2 - Medium Risk", TRUE, "1 - Low Risk")</f>
        <v>1 - Low Risk</v>
      </c>
    </row>
    <row r="1320" spans="1:40">
      <c r="A1320">
        <v>22</v>
      </c>
      <c r="B1320" t="s">
        <v>43</v>
      </c>
      <c r="C1320" t="s">
        <v>36</v>
      </c>
      <c r="D1320">
        <v>1136</v>
      </c>
      <c r="E1320" t="s">
        <v>45</v>
      </c>
      <c r="F1320">
        <v>5</v>
      </c>
      <c r="G1320">
        <v>3</v>
      </c>
      <c r="H1320" t="s">
        <v>38</v>
      </c>
      <c r="I1320">
        <v>284</v>
      </c>
      <c r="J1320">
        <v>4</v>
      </c>
      <c r="K1320" t="s">
        <v>46</v>
      </c>
      <c r="L1320">
        <v>60</v>
      </c>
      <c r="M1320">
        <v>4</v>
      </c>
      <c r="N1320">
        <v>1</v>
      </c>
      <c r="O1320" t="s">
        <v>47</v>
      </c>
      <c r="P1320">
        <v>2</v>
      </c>
      <c r="Q1320" t="s">
        <v>52</v>
      </c>
      <c r="R1320">
        <v>2328</v>
      </c>
      <c r="S1320">
        <v>12392</v>
      </c>
      <c r="T1320">
        <v>1</v>
      </c>
      <c r="U1320" t="s">
        <v>35</v>
      </c>
      <c r="V1320">
        <v>16</v>
      </c>
      <c r="W1320">
        <v>3</v>
      </c>
      <c r="X1320">
        <v>1</v>
      </c>
      <c r="Y1320">
        <v>1</v>
      </c>
      <c r="Z1320">
        <v>4</v>
      </c>
      <c r="AA1320">
        <v>2</v>
      </c>
      <c r="AB1320">
        <v>2</v>
      </c>
      <c r="AC1320">
        <v>4</v>
      </c>
      <c r="AD1320">
        <v>2</v>
      </c>
      <c r="AE1320">
        <v>2</v>
      </c>
      <c r="AF1320">
        <v>2</v>
      </c>
      <c r="AG1320">
        <v>0</v>
      </c>
      <c r="AH1320" t="s">
        <v>68</v>
      </c>
      <c r="AI1320" t="s">
        <v>71</v>
      </c>
      <c r="AJ1320" t="str" cm="1">
        <f t="array" ref="AJ1320">_xlfn.IFS(
  Cleaned_Data[[#This Row],[MonthlyIncome]] &lt;= Q1_Val, "Low (Q1)",
  Cleaned_Data[[#This Row],[MonthlyIncome]] &lt;= Q2_Val, "Lower-Mid (Q2)",
  Cleaned_Data[[#This Row],[MonthlyIncome]] &lt;= Q3_Val, "Upper-Mid (Q3)",
  TRUE, "High (Q4)"
)</f>
        <v>Low (Q1)</v>
      </c>
      <c r="AK1320" t="str">
        <f>_xlfn.XLOOKUP(Cleaned_Data[[#This Row],[JobSatisfaction]], SatisfactionLookup[Code], SatisfactionLookup[Label], "Unknown")</f>
        <v>Medium</v>
      </c>
      <c r="AL1320" t="str">
        <f>_xlfn.XLOOKUP(Cleaned_Data[[#This Row],[WorkLifeBalance]], SatisfactionLookup[Code], SatisfactionLookup[Label], "Unknown")</f>
        <v>Medium</v>
      </c>
      <c r="AM132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320" t="str" cm="1">
        <f t="array" ref="AN1320">_xlfn.IFS(Cleaned_Data[[#This Row],[Risk Score]]&gt;=5, "3 - High Risk", Cleaned_Data[[#This Row],[Risk Score]]&gt;=3, "2 - Medium Risk", TRUE, "1 - Low Risk")</f>
        <v>3 - High Risk</v>
      </c>
    </row>
    <row r="1321" spans="1:40">
      <c r="A1321">
        <v>42</v>
      </c>
      <c r="B1321" t="s">
        <v>43</v>
      </c>
      <c r="C1321" t="s">
        <v>36</v>
      </c>
      <c r="D1321">
        <v>532</v>
      </c>
      <c r="E1321" t="s">
        <v>45</v>
      </c>
      <c r="F1321">
        <v>4</v>
      </c>
      <c r="G1321">
        <v>2</v>
      </c>
      <c r="H1321" t="s">
        <v>60</v>
      </c>
      <c r="I1321">
        <v>319</v>
      </c>
      <c r="J1321">
        <v>3</v>
      </c>
      <c r="K1321" t="s">
        <v>46</v>
      </c>
      <c r="L1321">
        <v>58</v>
      </c>
      <c r="M1321">
        <v>3</v>
      </c>
      <c r="N1321">
        <v>5</v>
      </c>
      <c r="O1321" t="s">
        <v>56</v>
      </c>
      <c r="P1321">
        <v>4</v>
      </c>
      <c r="Q1321" t="s">
        <v>48</v>
      </c>
      <c r="R1321">
        <v>19232</v>
      </c>
      <c r="S1321">
        <v>4933</v>
      </c>
      <c r="T1321">
        <v>1</v>
      </c>
      <c r="U1321" t="s">
        <v>43</v>
      </c>
      <c r="V1321">
        <v>11</v>
      </c>
      <c r="W1321">
        <v>3</v>
      </c>
      <c r="X1321">
        <v>4</v>
      </c>
      <c r="Y1321">
        <v>0</v>
      </c>
      <c r="Z1321">
        <v>22</v>
      </c>
      <c r="AA1321">
        <v>3</v>
      </c>
      <c r="AB1321">
        <v>3</v>
      </c>
      <c r="AC1321">
        <v>22</v>
      </c>
      <c r="AD1321">
        <v>17</v>
      </c>
      <c r="AE1321">
        <v>11</v>
      </c>
      <c r="AF1321">
        <v>15</v>
      </c>
      <c r="AG1321">
        <v>0</v>
      </c>
      <c r="AH1321" t="s">
        <v>69</v>
      </c>
      <c r="AI1321" t="s">
        <v>73</v>
      </c>
      <c r="AJ1321" t="str" cm="1">
        <f t="array" ref="AJ1321">_xlfn.IFS(
  Cleaned_Data[[#This Row],[MonthlyIncome]] &lt;= Q1_Val, "Low (Q1)",
  Cleaned_Data[[#This Row],[MonthlyIncome]] &lt;= Q2_Val, "Lower-Mid (Q2)",
  Cleaned_Data[[#This Row],[MonthlyIncome]] &lt;= Q3_Val, "Upper-Mid (Q3)",
  TRUE, "High (Q4)"
)</f>
        <v>High (Q4)</v>
      </c>
      <c r="AK1321" t="str">
        <f>_xlfn.XLOOKUP(Cleaned_Data[[#This Row],[JobSatisfaction]], SatisfactionLookup[Code], SatisfactionLookup[Label], "Unknown")</f>
        <v>Very High</v>
      </c>
      <c r="AL1321" t="str">
        <f>_xlfn.XLOOKUP(Cleaned_Data[[#This Row],[WorkLifeBalance]], SatisfactionLookup[Code], SatisfactionLookup[Label], "Unknown")</f>
        <v>High</v>
      </c>
      <c r="AM132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321" t="str" cm="1">
        <f t="array" ref="AN1321">_xlfn.IFS(Cleaned_Data[[#This Row],[Risk Score]]&gt;=5, "3 - High Risk", Cleaned_Data[[#This Row],[Risk Score]]&gt;=3, "2 - Medium Risk", TRUE, "1 - Low Risk")</f>
        <v>1 - Low Risk</v>
      </c>
    </row>
    <row r="1322" spans="1:40">
      <c r="A1322">
        <v>40</v>
      </c>
      <c r="B1322" t="s">
        <v>43</v>
      </c>
      <c r="C1322" t="s">
        <v>36</v>
      </c>
      <c r="D1322">
        <v>1300</v>
      </c>
      <c r="E1322" t="s">
        <v>45</v>
      </c>
      <c r="F1322">
        <v>24</v>
      </c>
      <c r="G1322">
        <v>2</v>
      </c>
      <c r="H1322" t="s">
        <v>60</v>
      </c>
      <c r="I1322">
        <v>335</v>
      </c>
      <c r="J1322">
        <v>1</v>
      </c>
      <c r="K1322" t="s">
        <v>46</v>
      </c>
      <c r="L1322">
        <v>62</v>
      </c>
      <c r="M1322">
        <v>3</v>
      </c>
      <c r="N1322">
        <v>2</v>
      </c>
      <c r="O1322" t="s">
        <v>47</v>
      </c>
      <c r="P1322">
        <v>4</v>
      </c>
      <c r="Q1322" t="s">
        <v>52</v>
      </c>
      <c r="R1322">
        <v>3319</v>
      </c>
      <c r="S1322">
        <v>24447</v>
      </c>
      <c r="T1322">
        <v>1</v>
      </c>
      <c r="U1322" t="s">
        <v>43</v>
      </c>
      <c r="V1322">
        <v>17</v>
      </c>
      <c r="W1322">
        <v>3</v>
      </c>
      <c r="X1322">
        <v>1</v>
      </c>
      <c r="Y1322">
        <v>2</v>
      </c>
      <c r="Z1322">
        <v>9</v>
      </c>
      <c r="AA1322">
        <v>3</v>
      </c>
      <c r="AB1322">
        <v>3</v>
      </c>
      <c r="AC1322">
        <v>9</v>
      </c>
      <c r="AD1322">
        <v>8</v>
      </c>
      <c r="AE1322">
        <v>4</v>
      </c>
      <c r="AF1322">
        <v>7</v>
      </c>
      <c r="AG1322">
        <v>0</v>
      </c>
      <c r="AH1322" t="s">
        <v>69</v>
      </c>
      <c r="AI1322" t="s">
        <v>72</v>
      </c>
      <c r="AJ1322" t="str" cm="1">
        <f t="array" ref="AJ1322">_xlfn.IFS(
  Cleaned_Data[[#This Row],[MonthlyIncome]] &lt;= Q1_Val, "Low (Q1)",
  Cleaned_Data[[#This Row],[MonthlyIncome]] &lt;= Q2_Val, "Lower-Mid (Q2)",
  Cleaned_Data[[#This Row],[MonthlyIncome]] &lt;= Q3_Val, "Upper-Mid (Q3)",
  TRUE, "High (Q4)"
)</f>
        <v>Lower-Mid (Q2)</v>
      </c>
      <c r="AK1322" t="str">
        <f>_xlfn.XLOOKUP(Cleaned_Data[[#This Row],[JobSatisfaction]], SatisfactionLookup[Code], SatisfactionLookup[Label], "Unknown")</f>
        <v>Very High</v>
      </c>
      <c r="AL1322" t="str">
        <f>_xlfn.XLOOKUP(Cleaned_Data[[#This Row],[WorkLifeBalance]], SatisfactionLookup[Code], SatisfactionLookup[Label], "Unknown")</f>
        <v>High</v>
      </c>
      <c r="AM132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322" t="str" cm="1">
        <f t="array" ref="AN1322">_xlfn.IFS(Cleaned_Data[[#This Row],[Risk Score]]&gt;=5, "3 - High Risk", Cleaned_Data[[#This Row],[Risk Score]]&gt;=3, "2 - Medium Risk", TRUE, "1 - Low Risk")</f>
        <v>1 - Low Risk</v>
      </c>
    </row>
    <row r="1323" spans="1:40">
      <c r="A1323">
        <v>37</v>
      </c>
      <c r="B1323" t="s">
        <v>43</v>
      </c>
      <c r="C1323" t="s">
        <v>36</v>
      </c>
      <c r="D1323">
        <v>1372</v>
      </c>
      <c r="E1323" t="s">
        <v>45</v>
      </c>
      <c r="F1323">
        <v>1</v>
      </c>
      <c r="G1323">
        <v>3</v>
      </c>
      <c r="H1323" t="s">
        <v>38</v>
      </c>
      <c r="I1323">
        <v>391</v>
      </c>
      <c r="J1323">
        <v>4</v>
      </c>
      <c r="K1323" t="s">
        <v>39</v>
      </c>
      <c r="L1323">
        <v>42</v>
      </c>
      <c r="M1323">
        <v>3</v>
      </c>
      <c r="N1323">
        <v>1</v>
      </c>
      <c r="O1323" t="s">
        <v>47</v>
      </c>
      <c r="P1323">
        <v>4</v>
      </c>
      <c r="Q1323" t="s">
        <v>41</v>
      </c>
      <c r="R1323">
        <v>2115</v>
      </c>
      <c r="S1323">
        <v>15881</v>
      </c>
      <c r="T1323">
        <v>1</v>
      </c>
      <c r="U1323" t="s">
        <v>43</v>
      </c>
      <c r="V1323">
        <v>12</v>
      </c>
      <c r="W1323">
        <v>3</v>
      </c>
      <c r="X1323">
        <v>2</v>
      </c>
      <c r="Y1323">
        <v>0</v>
      </c>
      <c r="Z1323">
        <v>17</v>
      </c>
      <c r="AA1323">
        <v>3</v>
      </c>
      <c r="AB1323">
        <v>3</v>
      </c>
      <c r="AC1323">
        <v>17</v>
      </c>
      <c r="AD1323">
        <v>12</v>
      </c>
      <c r="AE1323">
        <v>5</v>
      </c>
      <c r="AF1323">
        <v>7</v>
      </c>
      <c r="AG1323">
        <v>0</v>
      </c>
      <c r="AH1323" t="s">
        <v>69</v>
      </c>
      <c r="AI1323" t="s">
        <v>73</v>
      </c>
      <c r="AJ1323" t="str" cm="1">
        <f t="array" ref="AJ1323">_xlfn.IFS(
  Cleaned_Data[[#This Row],[MonthlyIncome]] &lt;= Q1_Val, "Low (Q1)",
  Cleaned_Data[[#This Row],[MonthlyIncome]] &lt;= Q2_Val, "Lower-Mid (Q2)",
  Cleaned_Data[[#This Row],[MonthlyIncome]] &lt;= Q3_Val, "Upper-Mid (Q3)",
  TRUE, "High (Q4)"
)</f>
        <v>Low (Q1)</v>
      </c>
      <c r="AK1323" t="str">
        <f>_xlfn.XLOOKUP(Cleaned_Data[[#This Row],[JobSatisfaction]], SatisfactionLookup[Code], SatisfactionLookup[Label], "Unknown")</f>
        <v>Very High</v>
      </c>
      <c r="AL1323" t="str">
        <f>_xlfn.XLOOKUP(Cleaned_Data[[#This Row],[WorkLifeBalance]], SatisfactionLookup[Code], SatisfactionLookup[Label], "Unknown")</f>
        <v>High</v>
      </c>
      <c r="AM132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323" t="str" cm="1">
        <f t="array" ref="AN1323">_xlfn.IFS(Cleaned_Data[[#This Row],[Risk Score]]&gt;=5, "3 - High Risk", Cleaned_Data[[#This Row],[Risk Score]]&gt;=3, "2 - Medium Risk", TRUE, "1 - Low Risk")</f>
        <v>2 - Medium Risk</v>
      </c>
    </row>
    <row r="1324" spans="1:40">
      <c r="A1324">
        <v>45</v>
      </c>
      <c r="B1324" t="s">
        <v>43</v>
      </c>
      <c r="C1324" t="s">
        <v>44</v>
      </c>
      <c r="D1324">
        <v>1249</v>
      </c>
      <c r="E1324" t="s">
        <v>45</v>
      </c>
      <c r="F1324">
        <v>7</v>
      </c>
      <c r="G1324">
        <v>3</v>
      </c>
      <c r="H1324" t="s">
        <v>38</v>
      </c>
      <c r="I1324">
        <v>425</v>
      </c>
      <c r="J1324">
        <v>1</v>
      </c>
      <c r="K1324" t="s">
        <v>46</v>
      </c>
      <c r="L1324">
        <v>97</v>
      </c>
      <c r="M1324">
        <v>3</v>
      </c>
      <c r="N1324">
        <v>3</v>
      </c>
      <c r="O1324" t="s">
        <v>50</v>
      </c>
      <c r="P1324">
        <v>1</v>
      </c>
      <c r="Q1324" t="s">
        <v>52</v>
      </c>
      <c r="R1324">
        <v>5210</v>
      </c>
      <c r="S1324">
        <v>20308</v>
      </c>
      <c r="T1324">
        <v>1</v>
      </c>
      <c r="U1324" t="s">
        <v>43</v>
      </c>
      <c r="V1324">
        <v>18</v>
      </c>
      <c r="W1324">
        <v>3</v>
      </c>
      <c r="X1324">
        <v>1</v>
      </c>
      <c r="Y1324">
        <v>1</v>
      </c>
      <c r="Z1324">
        <v>24</v>
      </c>
      <c r="AA1324">
        <v>2</v>
      </c>
      <c r="AB1324">
        <v>3</v>
      </c>
      <c r="AC1324">
        <v>24</v>
      </c>
      <c r="AD1324">
        <v>9</v>
      </c>
      <c r="AE1324">
        <v>9</v>
      </c>
      <c r="AF1324">
        <v>11</v>
      </c>
      <c r="AG1324">
        <v>0</v>
      </c>
      <c r="AH1324" t="s">
        <v>70</v>
      </c>
      <c r="AI1324" t="s">
        <v>73</v>
      </c>
      <c r="AJ1324" t="str" cm="1">
        <f t="array" ref="AJ1324">_xlfn.IFS(
  Cleaned_Data[[#This Row],[MonthlyIncome]] &lt;= Q1_Val, "Low (Q1)",
  Cleaned_Data[[#This Row],[MonthlyIncome]] &lt;= Q2_Val, "Lower-Mid (Q2)",
  Cleaned_Data[[#This Row],[MonthlyIncome]] &lt;= Q3_Val, "Upper-Mid (Q3)",
  TRUE, "High (Q4)"
)</f>
        <v>Upper-Mid (Q3)</v>
      </c>
      <c r="AK1324" t="str">
        <f>_xlfn.XLOOKUP(Cleaned_Data[[#This Row],[JobSatisfaction]], SatisfactionLookup[Code], SatisfactionLookup[Label], "Unknown")</f>
        <v>Low</v>
      </c>
      <c r="AL1324" t="str">
        <f>_xlfn.XLOOKUP(Cleaned_Data[[#This Row],[WorkLifeBalance]], SatisfactionLookup[Code], SatisfactionLookup[Label], "Unknown")</f>
        <v>High</v>
      </c>
      <c r="AM132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324" t="str" cm="1">
        <f t="array" ref="AN1324">_xlfn.IFS(Cleaned_Data[[#This Row],[Risk Score]]&gt;=5, "3 - High Risk", Cleaned_Data[[#This Row],[Risk Score]]&gt;=3, "2 - Medium Risk", TRUE, "1 - Low Risk")</f>
        <v>2 - Medium Risk</v>
      </c>
    </row>
    <row r="1325" spans="1:40">
      <c r="A1325">
        <v>39</v>
      </c>
      <c r="B1325" t="s">
        <v>43</v>
      </c>
      <c r="C1325" t="s">
        <v>36</v>
      </c>
      <c r="D1325">
        <v>117</v>
      </c>
      <c r="E1325" t="s">
        <v>45</v>
      </c>
      <c r="F1325">
        <v>10</v>
      </c>
      <c r="G1325">
        <v>1</v>
      </c>
      <c r="H1325" t="s">
        <v>51</v>
      </c>
      <c r="I1325">
        <v>429</v>
      </c>
      <c r="J1325">
        <v>3</v>
      </c>
      <c r="K1325" t="s">
        <v>46</v>
      </c>
      <c r="L1325">
        <v>99</v>
      </c>
      <c r="M1325">
        <v>3</v>
      </c>
      <c r="N1325">
        <v>4</v>
      </c>
      <c r="O1325" t="s">
        <v>56</v>
      </c>
      <c r="P1325">
        <v>1</v>
      </c>
      <c r="Q1325" t="s">
        <v>48</v>
      </c>
      <c r="R1325">
        <v>17068</v>
      </c>
      <c r="S1325">
        <v>5355</v>
      </c>
      <c r="T1325">
        <v>1</v>
      </c>
      <c r="U1325" t="s">
        <v>35</v>
      </c>
      <c r="V1325">
        <v>14</v>
      </c>
      <c r="W1325">
        <v>3</v>
      </c>
      <c r="X1325">
        <v>4</v>
      </c>
      <c r="Y1325">
        <v>0</v>
      </c>
      <c r="Z1325">
        <v>21</v>
      </c>
      <c r="AA1325">
        <v>3</v>
      </c>
      <c r="AB1325">
        <v>3</v>
      </c>
      <c r="AC1325">
        <v>21</v>
      </c>
      <c r="AD1325">
        <v>9</v>
      </c>
      <c r="AE1325">
        <v>11</v>
      </c>
      <c r="AF1325">
        <v>10</v>
      </c>
      <c r="AG1325">
        <v>0</v>
      </c>
      <c r="AH1325" t="s">
        <v>69</v>
      </c>
      <c r="AI1325" t="s">
        <v>73</v>
      </c>
      <c r="AJ1325" t="str" cm="1">
        <f t="array" ref="AJ1325">_xlfn.IFS(
  Cleaned_Data[[#This Row],[MonthlyIncome]] &lt;= Q1_Val, "Low (Q1)",
  Cleaned_Data[[#This Row],[MonthlyIncome]] &lt;= Q2_Val, "Lower-Mid (Q2)",
  Cleaned_Data[[#This Row],[MonthlyIncome]] &lt;= Q3_Val, "Upper-Mid (Q3)",
  TRUE, "High (Q4)"
)</f>
        <v>High (Q4)</v>
      </c>
      <c r="AK1325" t="str">
        <f>_xlfn.XLOOKUP(Cleaned_Data[[#This Row],[JobSatisfaction]], SatisfactionLookup[Code], SatisfactionLookup[Label], "Unknown")</f>
        <v>Low</v>
      </c>
      <c r="AL1325" t="str">
        <f>_xlfn.XLOOKUP(Cleaned_Data[[#This Row],[WorkLifeBalance]], SatisfactionLookup[Code], SatisfactionLookup[Label], "Unknown")</f>
        <v>High</v>
      </c>
      <c r="AM132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325" t="str" cm="1">
        <f t="array" ref="AN1325">_xlfn.IFS(Cleaned_Data[[#This Row],[Risk Score]]&gt;=5, "3 - High Risk", Cleaned_Data[[#This Row],[Risk Score]]&gt;=3, "2 - Medium Risk", TRUE, "1 - Low Risk")</f>
        <v>3 - High Risk</v>
      </c>
    </row>
    <row r="1326" spans="1:40">
      <c r="A1326">
        <v>39</v>
      </c>
      <c r="B1326" t="s">
        <v>43</v>
      </c>
      <c r="C1326" t="s">
        <v>44</v>
      </c>
      <c r="D1326">
        <v>672</v>
      </c>
      <c r="E1326" t="s">
        <v>45</v>
      </c>
      <c r="F1326">
        <v>7</v>
      </c>
      <c r="G1326">
        <v>2</v>
      </c>
      <c r="H1326" t="s">
        <v>51</v>
      </c>
      <c r="I1326">
        <v>444</v>
      </c>
      <c r="J1326">
        <v>3</v>
      </c>
      <c r="K1326" t="s">
        <v>46</v>
      </c>
      <c r="L1326">
        <v>54</v>
      </c>
      <c r="M1326">
        <v>2</v>
      </c>
      <c r="N1326">
        <v>5</v>
      </c>
      <c r="O1326" t="s">
        <v>56</v>
      </c>
      <c r="P1326">
        <v>4</v>
      </c>
      <c r="Q1326" t="s">
        <v>48</v>
      </c>
      <c r="R1326">
        <v>19272</v>
      </c>
      <c r="S1326">
        <v>21141</v>
      </c>
      <c r="T1326">
        <v>1</v>
      </c>
      <c r="U1326" t="s">
        <v>43</v>
      </c>
      <c r="V1326">
        <v>15</v>
      </c>
      <c r="W1326">
        <v>3</v>
      </c>
      <c r="X1326">
        <v>1</v>
      </c>
      <c r="Y1326">
        <v>1</v>
      </c>
      <c r="Z1326">
        <v>21</v>
      </c>
      <c r="AA1326">
        <v>2</v>
      </c>
      <c r="AB1326">
        <v>3</v>
      </c>
      <c r="AC1326">
        <v>21</v>
      </c>
      <c r="AD1326">
        <v>9</v>
      </c>
      <c r="AE1326">
        <v>13</v>
      </c>
      <c r="AF1326">
        <v>3</v>
      </c>
      <c r="AG1326">
        <v>0</v>
      </c>
      <c r="AH1326" t="s">
        <v>69</v>
      </c>
      <c r="AI1326" t="s">
        <v>73</v>
      </c>
      <c r="AJ1326" t="str" cm="1">
        <f t="array" ref="AJ1326">_xlfn.IFS(
  Cleaned_Data[[#This Row],[MonthlyIncome]] &lt;= Q1_Val, "Low (Q1)",
  Cleaned_Data[[#This Row],[MonthlyIncome]] &lt;= Q2_Val, "Lower-Mid (Q2)",
  Cleaned_Data[[#This Row],[MonthlyIncome]] &lt;= Q3_Val, "Upper-Mid (Q3)",
  TRUE, "High (Q4)"
)</f>
        <v>High (Q4)</v>
      </c>
      <c r="AK1326" t="str">
        <f>_xlfn.XLOOKUP(Cleaned_Data[[#This Row],[JobSatisfaction]], SatisfactionLookup[Code], SatisfactionLookup[Label], "Unknown")</f>
        <v>Very High</v>
      </c>
      <c r="AL1326" t="str">
        <f>_xlfn.XLOOKUP(Cleaned_Data[[#This Row],[WorkLifeBalance]], SatisfactionLookup[Code], SatisfactionLookup[Label], "Unknown")</f>
        <v>High</v>
      </c>
      <c r="AM132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326" t="str" cm="1">
        <f t="array" ref="AN1326">_xlfn.IFS(Cleaned_Data[[#This Row],[Risk Score]]&gt;=5, "3 - High Risk", Cleaned_Data[[#This Row],[Risk Score]]&gt;=3, "2 - Medium Risk", TRUE, "1 - Low Risk")</f>
        <v>1 - Low Risk</v>
      </c>
    </row>
    <row r="1327" spans="1:40">
      <c r="A1327">
        <v>37</v>
      </c>
      <c r="B1327" t="s">
        <v>43</v>
      </c>
      <c r="C1327" t="s">
        <v>36</v>
      </c>
      <c r="D1327">
        <v>1107</v>
      </c>
      <c r="E1327" t="s">
        <v>45</v>
      </c>
      <c r="F1327">
        <v>14</v>
      </c>
      <c r="G1327">
        <v>3</v>
      </c>
      <c r="H1327" t="s">
        <v>38</v>
      </c>
      <c r="I1327">
        <v>515</v>
      </c>
      <c r="J1327">
        <v>4</v>
      </c>
      <c r="K1327" t="s">
        <v>39</v>
      </c>
      <c r="L1327">
        <v>95</v>
      </c>
      <c r="M1327">
        <v>3</v>
      </c>
      <c r="N1327">
        <v>1</v>
      </c>
      <c r="O1327" t="s">
        <v>50</v>
      </c>
      <c r="P1327">
        <v>1</v>
      </c>
      <c r="Q1327" t="s">
        <v>52</v>
      </c>
      <c r="R1327">
        <v>3034</v>
      </c>
      <c r="S1327">
        <v>26914</v>
      </c>
      <c r="T1327">
        <v>1</v>
      </c>
      <c r="U1327" t="s">
        <v>43</v>
      </c>
      <c r="V1327">
        <v>12</v>
      </c>
      <c r="W1327">
        <v>3</v>
      </c>
      <c r="X1327">
        <v>3</v>
      </c>
      <c r="Y1327">
        <v>1</v>
      </c>
      <c r="Z1327">
        <v>18</v>
      </c>
      <c r="AA1327">
        <v>2</v>
      </c>
      <c r="AB1327">
        <v>2</v>
      </c>
      <c r="AC1327">
        <v>18</v>
      </c>
      <c r="AD1327">
        <v>7</v>
      </c>
      <c r="AE1327">
        <v>12</v>
      </c>
      <c r="AF1327">
        <v>17</v>
      </c>
      <c r="AG1327">
        <v>0</v>
      </c>
      <c r="AH1327" t="s">
        <v>69</v>
      </c>
      <c r="AI1327" t="s">
        <v>73</v>
      </c>
      <c r="AJ1327" t="str" cm="1">
        <f t="array" ref="AJ1327">_xlfn.IFS(
  Cleaned_Data[[#This Row],[MonthlyIncome]] &lt;= Q1_Val, "Low (Q1)",
  Cleaned_Data[[#This Row],[MonthlyIncome]] &lt;= Q2_Val, "Lower-Mid (Q2)",
  Cleaned_Data[[#This Row],[MonthlyIncome]] &lt;= Q3_Val, "Upper-Mid (Q3)",
  TRUE, "High (Q4)"
)</f>
        <v>Lower-Mid (Q2)</v>
      </c>
      <c r="AK1327" t="str">
        <f>_xlfn.XLOOKUP(Cleaned_Data[[#This Row],[JobSatisfaction]], SatisfactionLookup[Code], SatisfactionLookup[Label], "Unknown")</f>
        <v>Low</v>
      </c>
      <c r="AL1327" t="str">
        <f>_xlfn.XLOOKUP(Cleaned_Data[[#This Row],[WorkLifeBalance]], SatisfactionLookup[Code], SatisfactionLookup[Label], "Unknown")</f>
        <v>Medium</v>
      </c>
      <c r="AM132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327" t="str" cm="1">
        <f t="array" ref="AN1327">_xlfn.IFS(Cleaned_Data[[#This Row],[Risk Score]]&gt;=5, "3 - High Risk", Cleaned_Data[[#This Row],[Risk Score]]&gt;=3, "2 - Medium Risk", TRUE, "1 - Low Risk")</f>
        <v>3 - High Risk</v>
      </c>
    </row>
    <row r="1328" spans="1:40">
      <c r="A1328">
        <v>43</v>
      </c>
      <c r="B1328" t="s">
        <v>43</v>
      </c>
      <c r="C1328" t="s">
        <v>36</v>
      </c>
      <c r="D1328">
        <v>982</v>
      </c>
      <c r="E1328" t="s">
        <v>45</v>
      </c>
      <c r="F1328">
        <v>12</v>
      </c>
      <c r="G1328">
        <v>3</v>
      </c>
      <c r="H1328" t="s">
        <v>38</v>
      </c>
      <c r="I1328">
        <v>520</v>
      </c>
      <c r="J1328">
        <v>1</v>
      </c>
      <c r="K1328" t="s">
        <v>46</v>
      </c>
      <c r="L1328">
        <v>59</v>
      </c>
      <c r="M1328">
        <v>2</v>
      </c>
      <c r="N1328">
        <v>4</v>
      </c>
      <c r="O1328" t="s">
        <v>58</v>
      </c>
      <c r="P1328">
        <v>2</v>
      </c>
      <c r="Q1328" t="s">
        <v>52</v>
      </c>
      <c r="R1328">
        <v>14336</v>
      </c>
      <c r="S1328">
        <v>4345</v>
      </c>
      <c r="T1328">
        <v>1</v>
      </c>
      <c r="U1328" t="s">
        <v>43</v>
      </c>
      <c r="V1328">
        <v>11</v>
      </c>
      <c r="W1328">
        <v>3</v>
      </c>
      <c r="X1328">
        <v>3</v>
      </c>
      <c r="Y1328">
        <v>1</v>
      </c>
      <c r="Z1328">
        <v>25</v>
      </c>
      <c r="AA1328">
        <v>3</v>
      </c>
      <c r="AB1328">
        <v>3</v>
      </c>
      <c r="AC1328">
        <v>25</v>
      </c>
      <c r="AD1328">
        <v>10</v>
      </c>
      <c r="AE1328">
        <v>3</v>
      </c>
      <c r="AF1328">
        <v>9</v>
      </c>
      <c r="AG1328">
        <v>0</v>
      </c>
      <c r="AH1328" t="s">
        <v>69</v>
      </c>
      <c r="AI1328" t="s">
        <v>73</v>
      </c>
      <c r="AJ1328" t="str" cm="1">
        <f t="array" ref="AJ1328">_xlfn.IFS(
  Cleaned_Data[[#This Row],[MonthlyIncome]] &lt;= Q1_Val, "Low (Q1)",
  Cleaned_Data[[#This Row],[MonthlyIncome]] &lt;= Q2_Val, "Lower-Mid (Q2)",
  Cleaned_Data[[#This Row],[MonthlyIncome]] &lt;= Q3_Val, "Upper-Mid (Q3)",
  TRUE, "High (Q4)"
)</f>
        <v>High (Q4)</v>
      </c>
      <c r="AK1328" t="str">
        <f>_xlfn.XLOOKUP(Cleaned_Data[[#This Row],[JobSatisfaction]], SatisfactionLookup[Code], SatisfactionLookup[Label], "Unknown")</f>
        <v>Medium</v>
      </c>
      <c r="AL1328" t="str">
        <f>_xlfn.XLOOKUP(Cleaned_Data[[#This Row],[WorkLifeBalance]], SatisfactionLookup[Code], SatisfactionLookup[Label], "Unknown")</f>
        <v>High</v>
      </c>
      <c r="AM132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328" t="str" cm="1">
        <f t="array" ref="AN1328">_xlfn.IFS(Cleaned_Data[[#This Row],[Risk Score]]&gt;=5, "3 - High Risk", Cleaned_Data[[#This Row],[Risk Score]]&gt;=3, "2 - Medium Risk", TRUE, "1 - Low Risk")</f>
        <v>1 - Low Risk</v>
      </c>
    </row>
    <row r="1329" spans="1:40">
      <c r="A1329">
        <v>42</v>
      </c>
      <c r="B1329" t="s">
        <v>43</v>
      </c>
      <c r="C1329" t="s">
        <v>36</v>
      </c>
      <c r="D1329">
        <v>319</v>
      </c>
      <c r="E1329" t="s">
        <v>45</v>
      </c>
      <c r="F1329">
        <v>24</v>
      </c>
      <c r="G1329">
        <v>3</v>
      </c>
      <c r="H1329" t="s">
        <v>51</v>
      </c>
      <c r="I1329">
        <v>605</v>
      </c>
      <c r="J1329">
        <v>4</v>
      </c>
      <c r="K1329" t="s">
        <v>46</v>
      </c>
      <c r="L1329">
        <v>56</v>
      </c>
      <c r="M1329">
        <v>3</v>
      </c>
      <c r="N1329">
        <v>3</v>
      </c>
      <c r="O1329" t="s">
        <v>53</v>
      </c>
      <c r="P1329">
        <v>1</v>
      </c>
      <c r="Q1329" t="s">
        <v>48</v>
      </c>
      <c r="R1329">
        <v>7406</v>
      </c>
      <c r="S1329">
        <v>6950</v>
      </c>
      <c r="T1329">
        <v>1</v>
      </c>
      <c r="U1329" t="s">
        <v>35</v>
      </c>
      <c r="V1329">
        <v>21</v>
      </c>
      <c r="W1329">
        <v>4</v>
      </c>
      <c r="X1329">
        <v>4</v>
      </c>
      <c r="Y1329">
        <v>1</v>
      </c>
      <c r="Z1329">
        <v>10</v>
      </c>
      <c r="AA1329">
        <v>5</v>
      </c>
      <c r="AB1329">
        <v>2</v>
      </c>
      <c r="AC1329">
        <v>10</v>
      </c>
      <c r="AD1329">
        <v>9</v>
      </c>
      <c r="AE1329">
        <v>5</v>
      </c>
      <c r="AF1329">
        <v>8</v>
      </c>
      <c r="AG1329">
        <v>0</v>
      </c>
      <c r="AH1329" t="s">
        <v>69</v>
      </c>
      <c r="AI1329" t="s">
        <v>72</v>
      </c>
      <c r="AJ1329" t="str" cm="1">
        <f t="array" ref="AJ1329">_xlfn.IFS(
  Cleaned_Data[[#This Row],[MonthlyIncome]] &lt;= Q1_Val, "Low (Q1)",
  Cleaned_Data[[#This Row],[MonthlyIncome]] &lt;= Q2_Val, "Lower-Mid (Q2)",
  Cleaned_Data[[#This Row],[MonthlyIncome]] &lt;= Q3_Val, "Upper-Mid (Q3)",
  TRUE, "High (Q4)"
)</f>
        <v>Upper-Mid (Q3)</v>
      </c>
      <c r="AK1329" t="str">
        <f>_xlfn.XLOOKUP(Cleaned_Data[[#This Row],[JobSatisfaction]], SatisfactionLookup[Code], SatisfactionLookup[Label], "Unknown")</f>
        <v>Low</v>
      </c>
      <c r="AL1329" t="str">
        <f>_xlfn.XLOOKUP(Cleaned_Data[[#This Row],[WorkLifeBalance]], SatisfactionLookup[Code], SatisfactionLookup[Label], "Unknown")</f>
        <v>Medium</v>
      </c>
      <c r="AM132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329" t="str" cm="1">
        <f t="array" ref="AN1329">_xlfn.IFS(Cleaned_Data[[#This Row],[Risk Score]]&gt;=5, "3 - High Risk", Cleaned_Data[[#This Row],[Risk Score]]&gt;=3, "2 - Medium Risk", TRUE, "1 - Low Risk")</f>
        <v>3 - High Risk</v>
      </c>
    </row>
    <row r="1330" spans="1:40">
      <c r="A1330">
        <v>42</v>
      </c>
      <c r="B1330" t="s">
        <v>43</v>
      </c>
      <c r="C1330" t="s">
        <v>36</v>
      </c>
      <c r="D1330">
        <v>622</v>
      </c>
      <c r="E1330" t="s">
        <v>45</v>
      </c>
      <c r="F1330">
        <v>2</v>
      </c>
      <c r="G1330">
        <v>4</v>
      </c>
      <c r="H1330" t="s">
        <v>38</v>
      </c>
      <c r="I1330">
        <v>659</v>
      </c>
      <c r="J1330">
        <v>3</v>
      </c>
      <c r="K1330" t="s">
        <v>39</v>
      </c>
      <c r="L1330">
        <v>81</v>
      </c>
      <c r="M1330">
        <v>3</v>
      </c>
      <c r="N1330">
        <v>2</v>
      </c>
      <c r="O1330" t="s">
        <v>54</v>
      </c>
      <c r="P1330">
        <v>4</v>
      </c>
      <c r="Q1330" t="s">
        <v>48</v>
      </c>
      <c r="R1330">
        <v>4089</v>
      </c>
      <c r="S1330">
        <v>5718</v>
      </c>
      <c r="T1330">
        <v>1</v>
      </c>
      <c r="U1330" t="s">
        <v>43</v>
      </c>
      <c r="V1330">
        <v>13</v>
      </c>
      <c r="W1330">
        <v>3</v>
      </c>
      <c r="X1330">
        <v>2</v>
      </c>
      <c r="Y1330">
        <v>2</v>
      </c>
      <c r="Z1330">
        <v>10</v>
      </c>
      <c r="AA1330">
        <v>4</v>
      </c>
      <c r="AB1330">
        <v>3</v>
      </c>
      <c r="AC1330">
        <v>10</v>
      </c>
      <c r="AD1330">
        <v>2</v>
      </c>
      <c r="AE1330">
        <v>2</v>
      </c>
      <c r="AF1330">
        <v>2</v>
      </c>
      <c r="AG1330">
        <v>0</v>
      </c>
      <c r="AH1330" t="s">
        <v>69</v>
      </c>
      <c r="AI1330" t="s">
        <v>72</v>
      </c>
      <c r="AJ1330" t="str" cm="1">
        <f t="array" ref="AJ1330">_xlfn.IFS(
  Cleaned_Data[[#This Row],[MonthlyIncome]] &lt;= Q1_Val, "Low (Q1)",
  Cleaned_Data[[#This Row],[MonthlyIncome]] &lt;= Q2_Val, "Lower-Mid (Q2)",
  Cleaned_Data[[#This Row],[MonthlyIncome]] &lt;= Q3_Val, "Upper-Mid (Q3)",
  TRUE, "High (Q4)"
)</f>
        <v>Lower-Mid (Q2)</v>
      </c>
      <c r="AK1330" t="str">
        <f>_xlfn.XLOOKUP(Cleaned_Data[[#This Row],[JobSatisfaction]], SatisfactionLookup[Code], SatisfactionLookup[Label], "Unknown")</f>
        <v>Very High</v>
      </c>
      <c r="AL1330" t="str">
        <f>_xlfn.XLOOKUP(Cleaned_Data[[#This Row],[WorkLifeBalance]], SatisfactionLookup[Code], SatisfactionLookup[Label], "Unknown")</f>
        <v>High</v>
      </c>
      <c r="AM133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330" t="str" cm="1">
        <f t="array" ref="AN1330">_xlfn.IFS(Cleaned_Data[[#This Row],[Risk Score]]&gt;=5, "3 - High Risk", Cleaned_Data[[#This Row],[Risk Score]]&gt;=3, "2 - Medium Risk", TRUE, "1 - Low Risk")</f>
        <v>1 - Low Risk</v>
      </c>
    </row>
    <row r="1331" spans="1:40">
      <c r="A1331">
        <v>37</v>
      </c>
      <c r="B1331" t="s">
        <v>43</v>
      </c>
      <c r="C1331" t="s">
        <v>36</v>
      </c>
      <c r="D1331">
        <v>482</v>
      </c>
      <c r="E1331" t="s">
        <v>45</v>
      </c>
      <c r="F1331">
        <v>3</v>
      </c>
      <c r="G1331">
        <v>3</v>
      </c>
      <c r="H1331" t="s">
        <v>49</v>
      </c>
      <c r="I1331">
        <v>689</v>
      </c>
      <c r="J1331">
        <v>3</v>
      </c>
      <c r="K1331" t="s">
        <v>46</v>
      </c>
      <c r="L1331">
        <v>36</v>
      </c>
      <c r="M1331">
        <v>3</v>
      </c>
      <c r="N1331">
        <v>3</v>
      </c>
      <c r="O1331" t="s">
        <v>53</v>
      </c>
      <c r="P1331">
        <v>3</v>
      </c>
      <c r="Q1331" t="s">
        <v>48</v>
      </c>
      <c r="R1331">
        <v>9434</v>
      </c>
      <c r="S1331">
        <v>9606</v>
      </c>
      <c r="T1331">
        <v>1</v>
      </c>
      <c r="U1331" t="s">
        <v>43</v>
      </c>
      <c r="V1331">
        <v>15</v>
      </c>
      <c r="W1331">
        <v>3</v>
      </c>
      <c r="X1331">
        <v>3</v>
      </c>
      <c r="Y1331">
        <v>1</v>
      </c>
      <c r="Z1331">
        <v>10</v>
      </c>
      <c r="AA1331">
        <v>2</v>
      </c>
      <c r="AB1331">
        <v>3</v>
      </c>
      <c r="AC1331">
        <v>10</v>
      </c>
      <c r="AD1331">
        <v>7</v>
      </c>
      <c r="AE1331">
        <v>7</v>
      </c>
      <c r="AF1331">
        <v>8</v>
      </c>
      <c r="AG1331">
        <v>0</v>
      </c>
      <c r="AH1331" t="s">
        <v>69</v>
      </c>
      <c r="AI1331" t="s">
        <v>72</v>
      </c>
      <c r="AJ1331" t="str" cm="1">
        <f t="array" ref="AJ1331">_xlfn.IFS(
  Cleaned_Data[[#This Row],[MonthlyIncome]] &lt;= Q1_Val, "Low (Q1)",
  Cleaned_Data[[#This Row],[MonthlyIncome]] &lt;= Q2_Val, "Lower-Mid (Q2)",
  Cleaned_Data[[#This Row],[MonthlyIncome]] &lt;= Q3_Val, "Upper-Mid (Q3)",
  TRUE, "High (Q4)"
)</f>
        <v>High (Q4)</v>
      </c>
      <c r="AK1331" t="str">
        <f>_xlfn.XLOOKUP(Cleaned_Data[[#This Row],[JobSatisfaction]], SatisfactionLookup[Code], SatisfactionLookup[Label], "Unknown")</f>
        <v>High</v>
      </c>
      <c r="AL1331" t="str">
        <f>_xlfn.XLOOKUP(Cleaned_Data[[#This Row],[WorkLifeBalance]], SatisfactionLookup[Code], SatisfactionLookup[Label], "Unknown")</f>
        <v>High</v>
      </c>
      <c r="AM133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331" t="str" cm="1">
        <f t="array" ref="AN1331">_xlfn.IFS(Cleaned_Data[[#This Row],[Risk Score]]&gt;=5, "3 - High Risk", Cleaned_Data[[#This Row],[Risk Score]]&gt;=3, "2 - Medium Risk", TRUE, "1 - Low Risk")</f>
        <v>1 - Low Risk</v>
      </c>
    </row>
    <row r="1332" spans="1:40">
      <c r="A1332">
        <v>35</v>
      </c>
      <c r="B1332" t="s">
        <v>43</v>
      </c>
      <c r="C1332" t="s">
        <v>36</v>
      </c>
      <c r="D1332">
        <v>1017</v>
      </c>
      <c r="E1332" t="s">
        <v>45</v>
      </c>
      <c r="F1332">
        <v>6</v>
      </c>
      <c r="G1332">
        <v>4</v>
      </c>
      <c r="H1332" t="s">
        <v>38</v>
      </c>
      <c r="I1332">
        <v>691</v>
      </c>
      <c r="J1332">
        <v>2</v>
      </c>
      <c r="K1332" t="s">
        <v>46</v>
      </c>
      <c r="L1332">
        <v>82</v>
      </c>
      <c r="M1332">
        <v>1</v>
      </c>
      <c r="N1332">
        <v>2</v>
      </c>
      <c r="O1332" t="s">
        <v>47</v>
      </c>
      <c r="P1332">
        <v>4</v>
      </c>
      <c r="Q1332" t="s">
        <v>41</v>
      </c>
      <c r="R1332">
        <v>6646</v>
      </c>
      <c r="S1332">
        <v>19368</v>
      </c>
      <c r="T1332">
        <v>1</v>
      </c>
      <c r="U1332" t="s">
        <v>43</v>
      </c>
      <c r="V1332">
        <v>13</v>
      </c>
      <c r="W1332">
        <v>3</v>
      </c>
      <c r="X1332">
        <v>2</v>
      </c>
      <c r="Y1332">
        <v>0</v>
      </c>
      <c r="Z1332">
        <v>17</v>
      </c>
      <c r="AA1332">
        <v>3</v>
      </c>
      <c r="AB1332">
        <v>3</v>
      </c>
      <c r="AC1332">
        <v>17</v>
      </c>
      <c r="AD1332">
        <v>11</v>
      </c>
      <c r="AE1332">
        <v>11</v>
      </c>
      <c r="AF1332">
        <v>8</v>
      </c>
      <c r="AG1332">
        <v>0</v>
      </c>
      <c r="AH1332" t="s">
        <v>69</v>
      </c>
      <c r="AI1332" t="s">
        <v>73</v>
      </c>
      <c r="AJ1332" t="str" cm="1">
        <f t="array" ref="AJ1332">_xlfn.IFS(
  Cleaned_Data[[#This Row],[MonthlyIncome]] &lt;= Q1_Val, "Low (Q1)",
  Cleaned_Data[[#This Row],[MonthlyIncome]] &lt;= Q2_Val, "Lower-Mid (Q2)",
  Cleaned_Data[[#This Row],[MonthlyIncome]] &lt;= Q3_Val, "Upper-Mid (Q3)",
  TRUE, "High (Q4)"
)</f>
        <v>Upper-Mid (Q3)</v>
      </c>
      <c r="AK1332" t="str">
        <f>_xlfn.XLOOKUP(Cleaned_Data[[#This Row],[JobSatisfaction]], SatisfactionLookup[Code], SatisfactionLookup[Label], "Unknown")</f>
        <v>Very High</v>
      </c>
      <c r="AL1332" t="str">
        <f>_xlfn.XLOOKUP(Cleaned_Data[[#This Row],[WorkLifeBalance]], SatisfactionLookup[Code], SatisfactionLookup[Label], "Unknown")</f>
        <v>High</v>
      </c>
      <c r="AM133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332" t="str" cm="1">
        <f t="array" ref="AN1332">_xlfn.IFS(Cleaned_Data[[#This Row],[Risk Score]]&gt;=5, "3 - High Risk", Cleaned_Data[[#This Row],[Risk Score]]&gt;=3, "2 - Medium Risk", TRUE, "1 - Low Risk")</f>
        <v>1 - Low Risk</v>
      </c>
    </row>
    <row r="1333" spans="1:40">
      <c r="A1333">
        <v>50</v>
      </c>
      <c r="B1333" t="s">
        <v>43</v>
      </c>
      <c r="C1333" t="s">
        <v>36</v>
      </c>
      <c r="D1333">
        <v>1207</v>
      </c>
      <c r="E1333" t="s">
        <v>45</v>
      </c>
      <c r="F1333">
        <v>28</v>
      </c>
      <c r="G1333">
        <v>1</v>
      </c>
      <c r="H1333" t="s">
        <v>51</v>
      </c>
      <c r="I1333">
        <v>716</v>
      </c>
      <c r="J1333">
        <v>4</v>
      </c>
      <c r="K1333" t="s">
        <v>46</v>
      </c>
      <c r="L1333">
        <v>74</v>
      </c>
      <c r="M1333">
        <v>4</v>
      </c>
      <c r="N1333">
        <v>1</v>
      </c>
      <c r="O1333" t="s">
        <v>50</v>
      </c>
      <c r="P1333">
        <v>3</v>
      </c>
      <c r="Q1333" t="s">
        <v>48</v>
      </c>
      <c r="R1333">
        <v>3221</v>
      </c>
      <c r="S1333">
        <v>3297</v>
      </c>
      <c r="T1333">
        <v>1</v>
      </c>
      <c r="U1333" t="s">
        <v>35</v>
      </c>
      <c r="V1333">
        <v>11</v>
      </c>
      <c r="W1333">
        <v>3</v>
      </c>
      <c r="X1333">
        <v>3</v>
      </c>
      <c r="Y1333">
        <v>3</v>
      </c>
      <c r="Z1333">
        <v>20</v>
      </c>
      <c r="AA1333">
        <v>3</v>
      </c>
      <c r="AB1333">
        <v>3</v>
      </c>
      <c r="AC1333">
        <v>20</v>
      </c>
      <c r="AD1333">
        <v>8</v>
      </c>
      <c r="AE1333">
        <v>3</v>
      </c>
      <c r="AF1333">
        <v>8</v>
      </c>
      <c r="AG1333">
        <v>0</v>
      </c>
      <c r="AH1333" t="s">
        <v>70</v>
      </c>
      <c r="AI1333" t="s">
        <v>73</v>
      </c>
      <c r="AJ1333" t="str" cm="1">
        <f t="array" ref="AJ1333">_xlfn.IFS(
  Cleaned_Data[[#This Row],[MonthlyIncome]] &lt;= Q1_Val, "Low (Q1)",
  Cleaned_Data[[#This Row],[MonthlyIncome]] &lt;= Q2_Val, "Lower-Mid (Q2)",
  Cleaned_Data[[#This Row],[MonthlyIncome]] &lt;= Q3_Val, "Upper-Mid (Q3)",
  TRUE, "High (Q4)"
)</f>
        <v>Lower-Mid (Q2)</v>
      </c>
      <c r="AK1333" t="str">
        <f>_xlfn.XLOOKUP(Cleaned_Data[[#This Row],[JobSatisfaction]], SatisfactionLookup[Code], SatisfactionLookup[Label], "Unknown")</f>
        <v>High</v>
      </c>
      <c r="AL1333" t="str">
        <f>_xlfn.XLOOKUP(Cleaned_Data[[#This Row],[WorkLifeBalance]], SatisfactionLookup[Code], SatisfactionLookup[Label], "Unknown")</f>
        <v>High</v>
      </c>
      <c r="AM133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333" t="str" cm="1">
        <f t="array" ref="AN1333">_xlfn.IFS(Cleaned_Data[[#This Row],[Risk Score]]&gt;=5, "3 - High Risk", Cleaned_Data[[#This Row],[Risk Score]]&gt;=3, "2 - Medium Risk", TRUE, "1 - Low Risk")</f>
        <v>3 - High Risk</v>
      </c>
    </row>
    <row r="1334" spans="1:40">
      <c r="A1334">
        <v>39</v>
      </c>
      <c r="B1334" t="s">
        <v>43</v>
      </c>
      <c r="C1334" t="s">
        <v>36</v>
      </c>
      <c r="D1334">
        <v>408</v>
      </c>
      <c r="E1334" t="s">
        <v>45</v>
      </c>
      <c r="F1334">
        <v>2</v>
      </c>
      <c r="G1334">
        <v>4</v>
      </c>
      <c r="H1334" t="s">
        <v>60</v>
      </c>
      <c r="I1334">
        <v>721</v>
      </c>
      <c r="J1334">
        <v>4</v>
      </c>
      <c r="K1334" t="s">
        <v>39</v>
      </c>
      <c r="L1334">
        <v>80</v>
      </c>
      <c r="M1334">
        <v>2</v>
      </c>
      <c r="N1334">
        <v>2</v>
      </c>
      <c r="O1334" t="s">
        <v>54</v>
      </c>
      <c r="P1334">
        <v>3</v>
      </c>
      <c r="Q1334" t="s">
        <v>41</v>
      </c>
      <c r="R1334">
        <v>4553</v>
      </c>
      <c r="S1334">
        <v>20978</v>
      </c>
      <c r="T1334">
        <v>1</v>
      </c>
      <c r="U1334" t="s">
        <v>43</v>
      </c>
      <c r="V1334">
        <v>11</v>
      </c>
      <c r="W1334">
        <v>3</v>
      </c>
      <c r="X1334">
        <v>1</v>
      </c>
      <c r="Y1334">
        <v>0</v>
      </c>
      <c r="Z1334">
        <v>20</v>
      </c>
      <c r="AA1334">
        <v>4</v>
      </c>
      <c r="AB1334">
        <v>3</v>
      </c>
      <c r="AC1334">
        <v>20</v>
      </c>
      <c r="AD1334">
        <v>7</v>
      </c>
      <c r="AE1334">
        <v>11</v>
      </c>
      <c r="AF1334">
        <v>10</v>
      </c>
      <c r="AG1334">
        <v>0</v>
      </c>
      <c r="AH1334" t="s">
        <v>69</v>
      </c>
      <c r="AI1334" t="s">
        <v>73</v>
      </c>
      <c r="AJ1334" t="str" cm="1">
        <f t="array" ref="AJ1334">_xlfn.IFS(
  Cleaned_Data[[#This Row],[MonthlyIncome]] &lt;= Q1_Val, "Low (Q1)",
  Cleaned_Data[[#This Row],[MonthlyIncome]] &lt;= Q2_Val, "Lower-Mid (Q2)",
  Cleaned_Data[[#This Row],[MonthlyIncome]] &lt;= Q3_Val, "Upper-Mid (Q3)",
  TRUE, "High (Q4)"
)</f>
        <v>Lower-Mid (Q2)</v>
      </c>
      <c r="AK1334" t="str">
        <f>_xlfn.XLOOKUP(Cleaned_Data[[#This Row],[JobSatisfaction]], SatisfactionLookup[Code], SatisfactionLookup[Label], "Unknown")</f>
        <v>High</v>
      </c>
      <c r="AL1334" t="str">
        <f>_xlfn.XLOOKUP(Cleaned_Data[[#This Row],[WorkLifeBalance]], SatisfactionLookup[Code], SatisfactionLookup[Label], "Unknown")</f>
        <v>High</v>
      </c>
      <c r="AM133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334" t="str" cm="1">
        <f t="array" ref="AN1334">_xlfn.IFS(Cleaned_Data[[#This Row],[Risk Score]]&gt;=5, "3 - High Risk", Cleaned_Data[[#This Row],[Risk Score]]&gt;=3, "2 - Medium Risk", TRUE, "1 - Low Risk")</f>
        <v>1 - Low Risk</v>
      </c>
    </row>
    <row r="1335" spans="1:40">
      <c r="A1335">
        <v>40</v>
      </c>
      <c r="B1335" t="s">
        <v>43</v>
      </c>
      <c r="C1335" t="s">
        <v>44</v>
      </c>
      <c r="D1335">
        <v>791</v>
      </c>
      <c r="E1335" t="s">
        <v>45</v>
      </c>
      <c r="F1335">
        <v>2</v>
      </c>
      <c r="G1335">
        <v>2</v>
      </c>
      <c r="H1335" t="s">
        <v>51</v>
      </c>
      <c r="I1335">
        <v>807</v>
      </c>
      <c r="J1335">
        <v>3</v>
      </c>
      <c r="K1335" t="s">
        <v>39</v>
      </c>
      <c r="L1335">
        <v>38</v>
      </c>
      <c r="M1335">
        <v>4</v>
      </c>
      <c r="N1335">
        <v>2</v>
      </c>
      <c r="O1335" t="s">
        <v>54</v>
      </c>
      <c r="P1335">
        <v>2</v>
      </c>
      <c r="Q1335" t="s">
        <v>48</v>
      </c>
      <c r="R1335">
        <v>4244</v>
      </c>
      <c r="S1335">
        <v>9931</v>
      </c>
      <c r="T1335">
        <v>1</v>
      </c>
      <c r="U1335" t="s">
        <v>43</v>
      </c>
      <c r="V1335">
        <v>24</v>
      </c>
      <c r="W1335">
        <v>4</v>
      </c>
      <c r="X1335">
        <v>4</v>
      </c>
      <c r="Y1335">
        <v>1</v>
      </c>
      <c r="Z1335">
        <v>8</v>
      </c>
      <c r="AA1335">
        <v>2</v>
      </c>
      <c r="AB1335">
        <v>3</v>
      </c>
      <c r="AC1335">
        <v>8</v>
      </c>
      <c r="AD1335">
        <v>7</v>
      </c>
      <c r="AE1335">
        <v>3</v>
      </c>
      <c r="AF1335">
        <v>7</v>
      </c>
      <c r="AG1335">
        <v>0</v>
      </c>
      <c r="AH1335" t="s">
        <v>69</v>
      </c>
      <c r="AI1335" t="s">
        <v>72</v>
      </c>
      <c r="AJ1335" t="str" cm="1">
        <f t="array" ref="AJ1335">_xlfn.IFS(
  Cleaned_Data[[#This Row],[MonthlyIncome]] &lt;= Q1_Val, "Low (Q1)",
  Cleaned_Data[[#This Row],[MonthlyIncome]] &lt;= Q2_Val, "Lower-Mid (Q2)",
  Cleaned_Data[[#This Row],[MonthlyIncome]] &lt;= Q3_Val, "Upper-Mid (Q3)",
  TRUE, "High (Q4)"
)</f>
        <v>Lower-Mid (Q2)</v>
      </c>
      <c r="AK1335" t="str">
        <f>_xlfn.XLOOKUP(Cleaned_Data[[#This Row],[JobSatisfaction]], SatisfactionLookup[Code], SatisfactionLookup[Label], "Unknown")</f>
        <v>Medium</v>
      </c>
      <c r="AL1335" t="str">
        <f>_xlfn.XLOOKUP(Cleaned_Data[[#This Row],[WorkLifeBalance]], SatisfactionLookup[Code], SatisfactionLookup[Label], "Unknown")</f>
        <v>High</v>
      </c>
      <c r="AM133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335" t="str" cm="1">
        <f t="array" ref="AN1335">_xlfn.IFS(Cleaned_Data[[#This Row],[Risk Score]]&gt;=5, "3 - High Risk", Cleaned_Data[[#This Row],[Risk Score]]&gt;=3, "2 - Medium Risk", TRUE, "1 - Low Risk")</f>
        <v>1 - Low Risk</v>
      </c>
    </row>
    <row r="1336" spans="1:40">
      <c r="A1336">
        <v>42</v>
      </c>
      <c r="B1336" t="s">
        <v>43</v>
      </c>
      <c r="C1336" t="s">
        <v>44</v>
      </c>
      <c r="D1336">
        <v>570</v>
      </c>
      <c r="E1336" t="s">
        <v>45</v>
      </c>
      <c r="F1336">
        <v>8</v>
      </c>
      <c r="G1336">
        <v>3</v>
      </c>
      <c r="H1336" t="s">
        <v>38</v>
      </c>
      <c r="I1336">
        <v>809</v>
      </c>
      <c r="J1336">
        <v>2</v>
      </c>
      <c r="K1336" t="s">
        <v>46</v>
      </c>
      <c r="L1336">
        <v>66</v>
      </c>
      <c r="M1336">
        <v>3</v>
      </c>
      <c r="N1336">
        <v>5</v>
      </c>
      <c r="O1336" t="s">
        <v>56</v>
      </c>
      <c r="P1336">
        <v>4</v>
      </c>
      <c r="Q1336" t="s">
        <v>52</v>
      </c>
      <c r="R1336">
        <v>18430</v>
      </c>
      <c r="S1336">
        <v>16225</v>
      </c>
      <c r="T1336">
        <v>1</v>
      </c>
      <c r="U1336" t="s">
        <v>43</v>
      </c>
      <c r="V1336">
        <v>13</v>
      </c>
      <c r="W1336">
        <v>3</v>
      </c>
      <c r="X1336">
        <v>2</v>
      </c>
      <c r="Y1336">
        <v>1</v>
      </c>
      <c r="Z1336">
        <v>24</v>
      </c>
      <c r="AA1336">
        <v>4</v>
      </c>
      <c r="AB1336">
        <v>2</v>
      </c>
      <c r="AC1336">
        <v>24</v>
      </c>
      <c r="AD1336">
        <v>7</v>
      </c>
      <c r="AE1336">
        <v>14</v>
      </c>
      <c r="AF1336">
        <v>9</v>
      </c>
      <c r="AG1336">
        <v>0</v>
      </c>
      <c r="AH1336" t="s">
        <v>69</v>
      </c>
      <c r="AI1336" t="s">
        <v>73</v>
      </c>
      <c r="AJ1336" t="str" cm="1">
        <f t="array" ref="AJ1336">_xlfn.IFS(
  Cleaned_Data[[#This Row],[MonthlyIncome]] &lt;= Q1_Val, "Low (Q1)",
  Cleaned_Data[[#This Row],[MonthlyIncome]] &lt;= Q2_Val, "Lower-Mid (Q2)",
  Cleaned_Data[[#This Row],[MonthlyIncome]] &lt;= Q3_Val, "Upper-Mid (Q3)",
  TRUE, "High (Q4)"
)</f>
        <v>High (Q4)</v>
      </c>
      <c r="AK1336" t="str">
        <f>_xlfn.XLOOKUP(Cleaned_Data[[#This Row],[JobSatisfaction]], SatisfactionLookup[Code], SatisfactionLookup[Label], "Unknown")</f>
        <v>Very High</v>
      </c>
      <c r="AL1336" t="str">
        <f>_xlfn.XLOOKUP(Cleaned_Data[[#This Row],[WorkLifeBalance]], SatisfactionLookup[Code], SatisfactionLookup[Label], "Unknown")</f>
        <v>Medium</v>
      </c>
      <c r="AM133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336" t="str" cm="1">
        <f t="array" ref="AN1336">_xlfn.IFS(Cleaned_Data[[#This Row],[Risk Score]]&gt;=5, "3 - High Risk", Cleaned_Data[[#This Row],[Risk Score]]&gt;=3, "2 - Medium Risk", TRUE, "1 - Low Risk")</f>
        <v>1 - Low Risk</v>
      </c>
    </row>
    <row r="1337" spans="1:40">
      <c r="A1337">
        <v>47</v>
      </c>
      <c r="B1337" t="s">
        <v>43</v>
      </c>
      <c r="C1337" t="s">
        <v>36</v>
      </c>
      <c r="D1337">
        <v>202</v>
      </c>
      <c r="E1337" t="s">
        <v>45</v>
      </c>
      <c r="F1337">
        <v>2</v>
      </c>
      <c r="G1337">
        <v>2</v>
      </c>
      <c r="H1337" t="s">
        <v>49</v>
      </c>
      <c r="I1337">
        <v>820</v>
      </c>
      <c r="J1337">
        <v>3</v>
      </c>
      <c r="K1337" t="s">
        <v>39</v>
      </c>
      <c r="L1337">
        <v>33</v>
      </c>
      <c r="M1337">
        <v>3</v>
      </c>
      <c r="N1337">
        <v>4</v>
      </c>
      <c r="O1337" t="s">
        <v>56</v>
      </c>
      <c r="P1337">
        <v>4</v>
      </c>
      <c r="Q1337" t="s">
        <v>48</v>
      </c>
      <c r="R1337">
        <v>16752</v>
      </c>
      <c r="S1337">
        <v>12982</v>
      </c>
      <c r="T1337">
        <v>1</v>
      </c>
      <c r="U1337" t="s">
        <v>35</v>
      </c>
      <c r="V1337">
        <v>11</v>
      </c>
      <c r="W1337">
        <v>3</v>
      </c>
      <c r="X1337">
        <v>3</v>
      </c>
      <c r="Y1337">
        <v>1</v>
      </c>
      <c r="Z1337">
        <v>26</v>
      </c>
      <c r="AA1337">
        <v>3</v>
      </c>
      <c r="AB1337">
        <v>2</v>
      </c>
      <c r="AC1337">
        <v>26</v>
      </c>
      <c r="AD1337">
        <v>14</v>
      </c>
      <c r="AE1337">
        <v>3</v>
      </c>
      <c r="AF1337">
        <v>0</v>
      </c>
      <c r="AG1337">
        <v>0</v>
      </c>
      <c r="AH1337" t="s">
        <v>70</v>
      </c>
      <c r="AI1337" t="s">
        <v>73</v>
      </c>
      <c r="AJ1337" t="str" cm="1">
        <f t="array" ref="AJ1337">_xlfn.IFS(
  Cleaned_Data[[#This Row],[MonthlyIncome]] &lt;= Q1_Val, "Low (Q1)",
  Cleaned_Data[[#This Row],[MonthlyIncome]] &lt;= Q2_Val, "Lower-Mid (Q2)",
  Cleaned_Data[[#This Row],[MonthlyIncome]] &lt;= Q3_Val, "Upper-Mid (Q3)",
  TRUE, "High (Q4)"
)</f>
        <v>High (Q4)</v>
      </c>
      <c r="AK1337" t="str">
        <f>_xlfn.XLOOKUP(Cleaned_Data[[#This Row],[JobSatisfaction]], SatisfactionLookup[Code], SatisfactionLookup[Label], "Unknown")</f>
        <v>Very High</v>
      </c>
      <c r="AL1337" t="str">
        <f>_xlfn.XLOOKUP(Cleaned_Data[[#This Row],[WorkLifeBalance]], SatisfactionLookup[Code], SatisfactionLookup[Label], "Unknown")</f>
        <v>Medium</v>
      </c>
      <c r="AM133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337" t="str" cm="1">
        <f t="array" ref="AN1337">_xlfn.IFS(Cleaned_Data[[#This Row],[Risk Score]]&gt;=5, "3 - High Risk", Cleaned_Data[[#This Row],[Risk Score]]&gt;=3, "2 - Medium Risk", TRUE, "1 - Low Risk")</f>
        <v>2 - Medium Risk</v>
      </c>
    </row>
    <row r="1338" spans="1:40">
      <c r="A1338">
        <v>42</v>
      </c>
      <c r="B1338" t="s">
        <v>43</v>
      </c>
      <c r="C1338" t="s">
        <v>36</v>
      </c>
      <c r="D1338">
        <v>933</v>
      </c>
      <c r="E1338" t="s">
        <v>45</v>
      </c>
      <c r="F1338">
        <v>29</v>
      </c>
      <c r="G1338">
        <v>3</v>
      </c>
      <c r="H1338" t="s">
        <v>38</v>
      </c>
      <c r="I1338">
        <v>836</v>
      </c>
      <c r="J1338">
        <v>2</v>
      </c>
      <c r="K1338" t="s">
        <v>46</v>
      </c>
      <c r="L1338">
        <v>98</v>
      </c>
      <c r="M1338">
        <v>3</v>
      </c>
      <c r="N1338">
        <v>2</v>
      </c>
      <c r="O1338" t="s">
        <v>53</v>
      </c>
      <c r="P1338">
        <v>2</v>
      </c>
      <c r="Q1338" t="s">
        <v>48</v>
      </c>
      <c r="R1338">
        <v>4434</v>
      </c>
      <c r="S1338">
        <v>11806</v>
      </c>
      <c r="T1338">
        <v>1</v>
      </c>
      <c r="U1338" t="s">
        <v>43</v>
      </c>
      <c r="V1338">
        <v>13</v>
      </c>
      <c r="W1338">
        <v>3</v>
      </c>
      <c r="X1338">
        <v>4</v>
      </c>
      <c r="Y1338">
        <v>1</v>
      </c>
      <c r="Z1338">
        <v>10</v>
      </c>
      <c r="AA1338">
        <v>3</v>
      </c>
      <c r="AB1338">
        <v>2</v>
      </c>
      <c r="AC1338">
        <v>9</v>
      </c>
      <c r="AD1338">
        <v>8</v>
      </c>
      <c r="AE1338">
        <v>7</v>
      </c>
      <c r="AF1338">
        <v>8</v>
      </c>
      <c r="AG1338">
        <v>0</v>
      </c>
      <c r="AH1338" t="s">
        <v>69</v>
      </c>
      <c r="AI1338" t="s">
        <v>72</v>
      </c>
      <c r="AJ1338" t="str" cm="1">
        <f t="array" ref="AJ1338">_xlfn.IFS(
  Cleaned_Data[[#This Row],[MonthlyIncome]] &lt;= Q1_Val, "Low (Q1)",
  Cleaned_Data[[#This Row],[MonthlyIncome]] &lt;= Q2_Val, "Lower-Mid (Q2)",
  Cleaned_Data[[#This Row],[MonthlyIncome]] &lt;= Q3_Val, "Upper-Mid (Q3)",
  TRUE, "High (Q4)"
)</f>
        <v>Lower-Mid (Q2)</v>
      </c>
      <c r="AK1338" t="str">
        <f>_xlfn.XLOOKUP(Cleaned_Data[[#This Row],[JobSatisfaction]], SatisfactionLookup[Code], SatisfactionLookup[Label], "Unknown")</f>
        <v>Medium</v>
      </c>
      <c r="AL1338" t="str">
        <f>_xlfn.XLOOKUP(Cleaned_Data[[#This Row],[WorkLifeBalance]], SatisfactionLookup[Code], SatisfactionLookup[Label], "Unknown")</f>
        <v>Medium</v>
      </c>
      <c r="AM133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338" t="str" cm="1">
        <f t="array" ref="AN1338">_xlfn.IFS(Cleaned_Data[[#This Row],[Risk Score]]&gt;=5, "3 - High Risk", Cleaned_Data[[#This Row],[Risk Score]]&gt;=3, "2 - Medium Risk", TRUE, "1 - Low Risk")</f>
        <v>2 - Medium Risk</v>
      </c>
    </row>
    <row r="1339" spans="1:40">
      <c r="A1339">
        <v>35</v>
      </c>
      <c r="B1339" t="s">
        <v>43</v>
      </c>
      <c r="C1339" t="s">
        <v>36</v>
      </c>
      <c r="D1339">
        <v>607</v>
      </c>
      <c r="E1339" t="s">
        <v>45</v>
      </c>
      <c r="F1339">
        <v>9</v>
      </c>
      <c r="G1339">
        <v>3</v>
      </c>
      <c r="H1339" t="s">
        <v>38</v>
      </c>
      <c r="I1339">
        <v>880</v>
      </c>
      <c r="J1339">
        <v>4</v>
      </c>
      <c r="K1339" t="s">
        <v>39</v>
      </c>
      <c r="L1339">
        <v>66</v>
      </c>
      <c r="M1339">
        <v>2</v>
      </c>
      <c r="N1339">
        <v>3</v>
      </c>
      <c r="O1339" t="s">
        <v>53</v>
      </c>
      <c r="P1339">
        <v>3</v>
      </c>
      <c r="Q1339" t="s">
        <v>48</v>
      </c>
      <c r="R1339">
        <v>10685</v>
      </c>
      <c r="S1339">
        <v>23457</v>
      </c>
      <c r="T1339">
        <v>1</v>
      </c>
      <c r="U1339" t="s">
        <v>35</v>
      </c>
      <c r="V1339">
        <v>20</v>
      </c>
      <c r="W1339">
        <v>4</v>
      </c>
      <c r="X1339">
        <v>2</v>
      </c>
      <c r="Y1339">
        <v>1</v>
      </c>
      <c r="Z1339">
        <v>17</v>
      </c>
      <c r="AA1339">
        <v>2</v>
      </c>
      <c r="AB1339">
        <v>3</v>
      </c>
      <c r="AC1339">
        <v>17</v>
      </c>
      <c r="AD1339">
        <v>14</v>
      </c>
      <c r="AE1339">
        <v>5</v>
      </c>
      <c r="AF1339">
        <v>15</v>
      </c>
      <c r="AG1339">
        <v>0</v>
      </c>
      <c r="AH1339" t="s">
        <v>69</v>
      </c>
      <c r="AI1339" t="s">
        <v>73</v>
      </c>
      <c r="AJ1339" t="str" cm="1">
        <f t="array" ref="AJ1339">_xlfn.IFS(
  Cleaned_Data[[#This Row],[MonthlyIncome]] &lt;= Q1_Val, "Low (Q1)",
  Cleaned_Data[[#This Row],[MonthlyIncome]] &lt;= Q2_Val, "Lower-Mid (Q2)",
  Cleaned_Data[[#This Row],[MonthlyIncome]] &lt;= Q3_Val, "Upper-Mid (Q3)",
  TRUE, "High (Q4)"
)</f>
        <v>High (Q4)</v>
      </c>
      <c r="AK1339" t="str">
        <f>_xlfn.XLOOKUP(Cleaned_Data[[#This Row],[JobSatisfaction]], SatisfactionLookup[Code], SatisfactionLookup[Label], "Unknown")</f>
        <v>High</v>
      </c>
      <c r="AL1339" t="str">
        <f>_xlfn.XLOOKUP(Cleaned_Data[[#This Row],[WorkLifeBalance]], SatisfactionLookup[Code], SatisfactionLookup[Label], "Unknown")</f>
        <v>High</v>
      </c>
      <c r="AM133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339" t="str" cm="1">
        <f t="array" ref="AN1339">_xlfn.IFS(Cleaned_Data[[#This Row],[Risk Score]]&gt;=5, "3 - High Risk", Cleaned_Data[[#This Row],[Risk Score]]&gt;=3, "2 - Medium Risk", TRUE, "1 - Low Risk")</f>
        <v>2 - Medium Risk</v>
      </c>
    </row>
    <row r="1340" spans="1:40">
      <c r="A1340">
        <v>50</v>
      </c>
      <c r="B1340" t="s">
        <v>43</v>
      </c>
      <c r="C1340" t="s">
        <v>55</v>
      </c>
      <c r="D1340">
        <v>881</v>
      </c>
      <c r="E1340" t="s">
        <v>45</v>
      </c>
      <c r="F1340">
        <v>2</v>
      </c>
      <c r="G1340">
        <v>4</v>
      </c>
      <c r="H1340" t="s">
        <v>38</v>
      </c>
      <c r="I1340">
        <v>905</v>
      </c>
      <c r="J1340">
        <v>1</v>
      </c>
      <c r="K1340" t="s">
        <v>46</v>
      </c>
      <c r="L1340">
        <v>98</v>
      </c>
      <c r="M1340">
        <v>3</v>
      </c>
      <c r="N1340">
        <v>4</v>
      </c>
      <c r="O1340" t="s">
        <v>56</v>
      </c>
      <c r="P1340">
        <v>1</v>
      </c>
      <c r="Q1340" t="s">
        <v>52</v>
      </c>
      <c r="R1340">
        <v>17924</v>
      </c>
      <c r="S1340">
        <v>4544</v>
      </c>
      <c r="T1340">
        <v>1</v>
      </c>
      <c r="U1340" t="s">
        <v>43</v>
      </c>
      <c r="V1340">
        <v>11</v>
      </c>
      <c r="W1340">
        <v>3</v>
      </c>
      <c r="X1340">
        <v>4</v>
      </c>
      <c r="Y1340">
        <v>1</v>
      </c>
      <c r="Z1340">
        <v>31</v>
      </c>
      <c r="AA1340">
        <v>3</v>
      </c>
      <c r="AB1340">
        <v>3</v>
      </c>
      <c r="AC1340">
        <v>31</v>
      </c>
      <c r="AD1340">
        <v>6</v>
      </c>
      <c r="AE1340">
        <v>14</v>
      </c>
      <c r="AF1340">
        <v>7</v>
      </c>
      <c r="AG1340">
        <v>0</v>
      </c>
      <c r="AH1340" t="s">
        <v>70</v>
      </c>
      <c r="AI1340" t="s">
        <v>73</v>
      </c>
      <c r="AJ1340" t="str" cm="1">
        <f t="array" ref="AJ1340">_xlfn.IFS(
  Cleaned_Data[[#This Row],[MonthlyIncome]] &lt;= Q1_Val, "Low (Q1)",
  Cleaned_Data[[#This Row],[MonthlyIncome]] &lt;= Q2_Val, "Lower-Mid (Q2)",
  Cleaned_Data[[#This Row],[MonthlyIncome]] &lt;= Q3_Val, "Upper-Mid (Q3)",
  TRUE, "High (Q4)"
)</f>
        <v>High (Q4)</v>
      </c>
      <c r="AK1340" t="str">
        <f>_xlfn.XLOOKUP(Cleaned_Data[[#This Row],[JobSatisfaction]], SatisfactionLookup[Code], SatisfactionLookup[Label], "Unknown")</f>
        <v>Low</v>
      </c>
      <c r="AL1340" t="str">
        <f>_xlfn.XLOOKUP(Cleaned_Data[[#This Row],[WorkLifeBalance]], SatisfactionLookup[Code], SatisfactionLookup[Label], "Unknown")</f>
        <v>High</v>
      </c>
      <c r="AM134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340" t="str" cm="1">
        <f t="array" ref="AN1340">_xlfn.IFS(Cleaned_Data[[#This Row],[Risk Score]]&gt;=5, "3 - High Risk", Cleaned_Data[[#This Row],[Risk Score]]&gt;=3, "2 - Medium Risk", TRUE, "1 - Low Risk")</f>
        <v>2 - Medium Risk</v>
      </c>
    </row>
    <row r="1341" spans="1:40">
      <c r="A1341">
        <v>44</v>
      </c>
      <c r="B1341" t="s">
        <v>43</v>
      </c>
      <c r="C1341" t="s">
        <v>36</v>
      </c>
      <c r="D1341">
        <v>661</v>
      </c>
      <c r="E1341" t="s">
        <v>45</v>
      </c>
      <c r="F1341">
        <v>9</v>
      </c>
      <c r="G1341">
        <v>2</v>
      </c>
      <c r="H1341" t="s">
        <v>38</v>
      </c>
      <c r="I1341">
        <v>913</v>
      </c>
      <c r="J1341">
        <v>2</v>
      </c>
      <c r="K1341" t="s">
        <v>46</v>
      </c>
      <c r="L1341">
        <v>61</v>
      </c>
      <c r="M1341">
        <v>3</v>
      </c>
      <c r="N1341">
        <v>1</v>
      </c>
      <c r="O1341" t="s">
        <v>47</v>
      </c>
      <c r="P1341">
        <v>1</v>
      </c>
      <c r="Q1341" t="s">
        <v>48</v>
      </c>
      <c r="R1341">
        <v>2559</v>
      </c>
      <c r="S1341">
        <v>7508</v>
      </c>
      <c r="T1341">
        <v>1</v>
      </c>
      <c r="U1341" t="s">
        <v>35</v>
      </c>
      <c r="V1341">
        <v>13</v>
      </c>
      <c r="W1341">
        <v>3</v>
      </c>
      <c r="X1341">
        <v>4</v>
      </c>
      <c r="Y1341">
        <v>0</v>
      </c>
      <c r="Z1341">
        <v>8</v>
      </c>
      <c r="AA1341">
        <v>0</v>
      </c>
      <c r="AB1341">
        <v>3</v>
      </c>
      <c r="AC1341">
        <v>8</v>
      </c>
      <c r="AD1341">
        <v>7</v>
      </c>
      <c r="AE1341">
        <v>7</v>
      </c>
      <c r="AF1341">
        <v>1</v>
      </c>
      <c r="AG1341">
        <v>0</v>
      </c>
      <c r="AH1341" t="s">
        <v>69</v>
      </c>
      <c r="AI1341" t="s">
        <v>72</v>
      </c>
      <c r="AJ1341" t="str" cm="1">
        <f t="array" ref="AJ1341">_xlfn.IFS(
  Cleaned_Data[[#This Row],[MonthlyIncome]] &lt;= Q1_Val, "Low (Q1)",
  Cleaned_Data[[#This Row],[MonthlyIncome]] &lt;= Q2_Val, "Lower-Mid (Q2)",
  Cleaned_Data[[#This Row],[MonthlyIncome]] &lt;= Q3_Val, "Upper-Mid (Q3)",
  TRUE, "High (Q4)"
)</f>
        <v>Low (Q1)</v>
      </c>
      <c r="AK1341" t="str">
        <f>_xlfn.XLOOKUP(Cleaned_Data[[#This Row],[JobSatisfaction]], SatisfactionLookup[Code], SatisfactionLookup[Label], "Unknown")</f>
        <v>Low</v>
      </c>
      <c r="AL1341" t="str">
        <f>_xlfn.XLOOKUP(Cleaned_Data[[#This Row],[WorkLifeBalance]], SatisfactionLookup[Code], SatisfactionLookup[Label], "Unknown")</f>
        <v>High</v>
      </c>
      <c r="AM134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8</v>
      </c>
      <c r="AN1341" t="str" cm="1">
        <f t="array" ref="AN1341">_xlfn.IFS(Cleaned_Data[[#This Row],[Risk Score]]&gt;=5, "3 - High Risk", Cleaned_Data[[#This Row],[Risk Score]]&gt;=3, "2 - Medium Risk", TRUE, "1 - Low Risk")</f>
        <v>3 - High Risk</v>
      </c>
    </row>
    <row r="1342" spans="1:40">
      <c r="A1342">
        <v>38</v>
      </c>
      <c r="B1342" t="s">
        <v>43</v>
      </c>
      <c r="C1342" t="s">
        <v>36</v>
      </c>
      <c r="D1342">
        <v>1333</v>
      </c>
      <c r="E1342" t="s">
        <v>45</v>
      </c>
      <c r="F1342">
        <v>1</v>
      </c>
      <c r="G1342">
        <v>3</v>
      </c>
      <c r="H1342" t="s">
        <v>60</v>
      </c>
      <c r="I1342">
        <v>950</v>
      </c>
      <c r="J1342">
        <v>4</v>
      </c>
      <c r="K1342" t="s">
        <v>39</v>
      </c>
      <c r="L1342">
        <v>80</v>
      </c>
      <c r="M1342">
        <v>3</v>
      </c>
      <c r="N1342">
        <v>3</v>
      </c>
      <c r="O1342" t="s">
        <v>58</v>
      </c>
      <c r="P1342">
        <v>1</v>
      </c>
      <c r="Q1342" t="s">
        <v>48</v>
      </c>
      <c r="R1342">
        <v>13582</v>
      </c>
      <c r="S1342">
        <v>16292</v>
      </c>
      <c r="T1342">
        <v>1</v>
      </c>
      <c r="U1342" t="s">
        <v>43</v>
      </c>
      <c r="V1342">
        <v>13</v>
      </c>
      <c r="W1342">
        <v>3</v>
      </c>
      <c r="X1342">
        <v>2</v>
      </c>
      <c r="Y1342">
        <v>1</v>
      </c>
      <c r="Z1342">
        <v>15</v>
      </c>
      <c r="AA1342">
        <v>3</v>
      </c>
      <c r="AB1342">
        <v>3</v>
      </c>
      <c r="AC1342">
        <v>15</v>
      </c>
      <c r="AD1342">
        <v>12</v>
      </c>
      <c r="AE1342">
        <v>5</v>
      </c>
      <c r="AF1342">
        <v>11</v>
      </c>
      <c r="AG1342">
        <v>0</v>
      </c>
      <c r="AH1342" t="s">
        <v>69</v>
      </c>
      <c r="AI1342" t="s">
        <v>73</v>
      </c>
      <c r="AJ1342" t="str" cm="1">
        <f t="array" ref="AJ1342">_xlfn.IFS(
  Cleaned_Data[[#This Row],[MonthlyIncome]] &lt;= Q1_Val, "Low (Q1)",
  Cleaned_Data[[#This Row],[MonthlyIncome]] &lt;= Q2_Val, "Lower-Mid (Q2)",
  Cleaned_Data[[#This Row],[MonthlyIncome]] &lt;= Q3_Val, "Upper-Mid (Q3)",
  TRUE, "High (Q4)"
)</f>
        <v>High (Q4)</v>
      </c>
      <c r="AK1342" t="str">
        <f>_xlfn.XLOOKUP(Cleaned_Data[[#This Row],[JobSatisfaction]], SatisfactionLookup[Code], SatisfactionLookup[Label], "Unknown")</f>
        <v>Low</v>
      </c>
      <c r="AL1342" t="str">
        <f>_xlfn.XLOOKUP(Cleaned_Data[[#This Row],[WorkLifeBalance]], SatisfactionLookup[Code], SatisfactionLookup[Label], "Unknown")</f>
        <v>High</v>
      </c>
      <c r="AM134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342" t="str" cm="1">
        <f t="array" ref="AN1342">_xlfn.IFS(Cleaned_Data[[#This Row],[Risk Score]]&gt;=5, "3 - High Risk", Cleaned_Data[[#This Row],[Risk Score]]&gt;=3, "2 - Medium Risk", TRUE, "1 - Low Risk")</f>
        <v>2 - Medium Risk</v>
      </c>
    </row>
    <row r="1343" spans="1:40">
      <c r="A1343">
        <v>47</v>
      </c>
      <c r="B1343" t="s">
        <v>43</v>
      </c>
      <c r="C1343" t="s">
        <v>44</v>
      </c>
      <c r="D1343">
        <v>1379</v>
      </c>
      <c r="E1343" t="s">
        <v>45</v>
      </c>
      <c r="F1343">
        <v>16</v>
      </c>
      <c r="G1343">
        <v>4</v>
      </c>
      <c r="H1343" t="s">
        <v>51</v>
      </c>
      <c r="I1343">
        <v>987</v>
      </c>
      <c r="J1343">
        <v>3</v>
      </c>
      <c r="K1343" t="s">
        <v>46</v>
      </c>
      <c r="L1343">
        <v>64</v>
      </c>
      <c r="M1343">
        <v>4</v>
      </c>
      <c r="N1343">
        <v>2</v>
      </c>
      <c r="O1343" t="s">
        <v>53</v>
      </c>
      <c r="P1343">
        <v>3</v>
      </c>
      <c r="Q1343" t="s">
        <v>52</v>
      </c>
      <c r="R1343">
        <v>5067</v>
      </c>
      <c r="S1343">
        <v>6759</v>
      </c>
      <c r="T1343">
        <v>1</v>
      </c>
      <c r="U1343" t="s">
        <v>35</v>
      </c>
      <c r="V1343">
        <v>19</v>
      </c>
      <c r="W1343">
        <v>3</v>
      </c>
      <c r="X1343">
        <v>3</v>
      </c>
      <c r="Y1343">
        <v>0</v>
      </c>
      <c r="Z1343">
        <v>20</v>
      </c>
      <c r="AA1343">
        <v>3</v>
      </c>
      <c r="AB1343">
        <v>4</v>
      </c>
      <c r="AC1343">
        <v>19</v>
      </c>
      <c r="AD1343">
        <v>10</v>
      </c>
      <c r="AE1343">
        <v>2</v>
      </c>
      <c r="AF1343">
        <v>7</v>
      </c>
      <c r="AG1343">
        <v>0</v>
      </c>
      <c r="AH1343" t="s">
        <v>70</v>
      </c>
      <c r="AI1343" t="s">
        <v>73</v>
      </c>
      <c r="AJ1343" t="str" cm="1">
        <f t="array" ref="AJ1343">_xlfn.IFS(
  Cleaned_Data[[#This Row],[MonthlyIncome]] &lt;= Q1_Val, "Low (Q1)",
  Cleaned_Data[[#This Row],[MonthlyIncome]] &lt;= Q2_Val, "Lower-Mid (Q2)",
  Cleaned_Data[[#This Row],[MonthlyIncome]] &lt;= Q3_Val, "Upper-Mid (Q3)",
  TRUE, "High (Q4)"
)</f>
        <v>Upper-Mid (Q3)</v>
      </c>
      <c r="AK1343" t="str">
        <f>_xlfn.XLOOKUP(Cleaned_Data[[#This Row],[JobSatisfaction]], SatisfactionLookup[Code], SatisfactionLookup[Label], "Unknown")</f>
        <v>High</v>
      </c>
      <c r="AL1343" t="str">
        <f>_xlfn.XLOOKUP(Cleaned_Data[[#This Row],[WorkLifeBalance]], SatisfactionLookup[Code], SatisfactionLookup[Label], "Unknown")</f>
        <v>Very High</v>
      </c>
      <c r="AM134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343" t="str" cm="1">
        <f t="array" ref="AN1343">_xlfn.IFS(Cleaned_Data[[#This Row],[Risk Score]]&gt;=5, "3 - High Risk", Cleaned_Data[[#This Row],[Risk Score]]&gt;=3, "2 - Medium Risk", TRUE, "1 - Low Risk")</f>
        <v>2 - Medium Risk</v>
      </c>
    </row>
    <row r="1344" spans="1:40">
      <c r="A1344">
        <v>24</v>
      </c>
      <c r="B1344" t="s">
        <v>43</v>
      </c>
      <c r="C1344" t="s">
        <v>36</v>
      </c>
      <c r="D1344">
        <v>1206</v>
      </c>
      <c r="E1344" t="s">
        <v>45</v>
      </c>
      <c r="F1344">
        <v>17</v>
      </c>
      <c r="G1344">
        <v>1</v>
      </c>
      <c r="H1344" t="s">
        <v>51</v>
      </c>
      <c r="I1344">
        <v>1009</v>
      </c>
      <c r="J1344">
        <v>4</v>
      </c>
      <c r="K1344" t="s">
        <v>39</v>
      </c>
      <c r="L1344">
        <v>41</v>
      </c>
      <c r="M1344">
        <v>2</v>
      </c>
      <c r="N1344">
        <v>2</v>
      </c>
      <c r="O1344" t="s">
        <v>53</v>
      </c>
      <c r="P1344">
        <v>3</v>
      </c>
      <c r="Q1344" t="s">
        <v>52</v>
      </c>
      <c r="R1344">
        <v>4377</v>
      </c>
      <c r="S1344">
        <v>24117</v>
      </c>
      <c r="T1344">
        <v>1</v>
      </c>
      <c r="U1344" t="s">
        <v>43</v>
      </c>
      <c r="V1344">
        <v>15</v>
      </c>
      <c r="W1344">
        <v>3</v>
      </c>
      <c r="X1344">
        <v>2</v>
      </c>
      <c r="Y1344">
        <v>2</v>
      </c>
      <c r="Z1344">
        <v>5</v>
      </c>
      <c r="AA1344">
        <v>6</v>
      </c>
      <c r="AB1344">
        <v>3</v>
      </c>
      <c r="AC1344">
        <v>4</v>
      </c>
      <c r="AD1344">
        <v>2</v>
      </c>
      <c r="AE1344">
        <v>3</v>
      </c>
      <c r="AF1344">
        <v>2</v>
      </c>
      <c r="AG1344">
        <v>0</v>
      </c>
      <c r="AH1344" t="s">
        <v>68</v>
      </c>
      <c r="AI1344" t="s">
        <v>71</v>
      </c>
      <c r="AJ1344" t="str" cm="1">
        <f t="array" ref="AJ1344">_xlfn.IFS(
  Cleaned_Data[[#This Row],[MonthlyIncome]] &lt;= Q1_Val, "Low (Q1)",
  Cleaned_Data[[#This Row],[MonthlyIncome]] &lt;= Q2_Val, "Lower-Mid (Q2)",
  Cleaned_Data[[#This Row],[MonthlyIncome]] &lt;= Q3_Val, "Upper-Mid (Q3)",
  TRUE, "High (Q4)"
)</f>
        <v>Lower-Mid (Q2)</v>
      </c>
      <c r="AK1344" t="str">
        <f>_xlfn.XLOOKUP(Cleaned_Data[[#This Row],[JobSatisfaction]], SatisfactionLookup[Code], SatisfactionLookup[Label], "Unknown")</f>
        <v>High</v>
      </c>
      <c r="AL1344" t="str">
        <f>_xlfn.XLOOKUP(Cleaned_Data[[#This Row],[WorkLifeBalance]], SatisfactionLookup[Code], SatisfactionLookup[Label], "Unknown")</f>
        <v>High</v>
      </c>
      <c r="AM134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344" t="str" cm="1">
        <f t="array" ref="AN1344">_xlfn.IFS(Cleaned_Data[[#This Row],[Risk Score]]&gt;=5, "3 - High Risk", Cleaned_Data[[#This Row],[Risk Score]]&gt;=3, "2 - Medium Risk", TRUE, "1 - Low Risk")</f>
        <v>1 - Low Risk</v>
      </c>
    </row>
    <row r="1345" spans="1:40">
      <c r="A1345">
        <v>35</v>
      </c>
      <c r="B1345" t="s">
        <v>43</v>
      </c>
      <c r="C1345" t="s">
        <v>36</v>
      </c>
      <c r="D1345">
        <v>583</v>
      </c>
      <c r="E1345" t="s">
        <v>45</v>
      </c>
      <c r="F1345">
        <v>25</v>
      </c>
      <c r="G1345">
        <v>4</v>
      </c>
      <c r="H1345" t="s">
        <v>51</v>
      </c>
      <c r="I1345">
        <v>1014</v>
      </c>
      <c r="J1345">
        <v>3</v>
      </c>
      <c r="K1345" t="s">
        <v>39</v>
      </c>
      <c r="L1345">
        <v>57</v>
      </c>
      <c r="M1345">
        <v>3</v>
      </c>
      <c r="N1345">
        <v>3</v>
      </c>
      <c r="O1345" t="s">
        <v>54</v>
      </c>
      <c r="P1345">
        <v>3</v>
      </c>
      <c r="Q1345" t="s">
        <v>52</v>
      </c>
      <c r="R1345">
        <v>10388</v>
      </c>
      <c r="S1345">
        <v>6975</v>
      </c>
      <c r="T1345">
        <v>1</v>
      </c>
      <c r="U1345" t="s">
        <v>35</v>
      </c>
      <c r="V1345">
        <v>11</v>
      </c>
      <c r="W1345">
        <v>3</v>
      </c>
      <c r="X1345">
        <v>3</v>
      </c>
      <c r="Y1345">
        <v>1</v>
      </c>
      <c r="Z1345">
        <v>16</v>
      </c>
      <c r="AA1345">
        <v>3</v>
      </c>
      <c r="AB1345">
        <v>2</v>
      </c>
      <c r="AC1345">
        <v>16</v>
      </c>
      <c r="AD1345">
        <v>10</v>
      </c>
      <c r="AE1345">
        <v>10</v>
      </c>
      <c r="AF1345">
        <v>1</v>
      </c>
      <c r="AG1345">
        <v>0</v>
      </c>
      <c r="AH1345" t="s">
        <v>69</v>
      </c>
      <c r="AI1345" t="s">
        <v>73</v>
      </c>
      <c r="AJ1345" t="str" cm="1">
        <f t="array" ref="AJ1345">_xlfn.IFS(
  Cleaned_Data[[#This Row],[MonthlyIncome]] &lt;= Q1_Val, "Low (Q1)",
  Cleaned_Data[[#This Row],[MonthlyIncome]] &lt;= Q2_Val, "Lower-Mid (Q2)",
  Cleaned_Data[[#This Row],[MonthlyIncome]] &lt;= Q3_Val, "Upper-Mid (Q3)",
  TRUE, "High (Q4)"
)</f>
        <v>High (Q4)</v>
      </c>
      <c r="AK1345" t="str">
        <f>_xlfn.XLOOKUP(Cleaned_Data[[#This Row],[JobSatisfaction]], SatisfactionLookup[Code], SatisfactionLookup[Label], "Unknown")</f>
        <v>High</v>
      </c>
      <c r="AL1345" t="str">
        <f>_xlfn.XLOOKUP(Cleaned_Data[[#This Row],[WorkLifeBalance]], SatisfactionLookup[Code], SatisfactionLookup[Label], "Unknown")</f>
        <v>Medium</v>
      </c>
      <c r="AM134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345" t="str" cm="1">
        <f t="array" ref="AN1345">_xlfn.IFS(Cleaned_Data[[#This Row],[Risk Score]]&gt;=5, "3 - High Risk", Cleaned_Data[[#This Row],[Risk Score]]&gt;=3, "2 - Medium Risk", TRUE, "1 - Low Risk")</f>
        <v>3 - High Risk</v>
      </c>
    </row>
    <row r="1346" spans="1:40">
      <c r="A1346">
        <v>39</v>
      </c>
      <c r="B1346" t="s">
        <v>43</v>
      </c>
      <c r="C1346" t="s">
        <v>36</v>
      </c>
      <c r="D1346">
        <v>466</v>
      </c>
      <c r="E1346" t="s">
        <v>45</v>
      </c>
      <c r="F1346">
        <v>1</v>
      </c>
      <c r="G1346">
        <v>1</v>
      </c>
      <c r="H1346" t="s">
        <v>38</v>
      </c>
      <c r="I1346">
        <v>1026</v>
      </c>
      <c r="J1346">
        <v>4</v>
      </c>
      <c r="K1346" t="s">
        <v>39</v>
      </c>
      <c r="L1346">
        <v>65</v>
      </c>
      <c r="M1346">
        <v>2</v>
      </c>
      <c r="N1346">
        <v>4</v>
      </c>
      <c r="O1346" t="s">
        <v>53</v>
      </c>
      <c r="P1346">
        <v>4</v>
      </c>
      <c r="Q1346" t="s">
        <v>48</v>
      </c>
      <c r="R1346">
        <v>12742</v>
      </c>
      <c r="S1346">
        <v>7060</v>
      </c>
      <c r="T1346">
        <v>1</v>
      </c>
      <c r="U1346" t="s">
        <v>43</v>
      </c>
      <c r="V1346">
        <v>16</v>
      </c>
      <c r="W1346">
        <v>3</v>
      </c>
      <c r="X1346">
        <v>3</v>
      </c>
      <c r="Y1346">
        <v>1</v>
      </c>
      <c r="Z1346">
        <v>21</v>
      </c>
      <c r="AA1346">
        <v>3</v>
      </c>
      <c r="AB1346">
        <v>3</v>
      </c>
      <c r="AC1346">
        <v>21</v>
      </c>
      <c r="AD1346">
        <v>6</v>
      </c>
      <c r="AE1346">
        <v>11</v>
      </c>
      <c r="AF1346">
        <v>8</v>
      </c>
      <c r="AG1346">
        <v>0</v>
      </c>
      <c r="AH1346" t="s">
        <v>69</v>
      </c>
      <c r="AI1346" t="s">
        <v>73</v>
      </c>
      <c r="AJ1346" t="str" cm="1">
        <f t="array" ref="AJ1346">_xlfn.IFS(
  Cleaned_Data[[#This Row],[MonthlyIncome]] &lt;= Q1_Val, "Low (Q1)",
  Cleaned_Data[[#This Row],[MonthlyIncome]] &lt;= Q2_Val, "Lower-Mid (Q2)",
  Cleaned_Data[[#This Row],[MonthlyIncome]] &lt;= Q3_Val, "Upper-Mid (Q3)",
  TRUE, "High (Q4)"
)</f>
        <v>High (Q4)</v>
      </c>
      <c r="AK1346" t="str">
        <f>_xlfn.XLOOKUP(Cleaned_Data[[#This Row],[JobSatisfaction]], SatisfactionLookup[Code], SatisfactionLookup[Label], "Unknown")</f>
        <v>Very High</v>
      </c>
      <c r="AL1346" t="str">
        <f>_xlfn.XLOOKUP(Cleaned_Data[[#This Row],[WorkLifeBalance]], SatisfactionLookup[Code], SatisfactionLookup[Label], "Unknown")</f>
        <v>High</v>
      </c>
      <c r="AM134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346" t="str" cm="1">
        <f t="array" ref="AN1346">_xlfn.IFS(Cleaned_Data[[#This Row],[Risk Score]]&gt;=5, "3 - High Risk", Cleaned_Data[[#This Row],[Risk Score]]&gt;=3, "2 - Medium Risk", TRUE, "1 - Low Risk")</f>
        <v>1 - Low Risk</v>
      </c>
    </row>
    <row r="1347" spans="1:40">
      <c r="A1347">
        <v>41</v>
      </c>
      <c r="B1347" t="s">
        <v>43</v>
      </c>
      <c r="C1347" t="s">
        <v>55</v>
      </c>
      <c r="D1347">
        <v>247</v>
      </c>
      <c r="E1347" t="s">
        <v>45</v>
      </c>
      <c r="F1347">
        <v>7</v>
      </c>
      <c r="G1347">
        <v>1</v>
      </c>
      <c r="H1347" t="s">
        <v>38</v>
      </c>
      <c r="I1347">
        <v>1035</v>
      </c>
      <c r="J1347">
        <v>2</v>
      </c>
      <c r="K1347" t="s">
        <v>39</v>
      </c>
      <c r="L1347">
        <v>55</v>
      </c>
      <c r="M1347">
        <v>1</v>
      </c>
      <c r="N1347">
        <v>5</v>
      </c>
      <c r="O1347" t="s">
        <v>58</v>
      </c>
      <c r="P1347">
        <v>3</v>
      </c>
      <c r="Q1347" t="s">
        <v>52</v>
      </c>
      <c r="R1347">
        <v>19973</v>
      </c>
      <c r="S1347">
        <v>20284</v>
      </c>
      <c r="T1347">
        <v>1</v>
      </c>
      <c r="U1347" t="s">
        <v>43</v>
      </c>
      <c r="V1347">
        <v>22</v>
      </c>
      <c r="W1347">
        <v>4</v>
      </c>
      <c r="X1347">
        <v>2</v>
      </c>
      <c r="Y1347">
        <v>2</v>
      </c>
      <c r="Z1347">
        <v>21</v>
      </c>
      <c r="AA1347">
        <v>3</v>
      </c>
      <c r="AB1347">
        <v>3</v>
      </c>
      <c r="AC1347">
        <v>21</v>
      </c>
      <c r="AD1347">
        <v>16</v>
      </c>
      <c r="AE1347">
        <v>5</v>
      </c>
      <c r="AF1347">
        <v>10</v>
      </c>
      <c r="AG1347">
        <v>0</v>
      </c>
      <c r="AH1347" t="s">
        <v>69</v>
      </c>
      <c r="AI1347" t="s">
        <v>73</v>
      </c>
      <c r="AJ1347" t="str" cm="1">
        <f t="array" ref="AJ1347">_xlfn.IFS(
  Cleaned_Data[[#This Row],[MonthlyIncome]] &lt;= Q1_Val, "Low (Q1)",
  Cleaned_Data[[#This Row],[MonthlyIncome]] &lt;= Q2_Val, "Lower-Mid (Q2)",
  Cleaned_Data[[#This Row],[MonthlyIncome]] &lt;= Q3_Val, "Upper-Mid (Q3)",
  TRUE, "High (Q4)"
)</f>
        <v>High (Q4)</v>
      </c>
      <c r="AK1347" t="str">
        <f>_xlfn.XLOOKUP(Cleaned_Data[[#This Row],[JobSatisfaction]], SatisfactionLookup[Code], SatisfactionLookup[Label], "Unknown")</f>
        <v>High</v>
      </c>
      <c r="AL1347" t="str">
        <f>_xlfn.XLOOKUP(Cleaned_Data[[#This Row],[WorkLifeBalance]], SatisfactionLookup[Code], SatisfactionLookup[Label], "Unknown")</f>
        <v>High</v>
      </c>
      <c r="AM134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347" t="str" cm="1">
        <f t="array" ref="AN1347">_xlfn.IFS(Cleaned_Data[[#This Row],[Risk Score]]&gt;=5, "3 - High Risk", Cleaned_Data[[#This Row],[Risk Score]]&gt;=3, "2 - Medium Risk", TRUE, "1 - Low Risk")</f>
        <v>1 - Low Risk</v>
      </c>
    </row>
    <row r="1348" spans="1:40">
      <c r="A1348">
        <v>39</v>
      </c>
      <c r="B1348" t="s">
        <v>43</v>
      </c>
      <c r="C1348" t="s">
        <v>44</v>
      </c>
      <c r="D1348">
        <v>945</v>
      </c>
      <c r="E1348" t="s">
        <v>45</v>
      </c>
      <c r="F1348">
        <v>22</v>
      </c>
      <c r="G1348">
        <v>3</v>
      </c>
      <c r="H1348" t="s">
        <v>51</v>
      </c>
      <c r="I1348">
        <v>1043</v>
      </c>
      <c r="J1348">
        <v>4</v>
      </c>
      <c r="K1348" t="s">
        <v>39</v>
      </c>
      <c r="L1348">
        <v>82</v>
      </c>
      <c r="M1348">
        <v>3</v>
      </c>
      <c r="N1348">
        <v>3</v>
      </c>
      <c r="O1348" t="s">
        <v>53</v>
      </c>
      <c r="P1348">
        <v>1</v>
      </c>
      <c r="Q1348" t="s">
        <v>41</v>
      </c>
      <c r="R1348">
        <v>10880</v>
      </c>
      <c r="S1348">
        <v>5083</v>
      </c>
      <c r="T1348">
        <v>1</v>
      </c>
      <c r="U1348" t="s">
        <v>35</v>
      </c>
      <c r="V1348">
        <v>13</v>
      </c>
      <c r="W1348">
        <v>3</v>
      </c>
      <c r="X1348">
        <v>3</v>
      </c>
      <c r="Y1348">
        <v>0</v>
      </c>
      <c r="Z1348">
        <v>21</v>
      </c>
      <c r="AA1348">
        <v>2</v>
      </c>
      <c r="AB1348">
        <v>3</v>
      </c>
      <c r="AC1348">
        <v>21</v>
      </c>
      <c r="AD1348">
        <v>6</v>
      </c>
      <c r="AE1348">
        <v>2</v>
      </c>
      <c r="AF1348">
        <v>8</v>
      </c>
      <c r="AG1348">
        <v>0</v>
      </c>
      <c r="AH1348" t="s">
        <v>69</v>
      </c>
      <c r="AI1348" t="s">
        <v>73</v>
      </c>
      <c r="AJ1348" t="str" cm="1">
        <f t="array" ref="AJ1348">_xlfn.IFS(
  Cleaned_Data[[#This Row],[MonthlyIncome]] &lt;= Q1_Val, "Low (Q1)",
  Cleaned_Data[[#This Row],[MonthlyIncome]] &lt;= Q2_Val, "Lower-Mid (Q2)",
  Cleaned_Data[[#This Row],[MonthlyIncome]] &lt;= Q3_Val, "Upper-Mid (Q3)",
  TRUE, "High (Q4)"
)</f>
        <v>High (Q4)</v>
      </c>
      <c r="AK1348" t="str">
        <f>_xlfn.XLOOKUP(Cleaned_Data[[#This Row],[JobSatisfaction]], SatisfactionLookup[Code], SatisfactionLookup[Label], "Unknown")</f>
        <v>Low</v>
      </c>
      <c r="AL1348" t="str">
        <f>_xlfn.XLOOKUP(Cleaned_Data[[#This Row],[WorkLifeBalance]], SatisfactionLookup[Code], SatisfactionLookup[Label], "Unknown")</f>
        <v>High</v>
      </c>
      <c r="AM134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348" t="str" cm="1">
        <f t="array" ref="AN1348">_xlfn.IFS(Cleaned_Data[[#This Row],[Risk Score]]&gt;=5, "3 - High Risk", Cleaned_Data[[#This Row],[Risk Score]]&gt;=3, "2 - Medium Risk", TRUE, "1 - Low Risk")</f>
        <v>3 - High Risk</v>
      </c>
    </row>
    <row r="1349" spans="1:40">
      <c r="A1349">
        <v>40</v>
      </c>
      <c r="B1349" t="s">
        <v>43</v>
      </c>
      <c r="C1349" t="s">
        <v>36</v>
      </c>
      <c r="D1349">
        <v>1308</v>
      </c>
      <c r="E1349" t="s">
        <v>45</v>
      </c>
      <c r="F1349">
        <v>14</v>
      </c>
      <c r="G1349">
        <v>3</v>
      </c>
      <c r="H1349" t="s">
        <v>51</v>
      </c>
      <c r="I1349">
        <v>1128</v>
      </c>
      <c r="J1349">
        <v>3</v>
      </c>
      <c r="K1349" t="s">
        <v>46</v>
      </c>
      <c r="L1349">
        <v>44</v>
      </c>
      <c r="M1349">
        <v>2</v>
      </c>
      <c r="N1349">
        <v>5</v>
      </c>
      <c r="O1349" t="s">
        <v>58</v>
      </c>
      <c r="P1349">
        <v>3</v>
      </c>
      <c r="Q1349" t="s">
        <v>41</v>
      </c>
      <c r="R1349">
        <v>19626</v>
      </c>
      <c r="S1349">
        <v>17544</v>
      </c>
      <c r="T1349">
        <v>1</v>
      </c>
      <c r="U1349" t="s">
        <v>43</v>
      </c>
      <c r="V1349">
        <v>14</v>
      </c>
      <c r="W1349">
        <v>3</v>
      </c>
      <c r="X1349">
        <v>1</v>
      </c>
      <c r="Y1349">
        <v>0</v>
      </c>
      <c r="Z1349">
        <v>21</v>
      </c>
      <c r="AA1349">
        <v>2</v>
      </c>
      <c r="AB1349">
        <v>4</v>
      </c>
      <c r="AC1349">
        <v>20</v>
      </c>
      <c r="AD1349">
        <v>7</v>
      </c>
      <c r="AE1349">
        <v>4</v>
      </c>
      <c r="AF1349">
        <v>9</v>
      </c>
      <c r="AG1349">
        <v>0</v>
      </c>
      <c r="AH1349" t="s">
        <v>69</v>
      </c>
      <c r="AI1349" t="s">
        <v>73</v>
      </c>
      <c r="AJ1349" t="str" cm="1">
        <f t="array" ref="AJ1349">_xlfn.IFS(
  Cleaned_Data[[#This Row],[MonthlyIncome]] &lt;= Q1_Val, "Low (Q1)",
  Cleaned_Data[[#This Row],[MonthlyIncome]] &lt;= Q2_Val, "Lower-Mid (Q2)",
  Cleaned_Data[[#This Row],[MonthlyIncome]] &lt;= Q3_Val, "Upper-Mid (Q3)",
  TRUE, "High (Q4)"
)</f>
        <v>High (Q4)</v>
      </c>
      <c r="AK1349" t="str">
        <f>_xlfn.XLOOKUP(Cleaned_Data[[#This Row],[JobSatisfaction]], SatisfactionLookup[Code], SatisfactionLookup[Label], "Unknown")</f>
        <v>High</v>
      </c>
      <c r="AL1349" t="str">
        <f>_xlfn.XLOOKUP(Cleaned_Data[[#This Row],[WorkLifeBalance]], SatisfactionLookup[Code], SatisfactionLookup[Label], "Unknown")</f>
        <v>Very High</v>
      </c>
      <c r="AM134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349" t="str" cm="1">
        <f t="array" ref="AN1349">_xlfn.IFS(Cleaned_Data[[#This Row],[Risk Score]]&gt;=5, "3 - High Risk", Cleaned_Data[[#This Row],[Risk Score]]&gt;=3, "2 - Medium Risk", TRUE, "1 - Low Risk")</f>
        <v>1 - Low Risk</v>
      </c>
    </row>
    <row r="1350" spans="1:40">
      <c r="A1350">
        <v>21</v>
      </c>
      <c r="B1350" t="s">
        <v>43</v>
      </c>
      <c r="C1350" t="s">
        <v>36</v>
      </c>
      <c r="D1350">
        <v>984</v>
      </c>
      <c r="E1350" t="s">
        <v>45</v>
      </c>
      <c r="F1350">
        <v>1</v>
      </c>
      <c r="G1350">
        <v>1</v>
      </c>
      <c r="H1350" t="s">
        <v>60</v>
      </c>
      <c r="I1350">
        <v>1131</v>
      </c>
      <c r="J1350">
        <v>4</v>
      </c>
      <c r="K1350" t="s">
        <v>39</v>
      </c>
      <c r="L1350">
        <v>70</v>
      </c>
      <c r="M1350">
        <v>2</v>
      </c>
      <c r="N1350">
        <v>1</v>
      </c>
      <c r="O1350" t="s">
        <v>47</v>
      </c>
      <c r="P1350">
        <v>2</v>
      </c>
      <c r="Q1350" t="s">
        <v>41</v>
      </c>
      <c r="R1350">
        <v>2070</v>
      </c>
      <c r="S1350">
        <v>25326</v>
      </c>
      <c r="T1350">
        <v>1</v>
      </c>
      <c r="U1350" t="s">
        <v>35</v>
      </c>
      <c r="V1350">
        <v>11</v>
      </c>
      <c r="W1350">
        <v>3</v>
      </c>
      <c r="X1350">
        <v>3</v>
      </c>
      <c r="Y1350">
        <v>0</v>
      </c>
      <c r="Z1350">
        <v>2</v>
      </c>
      <c r="AA1350">
        <v>6</v>
      </c>
      <c r="AB1350">
        <v>4</v>
      </c>
      <c r="AC1350">
        <v>2</v>
      </c>
      <c r="AD1350">
        <v>2</v>
      </c>
      <c r="AE1350">
        <v>2</v>
      </c>
      <c r="AF1350">
        <v>2</v>
      </c>
      <c r="AG1350">
        <v>0</v>
      </c>
      <c r="AH1350" t="s">
        <v>68</v>
      </c>
      <c r="AI1350" t="s">
        <v>71</v>
      </c>
      <c r="AJ1350" t="str" cm="1">
        <f t="array" ref="AJ1350">_xlfn.IFS(
  Cleaned_Data[[#This Row],[MonthlyIncome]] &lt;= Q1_Val, "Low (Q1)",
  Cleaned_Data[[#This Row],[MonthlyIncome]] &lt;= Q2_Val, "Lower-Mid (Q2)",
  Cleaned_Data[[#This Row],[MonthlyIncome]] &lt;= Q3_Val, "Upper-Mid (Q3)",
  TRUE, "High (Q4)"
)</f>
        <v>Low (Q1)</v>
      </c>
      <c r="AK1350" t="str">
        <f>_xlfn.XLOOKUP(Cleaned_Data[[#This Row],[JobSatisfaction]], SatisfactionLookup[Code], SatisfactionLookup[Label], "Unknown")</f>
        <v>Medium</v>
      </c>
      <c r="AL1350" t="str">
        <f>_xlfn.XLOOKUP(Cleaned_Data[[#This Row],[WorkLifeBalance]], SatisfactionLookup[Code], SatisfactionLookup[Label], "Unknown")</f>
        <v>Very High</v>
      </c>
      <c r="AM135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350" t="str" cm="1">
        <f t="array" ref="AN1350">_xlfn.IFS(Cleaned_Data[[#This Row],[Risk Score]]&gt;=5, "3 - High Risk", Cleaned_Data[[#This Row],[Risk Score]]&gt;=3, "2 - Medium Risk", TRUE, "1 - Low Risk")</f>
        <v>3 - High Risk</v>
      </c>
    </row>
    <row r="1351" spans="1:40">
      <c r="A1351">
        <v>35</v>
      </c>
      <c r="B1351" t="s">
        <v>43</v>
      </c>
      <c r="C1351" t="s">
        <v>44</v>
      </c>
      <c r="D1351">
        <v>636</v>
      </c>
      <c r="E1351" t="s">
        <v>45</v>
      </c>
      <c r="F1351">
        <v>4</v>
      </c>
      <c r="G1351">
        <v>4</v>
      </c>
      <c r="H1351" t="s">
        <v>49</v>
      </c>
      <c r="I1351">
        <v>1185</v>
      </c>
      <c r="J1351">
        <v>4</v>
      </c>
      <c r="K1351" t="s">
        <v>46</v>
      </c>
      <c r="L1351">
        <v>47</v>
      </c>
      <c r="M1351">
        <v>2</v>
      </c>
      <c r="N1351">
        <v>1</v>
      </c>
      <c r="O1351" t="s">
        <v>50</v>
      </c>
      <c r="P1351">
        <v>4</v>
      </c>
      <c r="Q1351" t="s">
        <v>48</v>
      </c>
      <c r="R1351">
        <v>2376</v>
      </c>
      <c r="S1351">
        <v>26537</v>
      </c>
      <c r="T1351">
        <v>1</v>
      </c>
      <c r="U1351" t="s">
        <v>43</v>
      </c>
      <c r="V1351">
        <v>13</v>
      </c>
      <c r="W1351">
        <v>3</v>
      </c>
      <c r="X1351">
        <v>2</v>
      </c>
      <c r="Y1351">
        <v>1</v>
      </c>
      <c r="Z1351">
        <v>2</v>
      </c>
      <c r="AA1351">
        <v>2</v>
      </c>
      <c r="AB1351">
        <v>4</v>
      </c>
      <c r="AC1351">
        <v>2</v>
      </c>
      <c r="AD1351">
        <v>2</v>
      </c>
      <c r="AE1351">
        <v>2</v>
      </c>
      <c r="AF1351">
        <v>2</v>
      </c>
      <c r="AG1351">
        <v>0</v>
      </c>
      <c r="AH1351" t="s">
        <v>69</v>
      </c>
      <c r="AI1351" t="s">
        <v>71</v>
      </c>
      <c r="AJ1351" t="str" cm="1">
        <f t="array" ref="AJ1351">_xlfn.IFS(
  Cleaned_Data[[#This Row],[MonthlyIncome]] &lt;= Q1_Val, "Low (Q1)",
  Cleaned_Data[[#This Row],[MonthlyIncome]] &lt;= Q2_Val, "Lower-Mid (Q2)",
  Cleaned_Data[[#This Row],[MonthlyIncome]] &lt;= Q3_Val, "Upper-Mid (Q3)",
  TRUE, "High (Q4)"
)</f>
        <v>Low (Q1)</v>
      </c>
      <c r="AK1351" t="str">
        <f>_xlfn.XLOOKUP(Cleaned_Data[[#This Row],[JobSatisfaction]], SatisfactionLookup[Code], SatisfactionLookup[Label], "Unknown")</f>
        <v>Very High</v>
      </c>
      <c r="AL1351" t="str">
        <f>_xlfn.XLOOKUP(Cleaned_Data[[#This Row],[WorkLifeBalance]], SatisfactionLookup[Code], SatisfactionLookup[Label], "Unknown")</f>
        <v>Very High</v>
      </c>
      <c r="AM135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351" t="str" cm="1">
        <f t="array" ref="AN1351">_xlfn.IFS(Cleaned_Data[[#This Row],[Risk Score]]&gt;=5, "3 - High Risk", Cleaned_Data[[#This Row],[Risk Score]]&gt;=3, "2 - Medium Risk", TRUE, "1 - Low Risk")</f>
        <v>1 - Low Risk</v>
      </c>
    </row>
    <row r="1352" spans="1:40">
      <c r="A1352">
        <v>37</v>
      </c>
      <c r="B1352" t="s">
        <v>43</v>
      </c>
      <c r="C1352" t="s">
        <v>36</v>
      </c>
      <c r="D1352">
        <v>977</v>
      </c>
      <c r="E1352" t="s">
        <v>45</v>
      </c>
      <c r="F1352">
        <v>1</v>
      </c>
      <c r="G1352">
        <v>3</v>
      </c>
      <c r="H1352" t="s">
        <v>38</v>
      </c>
      <c r="I1352">
        <v>1196</v>
      </c>
      <c r="J1352">
        <v>4</v>
      </c>
      <c r="K1352" t="s">
        <v>39</v>
      </c>
      <c r="L1352">
        <v>56</v>
      </c>
      <c r="M1352">
        <v>2</v>
      </c>
      <c r="N1352">
        <v>2</v>
      </c>
      <c r="O1352" t="s">
        <v>53</v>
      </c>
      <c r="P1352">
        <v>4</v>
      </c>
      <c r="Q1352" t="s">
        <v>48</v>
      </c>
      <c r="R1352">
        <v>6474</v>
      </c>
      <c r="S1352">
        <v>9961</v>
      </c>
      <c r="T1352">
        <v>1</v>
      </c>
      <c r="U1352" t="s">
        <v>43</v>
      </c>
      <c r="V1352">
        <v>13</v>
      </c>
      <c r="W1352">
        <v>3</v>
      </c>
      <c r="X1352">
        <v>2</v>
      </c>
      <c r="Y1352">
        <v>1</v>
      </c>
      <c r="Z1352">
        <v>14</v>
      </c>
      <c r="AA1352">
        <v>2</v>
      </c>
      <c r="AB1352">
        <v>2</v>
      </c>
      <c r="AC1352">
        <v>14</v>
      </c>
      <c r="AD1352">
        <v>8</v>
      </c>
      <c r="AE1352">
        <v>3</v>
      </c>
      <c r="AF1352">
        <v>11</v>
      </c>
      <c r="AG1352">
        <v>0</v>
      </c>
      <c r="AH1352" t="s">
        <v>69</v>
      </c>
      <c r="AI1352" t="s">
        <v>73</v>
      </c>
      <c r="AJ1352" t="str" cm="1">
        <f t="array" ref="AJ1352">_xlfn.IFS(
  Cleaned_Data[[#This Row],[MonthlyIncome]] &lt;= Q1_Val, "Low (Q1)",
  Cleaned_Data[[#This Row],[MonthlyIncome]] &lt;= Q2_Val, "Lower-Mid (Q2)",
  Cleaned_Data[[#This Row],[MonthlyIncome]] &lt;= Q3_Val, "Upper-Mid (Q3)",
  TRUE, "High (Q4)"
)</f>
        <v>Upper-Mid (Q3)</v>
      </c>
      <c r="AK1352" t="str">
        <f>_xlfn.XLOOKUP(Cleaned_Data[[#This Row],[JobSatisfaction]], SatisfactionLookup[Code], SatisfactionLookup[Label], "Unknown")</f>
        <v>Very High</v>
      </c>
      <c r="AL1352" t="str">
        <f>_xlfn.XLOOKUP(Cleaned_Data[[#This Row],[WorkLifeBalance]], SatisfactionLookup[Code], SatisfactionLookup[Label], "Unknown")</f>
        <v>Medium</v>
      </c>
      <c r="AM135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352" t="str" cm="1">
        <f t="array" ref="AN1352">_xlfn.IFS(Cleaned_Data[[#This Row],[Risk Score]]&gt;=5, "3 - High Risk", Cleaned_Data[[#This Row],[Risk Score]]&gt;=3, "2 - Medium Risk", TRUE, "1 - Low Risk")</f>
        <v>1 - Low Risk</v>
      </c>
    </row>
    <row r="1353" spans="1:40">
      <c r="A1353">
        <v>44</v>
      </c>
      <c r="B1353" t="s">
        <v>43</v>
      </c>
      <c r="C1353" t="s">
        <v>36</v>
      </c>
      <c r="D1353">
        <v>200</v>
      </c>
      <c r="E1353" t="s">
        <v>45</v>
      </c>
      <c r="F1353">
        <v>29</v>
      </c>
      <c r="G1353">
        <v>4</v>
      </c>
      <c r="H1353" t="s">
        <v>49</v>
      </c>
      <c r="I1353">
        <v>1225</v>
      </c>
      <c r="J1353">
        <v>4</v>
      </c>
      <c r="K1353" t="s">
        <v>46</v>
      </c>
      <c r="L1353">
        <v>32</v>
      </c>
      <c r="M1353">
        <v>3</v>
      </c>
      <c r="N1353">
        <v>2</v>
      </c>
      <c r="O1353" t="s">
        <v>47</v>
      </c>
      <c r="P1353">
        <v>4</v>
      </c>
      <c r="Q1353" t="s">
        <v>41</v>
      </c>
      <c r="R1353">
        <v>4541</v>
      </c>
      <c r="S1353">
        <v>7744</v>
      </c>
      <c r="T1353">
        <v>1</v>
      </c>
      <c r="U1353" t="s">
        <v>43</v>
      </c>
      <c r="V1353">
        <v>25</v>
      </c>
      <c r="W1353">
        <v>4</v>
      </c>
      <c r="X1353">
        <v>2</v>
      </c>
      <c r="Y1353">
        <v>0</v>
      </c>
      <c r="Z1353">
        <v>20</v>
      </c>
      <c r="AA1353">
        <v>3</v>
      </c>
      <c r="AB1353">
        <v>3</v>
      </c>
      <c r="AC1353">
        <v>20</v>
      </c>
      <c r="AD1353">
        <v>11</v>
      </c>
      <c r="AE1353">
        <v>13</v>
      </c>
      <c r="AF1353">
        <v>17</v>
      </c>
      <c r="AG1353">
        <v>0</v>
      </c>
      <c r="AH1353" t="s">
        <v>69</v>
      </c>
      <c r="AI1353" t="s">
        <v>73</v>
      </c>
      <c r="AJ1353" t="str" cm="1">
        <f t="array" ref="AJ1353">_xlfn.IFS(
  Cleaned_Data[[#This Row],[MonthlyIncome]] &lt;= Q1_Val, "Low (Q1)",
  Cleaned_Data[[#This Row],[MonthlyIncome]] &lt;= Q2_Val, "Lower-Mid (Q2)",
  Cleaned_Data[[#This Row],[MonthlyIncome]] &lt;= Q3_Val, "Upper-Mid (Q3)",
  TRUE, "High (Q4)"
)</f>
        <v>Lower-Mid (Q2)</v>
      </c>
      <c r="AK1353" t="str">
        <f>_xlfn.XLOOKUP(Cleaned_Data[[#This Row],[JobSatisfaction]], SatisfactionLookup[Code], SatisfactionLookup[Label], "Unknown")</f>
        <v>Very High</v>
      </c>
      <c r="AL1353" t="str">
        <f>_xlfn.XLOOKUP(Cleaned_Data[[#This Row],[WorkLifeBalance]], SatisfactionLookup[Code], SatisfactionLookup[Label], "Unknown")</f>
        <v>High</v>
      </c>
      <c r="AM135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353" t="str" cm="1">
        <f t="array" ref="AN1353">_xlfn.IFS(Cleaned_Data[[#This Row],[Risk Score]]&gt;=5, "3 - High Risk", Cleaned_Data[[#This Row],[Risk Score]]&gt;=3, "2 - Medium Risk", TRUE, "1 - Low Risk")</f>
        <v>1 - Low Risk</v>
      </c>
    </row>
    <row r="1354" spans="1:40">
      <c r="A1354">
        <v>44</v>
      </c>
      <c r="B1354" t="s">
        <v>43</v>
      </c>
      <c r="C1354" t="s">
        <v>36</v>
      </c>
      <c r="D1354">
        <v>1117</v>
      </c>
      <c r="E1354" t="s">
        <v>45</v>
      </c>
      <c r="F1354">
        <v>2</v>
      </c>
      <c r="G1354">
        <v>1</v>
      </c>
      <c r="H1354" t="s">
        <v>38</v>
      </c>
      <c r="I1354">
        <v>1246</v>
      </c>
      <c r="J1354">
        <v>1</v>
      </c>
      <c r="K1354" t="s">
        <v>39</v>
      </c>
      <c r="L1354">
        <v>72</v>
      </c>
      <c r="M1354">
        <v>4</v>
      </c>
      <c r="N1354">
        <v>1</v>
      </c>
      <c r="O1354" t="s">
        <v>47</v>
      </c>
      <c r="P1354">
        <v>4</v>
      </c>
      <c r="Q1354" t="s">
        <v>48</v>
      </c>
      <c r="R1354">
        <v>2011</v>
      </c>
      <c r="S1354">
        <v>19982</v>
      </c>
      <c r="T1354">
        <v>1</v>
      </c>
      <c r="U1354" t="s">
        <v>43</v>
      </c>
      <c r="V1354">
        <v>13</v>
      </c>
      <c r="W1354">
        <v>3</v>
      </c>
      <c r="X1354">
        <v>4</v>
      </c>
      <c r="Y1354">
        <v>1</v>
      </c>
      <c r="Z1354">
        <v>10</v>
      </c>
      <c r="AA1354">
        <v>5</v>
      </c>
      <c r="AB1354">
        <v>3</v>
      </c>
      <c r="AC1354">
        <v>10</v>
      </c>
      <c r="AD1354">
        <v>5</v>
      </c>
      <c r="AE1354">
        <v>7</v>
      </c>
      <c r="AF1354">
        <v>7</v>
      </c>
      <c r="AG1354">
        <v>0</v>
      </c>
      <c r="AH1354" t="s">
        <v>69</v>
      </c>
      <c r="AI1354" t="s">
        <v>72</v>
      </c>
      <c r="AJ1354" t="str" cm="1">
        <f t="array" ref="AJ1354">_xlfn.IFS(
  Cleaned_Data[[#This Row],[MonthlyIncome]] &lt;= Q1_Val, "Low (Q1)",
  Cleaned_Data[[#This Row],[MonthlyIncome]] &lt;= Q2_Val, "Lower-Mid (Q2)",
  Cleaned_Data[[#This Row],[MonthlyIncome]] &lt;= Q3_Val, "Upper-Mid (Q3)",
  TRUE, "High (Q4)"
)</f>
        <v>Low (Q1)</v>
      </c>
      <c r="AK1354" t="str">
        <f>_xlfn.XLOOKUP(Cleaned_Data[[#This Row],[JobSatisfaction]], SatisfactionLookup[Code], SatisfactionLookup[Label], "Unknown")</f>
        <v>Very High</v>
      </c>
      <c r="AL1354" t="str">
        <f>_xlfn.XLOOKUP(Cleaned_Data[[#This Row],[WorkLifeBalance]], SatisfactionLookup[Code], SatisfactionLookup[Label], "Unknown")</f>
        <v>High</v>
      </c>
      <c r="AM135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354" t="str" cm="1">
        <f t="array" ref="AN1354">_xlfn.IFS(Cleaned_Data[[#This Row],[Risk Score]]&gt;=5, "3 - High Risk", Cleaned_Data[[#This Row],[Risk Score]]&gt;=3, "2 - Medium Risk", TRUE, "1 - Low Risk")</f>
        <v>2 - Medium Risk</v>
      </c>
    </row>
    <row r="1355" spans="1:40">
      <c r="A1355">
        <v>55</v>
      </c>
      <c r="B1355" t="s">
        <v>43</v>
      </c>
      <c r="C1355" t="s">
        <v>55</v>
      </c>
      <c r="D1355">
        <v>177</v>
      </c>
      <c r="E1355" t="s">
        <v>45</v>
      </c>
      <c r="F1355">
        <v>8</v>
      </c>
      <c r="G1355">
        <v>1</v>
      </c>
      <c r="H1355" t="s">
        <v>51</v>
      </c>
      <c r="I1355">
        <v>1278</v>
      </c>
      <c r="J1355">
        <v>4</v>
      </c>
      <c r="K1355" t="s">
        <v>46</v>
      </c>
      <c r="L1355">
        <v>37</v>
      </c>
      <c r="M1355">
        <v>2</v>
      </c>
      <c r="N1355">
        <v>4</v>
      </c>
      <c r="O1355" t="s">
        <v>54</v>
      </c>
      <c r="P1355">
        <v>2</v>
      </c>
      <c r="Q1355" t="s">
        <v>52</v>
      </c>
      <c r="R1355">
        <v>13577</v>
      </c>
      <c r="S1355">
        <v>25592</v>
      </c>
      <c r="T1355">
        <v>1</v>
      </c>
      <c r="U1355" t="s">
        <v>35</v>
      </c>
      <c r="V1355">
        <v>15</v>
      </c>
      <c r="W1355">
        <v>3</v>
      </c>
      <c r="X1355">
        <v>4</v>
      </c>
      <c r="Y1355">
        <v>1</v>
      </c>
      <c r="Z1355">
        <v>34</v>
      </c>
      <c r="AA1355">
        <v>3</v>
      </c>
      <c r="AB1355">
        <v>3</v>
      </c>
      <c r="AC1355">
        <v>33</v>
      </c>
      <c r="AD1355">
        <v>9</v>
      </c>
      <c r="AE1355">
        <v>15</v>
      </c>
      <c r="AF1355">
        <v>0</v>
      </c>
      <c r="AG1355">
        <v>0</v>
      </c>
      <c r="AH1355" t="s">
        <v>65</v>
      </c>
      <c r="AI1355" t="s">
        <v>73</v>
      </c>
      <c r="AJ1355" t="str" cm="1">
        <f t="array" ref="AJ1355">_xlfn.IFS(
  Cleaned_Data[[#This Row],[MonthlyIncome]] &lt;= Q1_Val, "Low (Q1)",
  Cleaned_Data[[#This Row],[MonthlyIncome]] &lt;= Q2_Val, "Lower-Mid (Q2)",
  Cleaned_Data[[#This Row],[MonthlyIncome]] &lt;= Q3_Val, "Upper-Mid (Q3)",
  TRUE, "High (Q4)"
)</f>
        <v>High (Q4)</v>
      </c>
      <c r="AK1355" t="str">
        <f>_xlfn.XLOOKUP(Cleaned_Data[[#This Row],[JobSatisfaction]], SatisfactionLookup[Code], SatisfactionLookup[Label], "Unknown")</f>
        <v>Medium</v>
      </c>
      <c r="AL1355" t="str">
        <f>_xlfn.XLOOKUP(Cleaned_Data[[#This Row],[WorkLifeBalance]], SatisfactionLookup[Code], SatisfactionLookup[Label], "Unknown")</f>
        <v>High</v>
      </c>
      <c r="AM135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355" t="str" cm="1">
        <f t="array" ref="AN1355">_xlfn.IFS(Cleaned_Data[[#This Row],[Risk Score]]&gt;=5, "3 - High Risk", Cleaned_Data[[#This Row],[Risk Score]]&gt;=3, "2 - Medium Risk", TRUE, "1 - Low Risk")</f>
        <v>3 - High Risk</v>
      </c>
    </row>
    <row r="1356" spans="1:40">
      <c r="A1356">
        <v>44</v>
      </c>
      <c r="B1356" t="s">
        <v>43</v>
      </c>
      <c r="C1356" t="s">
        <v>36</v>
      </c>
      <c r="D1356">
        <v>1199</v>
      </c>
      <c r="E1356" t="s">
        <v>45</v>
      </c>
      <c r="F1356">
        <v>4</v>
      </c>
      <c r="G1356">
        <v>2</v>
      </c>
      <c r="H1356" t="s">
        <v>38</v>
      </c>
      <c r="I1356">
        <v>1288</v>
      </c>
      <c r="J1356">
        <v>3</v>
      </c>
      <c r="K1356" t="s">
        <v>46</v>
      </c>
      <c r="L1356">
        <v>92</v>
      </c>
      <c r="M1356">
        <v>4</v>
      </c>
      <c r="N1356">
        <v>5</v>
      </c>
      <c r="O1356" t="s">
        <v>56</v>
      </c>
      <c r="P1356">
        <v>1</v>
      </c>
      <c r="Q1356" t="s">
        <v>52</v>
      </c>
      <c r="R1356">
        <v>19190</v>
      </c>
      <c r="S1356">
        <v>17477</v>
      </c>
      <c r="T1356">
        <v>1</v>
      </c>
      <c r="U1356" t="s">
        <v>43</v>
      </c>
      <c r="V1356">
        <v>14</v>
      </c>
      <c r="W1356">
        <v>3</v>
      </c>
      <c r="X1356">
        <v>4</v>
      </c>
      <c r="Y1356">
        <v>2</v>
      </c>
      <c r="Z1356">
        <v>26</v>
      </c>
      <c r="AA1356">
        <v>4</v>
      </c>
      <c r="AB1356">
        <v>2</v>
      </c>
      <c r="AC1356">
        <v>25</v>
      </c>
      <c r="AD1356">
        <v>9</v>
      </c>
      <c r="AE1356">
        <v>14</v>
      </c>
      <c r="AF1356">
        <v>13</v>
      </c>
      <c r="AG1356">
        <v>0</v>
      </c>
      <c r="AH1356" t="s">
        <v>69</v>
      </c>
      <c r="AI1356" t="s">
        <v>73</v>
      </c>
      <c r="AJ1356" t="str" cm="1">
        <f t="array" ref="AJ1356">_xlfn.IFS(
  Cleaned_Data[[#This Row],[MonthlyIncome]] &lt;= Q1_Val, "Low (Q1)",
  Cleaned_Data[[#This Row],[MonthlyIncome]] &lt;= Q2_Val, "Lower-Mid (Q2)",
  Cleaned_Data[[#This Row],[MonthlyIncome]] &lt;= Q3_Val, "Upper-Mid (Q3)",
  TRUE, "High (Q4)"
)</f>
        <v>High (Q4)</v>
      </c>
      <c r="AK1356" t="str">
        <f>_xlfn.XLOOKUP(Cleaned_Data[[#This Row],[JobSatisfaction]], SatisfactionLookup[Code], SatisfactionLookup[Label], "Unknown")</f>
        <v>Low</v>
      </c>
      <c r="AL1356" t="str">
        <f>_xlfn.XLOOKUP(Cleaned_Data[[#This Row],[WorkLifeBalance]], SatisfactionLookup[Code], SatisfactionLookup[Label], "Unknown")</f>
        <v>Medium</v>
      </c>
      <c r="AM135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356" t="str" cm="1">
        <f t="array" ref="AN1356">_xlfn.IFS(Cleaned_Data[[#This Row],[Risk Score]]&gt;=5, "3 - High Risk", Cleaned_Data[[#This Row],[Risk Score]]&gt;=3, "2 - Medium Risk", TRUE, "1 - Low Risk")</f>
        <v>2 - Medium Risk</v>
      </c>
    </row>
    <row r="1357" spans="1:40">
      <c r="A1357">
        <v>58</v>
      </c>
      <c r="B1357" t="s">
        <v>43</v>
      </c>
      <c r="C1357" t="s">
        <v>36</v>
      </c>
      <c r="D1357">
        <v>848</v>
      </c>
      <c r="E1357" t="s">
        <v>45</v>
      </c>
      <c r="F1357">
        <v>23</v>
      </c>
      <c r="G1357">
        <v>4</v>
      </c>
      <c r="H1357" t="s">
        <v>38</v>
      </c>
      <c r="I1357">
        <v>1308</v>
      </c>
      <c r="J1357">
        <v>1</v>
      </c>
      <c r="K1357" t="s">
        <v>46</v>
      </c>
      <c r="L1357">
        <v>88</v>
      </c>
      <c r="M1357">
        <v>3</v>
      </c>
      <c r="N1357">
        <v>1</v>
      </c>
      <c r="O1357" t="s">
        <v>47</v>
      </c>
      <c r="P1357">
        <v>3</v>
      </c>
      <c r="Q1357" t="s">
        <v>52</v>
      </c>
      <c r="R1357">
        <v>2372</v>
      </c>
      <c r="S1357">
        <v>26076</v>
      </c>
      <c r="T1357">
        <v>1</v>
      </c>
      <c r="U1357" t="s">
        <v>43</v>
      </c>
      <c r="V1357">
        <v>12</v>
      </c>
      <c r="W1357">
        <v>3</v>
      </c>
      <c r="X1357">
        <v>4</v>
      </c>
      <c r="Y1357">
        <v>2</v>
      </c>
      <c r="Z1357">
        <v>2</v>
      </c>
      <c r="AA1357">
        <v>3</v>
      </c>
      <c r="AB1357">
        <v>3</v>
      </c>
      <c r="AC1357">
        <v>2</v>
      </c>
      <c r="AD1357">
        <v>2</v>
      </c>
      <c r="AE1357">
        <v>2</v>
      </c>
      <c r="AF1357">
        <v>2</v>
      </c>
      <c r="AG1357">
        <v>0</v>
      </c>
      <c r="AH1357" t="s">
        <v>65</v>
      </c>
      <c r="AI1357" t="s">
        <v>71</v>
      </c>
      <c r="AJ1357" t="str" cm="1">
        <f t="array" ref="AJ1357">_xlfn.IFS(
  Cleaned_Data[[#This Row],[MonthlyIncome]] &lt;= Q1_Val, "Low (Q1)",
  Cleaned_Data[[#This Row],[MonthlyIncome]] &lt;= Q2_Val, "Lower-Mid (Q2)",
  Cleaned_Data[[#This Row],[MonthlyIncome]] &lt;= Q3_Val, "Upper-Mid (Q3)",
  TRUE, "High (Q4)"
)</f>
        <v>Low (Q1)</v>
      </c>
      <c r="AK1357" t="str">
        <f>_xlfn.XLOOKUP(Cleaned_Data[[#This Row],[JobSatisfaction]], SatisfactionLookup[Code], SatisfactionLookup[Label], "Unknown")</f>
        <v>High</v>
      </c>
      <c r="AL1357" t="str">
        <f>_xlfn.XLOOKUP(Cleaned_Data[[#This Row],[WorkLifeBalance]], SatisfactionLookup[Code], SatisfactionLookup[Label], "Unknown")</f>
        <v>High</v>
      </c>
      <c r="AM135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357" t="str" cm="1">
        <f t="array" ref="AN1357">_xlfn.IFS(Cleaned_Data[[#This Row],[Risk Score]]&gt;=5, "3 - High Risk", Cleaned_Data[[#This Row],[Risk Score]]&gt;=3, "2 - Medium Risk", TRUE, "1 - Low Risk")</f>
        <v>2 - Medium Risk</v>
      </c>
    </row>
    <row r="1358" spans="1:40">
      <c r="A1358">
        <v>40</v>
      </c>
      <c r="B1358" t="s">
        <v>43</v>
      </c>
      <c r="C1358" t="s">
        <v>36</v>
      </c>
      <c r="D1358">
        <v>523</v>
      </c>
      <c r="E1358" t="s">
        <v>45</v>
      </c>
      <c r="F1358">
        <v>2</v>
      </c>
      <c r="G1358">
        <v>3</v>
      </c>
      <c r="H1358" t="s">
        <v>38</v>
      </c>
      <c r="I1358">
        <v>1346</v>
      </c>
      <c r="J1358">
        <v>3</v>
      </c>
      <c r="K1358" t="s">
        <v>46</v>
      </c>
      <c r="L1358">
        <v>98</v>
      </c>
      <c r="M1358">
        <v>3</v>
      </c>
      <c r="N1358">
        <v>2</v>
      </c>
      <c r="O1358" t="s">
        <v>47</v>
      </c>
      <c r="P1358">
        <v>4</v>
      </c>
      <c r="Q1358" t="s">
        <v>41</v>
      </c>
      <c r="R1358">
        <v>4661</v>
      </c>
      <c r="S1358">
        <v>22455</v>
      </c>
      <c r="T1358">
        <v>1</v>
      </c>
      <c r="U1358" t="s">
        <v>43</v>
      </c>
      <c r="V1358">
        <v>13</v>
      </c>
      <c r="W1358">
        <v>3</v>
      </c>
      <c r="X1358">
        <v>3</v>
      </c>
      <c r="Y1358">
        <v>0</v>
      </c>
      <c r="Z1358">
        <v>9</v>
      </c>
      <c r="AA1358">
        <v>4</v>
      </c>
      <c r="AB1358">
        <v>3</v>
      </c>
      <c r="AC1358">
        <v>9</v>
      </c>
      <c r="AD1358">
        <v>8</v>
      </c>
      <c r="AE1358">
        <v>8</v>
      </c>
      <c r="AF1358">
        <v>8</v>
      </c>
      <c r="AG1358">
        <v>0</v>
      </c>
      <c r="AH1358" t="s">
        <v>69</v>
      </c>
      <c r="AI1358" t="s">
        <v>72</v>
      </c>
      <c r="AJ1358" t="str" cm="1">
        <f t="array" ref="AJ1358">_xlfn.IFS(
  Cleaned_Data[[#This Row],[MonthlyIncome]] &lt;= Q1_Val, "Low (Q1)",
  Cleaned_Data[[#This Row],[MonthlyIncome]] &lt;= Q2_Val, "Lower-Mid (Q2)",
  Cleaned_Data[[#This Row],[MonthlyIncome]] &lt;= Q3_Val, "Upper-Mid (Q3)",
  TRUE, "High (Q4)"
)</f>
        <v>Lower-Mid (Q2)</v>
      </c>
      <c r="AK1358" t="str">
        <f>_xlfn.XLOOKUP(Cleaned_Data[[#This Row],[JobSatisfaction]], SatisfactionLookup[Code], SatisfactionLookup[Label], "Unknown")</f>
        <v>Very High</v>
      </c>
      <c r="AL1358" t="str">
        <f>_xlfn.XLOOKUP(Cleaned_Data[[#This Row],[WorkLifeBalance]], SatisfactionLookup[Code], SatisfactionLookup[Label], "Unknown")</f>
        <v>High</v>
      </c>
      <c r="AM135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358" t="str" cm="1">
        <f t="array" ref="AN1358">_xlfn.IFS(Cleaned_Data[[#This Row],[Risk Score]]&gt;=5, "3 - High Risk", Cleaned_Data[[#This Row],[Risk Score]]&gt;=3, "2 - Medium Risk", TRUE, "1 - Low Risk")</f>
        <v>1 - Low Risk</v>
      </c>
    </row>
    <row r="1359" spans="1:40">
      <c r="A1359">
        <v>42</v>
      </c>
      <c r="B1359" t="s">
        <v>43</v>
      </c>
      <c r="C1359" t="s">
        <v>44</v>
      </c>
      <c r="D1359">
        <v>748</v>
      </c>
      <c r="E1359" t="s">
        <v>45</v>
      </c>
      <c r="F1359">
        <v>9</v>
      </c>
      <c r="G1359">
        <v>2</v>
      </c>
      <c r="H1359" t="s">
        <v>51</v>
      </c>
      <c r="I1359">
        <v>1480</v>
      </c>
      <c r="J1359">
        <v>1</v>
      </c>
      <c r="K1359" t="s">
        <v>39</v>
      </c>
      <c r="L1359">
        <v>74</v>
      </c>
      <c r="M1359">
        <v>3</v>
      </c>
      <c r="N1359">
        <v>1</v>
      </c>
      <c r="O1359" t="s">
        <v>50</v>
      </c>
      <c r="P1359">
        <v>4</v>
      </c>
      <c r="Q1359" t="s">
        <v>41</v>
      </c>
      <c r="R1359">
        <v>3673</v>
      </c>
      <c r="S1359">
        <v>16458</v>
      </c>
      <c r="T1359">
        <v>1</v>
      </c>
      <c r="U1359" t="s">
        <v>43</v>
      </c>
      <c r="V1359">
        <v>13</v>
      </c>
      <c r="W1359">
        <v>3</v>
      </c>
      <c r="X1359">
        <v>3</v>
      </c>
      <c r="Y1359">
        <v>0</v>
      </c>
      <c r="Z1359">
        <v>12</v>
      </c>
      <c r="AA1359">
        <v>3</v>
      </c>
      <c r="AB1359">
        <v>3</v>
      </c>
      <c r="AC1359">
        <v>12</v>
      </c>
      <c r="AD1359">
        <v>9</v>
      </c>
      <c r="AE1359">
        <v>5</v>
      </c>
      <c r="AF1359">
        <v>8</v>
      </c>
      <c r="AG1359">
        <v>0</v>
      </c>
      <c r="AH1359" t="s">
        <v>69</v>
      </c>
      <c r="AI1359" t="s">
        <v>73</v>
      </c>
      <c r="AJ1359" t="str" cm="1">
        <f t="array" ref="AJ1359">_xlfn.IFS(
  Cleaned_Data[[#This Row],[MonthlyIncome]] &lt;= Q1_Val, "Low (Q1)",
  Cleaned_Data[[#This Row],[MonthlyIncome]] &lt;= Q2_Val, "Lower-Mid (Q2)",
  Cleaned_Data[[#This Row],[MonthlyIncome]] &lt;= Q3_Val, "Upper-Mid (Q3)",
  TRUE, "High (Q4)"
)</f>
        <v>Lower-Mid (Q2)</v>
      </c>
      <c r="AK1359" t="str">
        <f>_xlfn.XLOOKUP(Cleaned_Data[[#This Row],[JobSatisfaction]], SatisfactionLookup[Code], SatisfactionLookup[Label], "Unknown")</f>
        <v>Very High</v>
      </c>
      <c r="AL1359" t="str">
        <f>_xlfn.XLOOKUP(Cleaned_Data[[#This Row],[WorkLifeBalance]], SatisfactionLookup[Code], SatisfactionLookup[Label], "Unknown")</f>
        <v>High</v>
      </c>
      <c r="AM135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359" t="str" cm="1">
        <f t="array" ref="AN1359">_xlfn.IFS(Cleaned_Data[[#This Row],[Risk Score]]&gt;=5, "3 - High Risk", Cleaned_Data[[#This Row],[Risk Score]]&gt;=3, "2 - Medium Risk", TRUE, "1 - Low Risk")</f>
        <v>1 - Low Risk</v>
      </c>
    </row>
    <row r="1360" spans="1:40">
      <c r="A1360">
        <v>35</v>
      </c>
      <c r="B1360" t="s">
        <v>43</v>
      </c>
      <c r="C1360" t="s">
        <v>36</v>
      </c>
      <c r="D1360">
        <v>1029</v>
      </c>
      <c r="E1360" t="s">
        <v>45</v>
      </c>
      <c r="F1360">
        <v>16</v>
      </c>
      <c r="G1360">
        <v>3</v>
      </c>
      <c r="H1360" t="s">
        <v>38</v>
      </c>
      <c r="I1360">
        <v>1529</v>
      </c>
      <c r="J1360">
        <v>4</v>
      </c>
      <c r="K1360" t="s">
        <v>39</v>
      </c>
      <c r="L1360">
        <v>91</v>
      </c>
      <c r="M1360">
        <v>2</v>
      </c>
      <c r="N1360">
        <v>3</v>
      </c>
      <c r="O1360" t="s">
        <v>54</v>
      </c>
      <c r="P1360">
        <v>2</v>
      </c>
      <c r="Q1360" t="s">
        <v>41</v>
      </c>
      <c r="R1360">
        <v>8606</v>
      </c>
      <c r="S1360">
        <v>21195</v>
      </c>
      <c r="T1360">
        <v>1</v>
      </c>
      <c r="U1360" t="s">
        <v>43</v>
      </c>
      <c r="V1360">
        <v>19</v>
      </c>
      <c r="W1360">
        <v>3</v>
      </c>
      <c r="X1360">
        <v>4</v>
      </c>
      <c r="Y1360">
        <v>0</v>
      </c>
      <c r="Z1360">
        <v>11</v>
      </c>
      <c r="AA1360">
        <v>3</v>
      </c>
      <c r="AB1360">
        <v>1</v>
      </c>
      <c r="AC1360">
        <v>11</v>
      </c>
      <c r="AD1360">
        <v>8</v>
      </c>
      <c r="AE1360">
        <v>3</v>
      </c>
      <c r="AF1360">
        <v>3</v>
      </c>
      <c r="AG1360">
        <v>0</v>
      </c>
      <c r="AH1360" t="s">
        <v>69</v>
      </c>
      <c r="AI1360" t="s">
        <v>73</v>
      </c>
      <c r="AJ1360" t="str" cm="1">
        <f t="array" ref="AJ1360">_xlfn.IFS(
  Cleaned_Data[[#This Row],[MonthlyIncome]] &lt;= Q1_Val, "Low (Q1)",
  Cleaned_Data[[#This Row],[MonthlyIncome]] &lt;= Q2_Val, "Lower-Mid (Q2)",
  Cleaned_Data[[#This Row],[MonthlyIncome]] &lt;= Q3_Val, "Upper-Mid (Q3)",
  TRUE, "High (Q4)"
)</f>
        <v>High (Q4)</v>
      </c>
      <c r="AK1360" t="str">
        <f>_xlfn.XLOOKUP(Cleaned_Data[[#This Row],[JobSatisfaction]], SatisfactionLookup[Code], SatisfactionLookup[Label], "Unknown")</f>
        <v>Medium</v>
      </c>
      <c r="AL1360" t="str">
        <f>_xlfn.XLOOKUP(Cleaned_Data[[#This Row],[WorkLifeBalance]], SatisfactionLookup[Code], SatisfactionLookup[Label], "Unknown")</f>
        <v>Low</v>
      </c>
      <c r="AM136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360" t="str" cm="1">
        <f t="array" ref="AN1360">_xlfn.IFS(Cleaned_Data[[#This Row],[Risk Score]]&gt;=5, "3 - High Risk", Cleaned_Data[[#This Row],[Risk Score]]&gt;=3, "2 - Medium Risk", TRUE, "1 - Low Risk")</f>
        <v>2 - Medium Risk</v>
      </c>
    </row>
    <row r="1361" spans="1:40">
      <c r="A1361">
        <v>50</v>
      </c>
      <c r="B1361" t="s">
        <v>43</v>
      </c>
      <c r="C1361" t="s">
        <v>44</v>
      </c>
      <c r="D1361">
        <v>333</v>
      </c>
      <c r="E1361" t="s">
        <v>45</v>
      </c>
      <c r="F1361">
        <v>22</v>
      </c>
      <c r="G1361">
        <v>5</v>
      </c>
      <c r="H1361" t="s">
        <v>51</v>
      </c>
      <c r="I1361">
        <v>1539</v>
      </c>
      <c r="J1361">
        <v>3</v>
      </c>
      <c r="K1361" t="s">
        <v>46</v>
      </c>
      <c r="L1361">
        <v>88</v>
      </c>
      <c r="M1361">
        <v>1</v>
      </c>
      <c r="N1361">
        <v>4</v>
      </c>
      <c r="O1361" t="s">
        <v>58</v>
      </c>
      <c r="P1361">
        <v>4</v>
      </c>
      <c r="Q1361" t="s">
        <v>41</v>
      </c>
      <c r="R1361">
        <v>14411</v>
      </c>
      <c r="S1361">
        <v>24450</v>
      </c>
      <c r="T1361">
        <v>1</v>
      </c>
      <c r="U1361" t="s">
        <v>35</v>
      </c>
      <c r="V1361">
        <v>13</v>
      </c>
      <c r="W1361">
        <v>3</v>
      </c>
      <c r="X1361">
        <v>4</v>
      </c>
      <c r="Y1361">
        <v>0</v>
      </c>
      <c r="Z1361">
        <v>32</v>
      </c>
      <c r="AA1361">
        <v>2</v>
      </c>
      <c r="AB1361">
        <v>3</v>
      </c>
      <c r="AC1361">
        <v>32</v>
      </c>
      <c r="AD1361">
        <v>6</v>
      </c>
      <c r="AE1361">
        <v>13</v>
      </c>
      <c r="AF1361">
        <v>9</v>
      </c>
      <c r="AG1361">
        <v>0</v>
      </c>
      <c r="AH1361" t="s">
        <v>70</v>
      </c>
      <c r="AI1361" t="s">
        <v>73</v>
      </c>
      <c r="AJ1361" t="str" cm="1">
        <f t="array" ref="AJ1361">_xlfn.IFS(
  Cleaned_Data[[#This Row],[MonthlyIncome]] &lt;= Q1_Val, "Low (Q1)",
  Cleaned_Data[[#This Row],[MonthlyIncome]] &lt;= Q2_Val, "Lower-Mid (Q2)",
  Cleaned_Data[[#This Row],[MonthlyIncome]] &lt;= Q3_Val, "Upper-Mid (Q3)",
  TRUE, "High (Q4)"
)</f>
        <v>High (Q4)</v>
      </c>
      <c r="AK1361" t="str">
        <f>_xlfn.XLOOKUP(Cleaned_Data[[#This Row],[JobSatisfaction]], SatisfactionLookup[Code], SatisfactionLookup[Label], "Unknown")</f>
        <v>Very High</v>
      </c>
      <c r="AL1361" t="str">
        <f>_xlfn.XLOOKUP(Cleaned_Data[[#This Row],[WorkLifeBalance]], SatisfactionLookup[Code], SatisfactionLookup[Label], "Unknown")</f>
        <v>High</v>
      </c>
      <c r="AM136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361" t="str" cm="1">
        <f t="array" ref="AN1361">_xlfn.IFS(Cleaned_Data[[#This Row],[Risk Score]]&gt;=5, "3 - High Risk", Cleaned_Data[[#This Row],[Risk Score]]&gt;=3, "2 - Medium Risk", TRUE, "1 - Low Risk")</f>
        <v>3 - High Risk</v>
      </c>
    </row>
    <row r="1362" spans="1:40">
      <c r="A1362">
        <v>37</v>
      </c>
      <c r="B1362" t="s">
        <v>43</v>
      </c>
      <c r="C1362" t="s">
        <v>36</v>
      </c>
      <c r="D1362">
        <v>674</v>
      </c>
      <c r="E1362" t="s">
        <v>45</v>
      </c>
      <c r="F1362">
        <v>13</v>
      </c>
      <c r="G1362">
        <v>3</v>
      </c>
      <c r="H1362" t="s">
        <v>51</v>
      </c>
      <c r="I1362">
        <v>1543</v>
      </c>
      <c r="J1362">
        <v>1</v>
      </c>
      <c r="K1362" t="s">
        <v>46</v>
      </c>
      <c r="L1362">
        <v>47</v>
      </c>
      <c r="M1362">
        <v>3</v>
      </c>
      <c r="N1362">
        <v>2</v>
      </c>
      <c r="O1362" t="s">
        <v>47</v>
      </c>
      <c r="P1362">
        <v>4</v>
      </c>
      <c r="Q1362" t="s">
        <v>48</v>
      </c>
      <c r="R1362">
        <v>4285</v>
      </c>
      <c r="S1362">
        <v>3031</v>
      </c>
      <c r="T1362">
        <v>1</v>
      </c>
      <c r="U1362" t="s">
        <v>43</v>
      </c>
      <c r="V1362">
        <v>17</v>
      </c>
      <c r="W1362">
        <v>3</v>
      </c>
      <c r="X1362">
        <v>1</v>
      </c>
      <c r="Y1362">
        <v>0</v>
      </c>
      <c r="Z1362">
        <v>10</v>
      </c>
      <c r="AA1362">
        <v>2</v>
      </c>
      <c r="AB1362">
        <v>3</v>
      </c>
      <c r="AC1362">
        <v>10</v>
      </c>
      <c r="AD1362">
        <v>8</v>
      </c>
      <c r="AE1362">
        <v>3</v>
      </c>
      <c r="AF1362">
        <v>7</v>
      </c>
      <c r="AG1362">
        <v>0</v>
      </c>
      <c r="AH1362" t="s">
        <v>69</v>
      </c>
      <c r="AI1362" t="s">
        <v>72</v>
      </c>
      <c r="AJ1362" t="str" cm="1">
        <f t="array" ref="AJ1362">_xlfn.IFS(
  Cleaned_Data[[#This Row],[MonthlyIncome]] &lt;= Q1_Val, "Low (Q1)",
  Cleaned_Data[[#This Row],[MonthlyIncome]] &lt;= Q2_Val, "Lower-Mid (Q2)",
  Cleaned_Data[[#This Row],[MonthlyIncome]] &lt;= Q3_Val, "Upper-Mid (Q3)",
  TRUE, "High (Q4)"
)</f>
        <v>Lower-Mid (Q2)</v>
      </c>
      <c r="AK1362" t="str">
        <f>_xlfn.XLOOKUP(Cleaned_Data[[#This Row],[JobSatisfaction]], SatisfactionLookup[Code], SatisfactionLookup[Label], "Unknown")</f>
        <v>Very High</v>
      </c>
      <c r="AL1362" t="str">
        <f>_xlfn.XLOOKUP(Cleaned_Data[[#This Row],[WorkLifeBalance]], SatisfactionLookup[Code], SatisfactionLookup[Label], "Unknown")</f>
        <v>High</v>
      </c>
      <c r="AM136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362" t="str" cm="1">
        <f t="array" ref="AN1362">_xlfn.IFS(Cleaned_Data[[#This Row],[Risk Score]]&gt;=5, "3 - High Risk", Cleaned_Data[[#This Row],[Risk Score]]&gt;=3, "2 - Medium Risk", TRUE, "1 - Low Risk")</f>
        <v>1 - Low Risk</v>
      </c>
    </row>
    <row r="1363" spans="1:40">
      <c r="A1363">
        <v>45</v>
      </c>
      <c r="B1363" t="s">
        <v>43</v>
      </c>
      <c r="C1363" t="s">
        <v>36</v>
      </c>
      <c r="D1363">
        <v>538</v>
      </c>
      <c r="E1363" t="s">
        <v>45</v>
      </c>
      <c r="F1363">
        <v>1</v>
      </c>
      <c r="G1363">
        <v>4</v>
      </c>
      <c r="H1363" t="s">
        <v>60</v>
      </c>
      <c r="I1363">
        <v>1553</v>
      </c>
      <c r="J1363">
        <v>1</v>
      </c>
      <c r="K1363" t="s">
        <v>46</v>
      </c>
      <c r="L1363">
        <v>66</v>
      </c>
      <c r="M1363">
        <v>3</v>
      </c>
      <c r="N1363">
        <v>3</v>
      </c>
      <c r="O1363" t="s">
        <v>54</v>
      </c>
      <c r="P1363">
        <v>2</v>
      </c>
      <c r="Q1363" t="s">
        <v>52</v>
      </c>
      <c r="R1363">
        <v>7441</v>
      </c>
      <c r="S1363">
        <v>20933</v>
      </c>
      <c r="T1363">
        <v>1</v>
      </c>
      <c r="U1363" t="s">
        <v>43</v>
      </c>
      <c r="V1363">
        <v>12</v>
      </c>
      <c r="W1363">
        <v>3</v>
      </c>
      <c r="X1363">
        <v>1</v>
      </c>
      <c r="Y1363">
        <v>3</v>
      </c>
      <c r="Z1363">
        <v>10</v>
      </c>
      <c r="AA1363">
        <v>4</v>
      </c>
      <c r="AB1363">
        <v>3</v>
      </c>
      <c r="AC1363">
        <v>10</v>
      </c>
      <c r="AD1363">
        <v>8</v>
      </c>
      <c r="AE1363">
        <v>7</v>
      </c>
      <c r="AF1363">
        <v>7</v>
      </c>
      <c r="AG1363">
        <v>0</v>
      </c>
      <c r="AH1363" t="s">
        <v>70</v>
      </c>
      <c r="AI1363" t="s">
        <v>72</v>
      </c>
      <c r="AJ1363" t="str" cm="1">
        <f t="array" ref="AJ1363">_xlfn.IFS(
  Cleaned_Data[[#This Row],[MonthlyIncome]] &lt;= Q1_Val, "Low (Q1)",
  Cleaned_Data[[#This Row],[MonthlyIncome]] &lt;= Q2_Val, "Lower-Mid (Q2)",
  Cleaned_Data[[#This Row],[MonthlyIncome]] &lt;= Q3_Val, "Upper-Mid (Q3)",
  TRUE, "High (Q4)"
)</f>
        <v>Upper-Mid (Q3)</v>
      </c>
      <c r="AK1363" t="str">
        <f>_xlfn.XLOOKUP(Cleaned_Data[[#This Row],[JobSatisfaction]], SatisfactionLookup[Code], SatisfactionLookup[Label], "Unknown")</f>
        <v>Medium</v>
      </c>
      <c r="AL1363" t="str">
        <f>_xlfn.XLOOKUP(Cleaned_Data[[#This Row],[WorkLifeBalance]], SatisfactionLookup[Code], SatisfactionLookup[Label], "Unknown")</f>
        <v>High</v>
      </c>
      <c r="AM136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363" t="str" cm="1">
        <f t="array" ref="AN1363">_xlfn.IFS(Cleaned_Data[[#This Row],[Risk Score]]&gt;=5, "3 - High Risk", Cleaned_Data[[#This Row],[Risk Score]]&gt;=3, "2 - Medium Risk", TRUE, "1 - Low Risk")</f>
        <v>2 - Medium Risk</v>
      </c>
    </row>
    <row r="1364" spans="1:40">
      <c r="A1364">
        <v>35</v>
      </c>
      <c r="B1364" t="s">
        <v>43</v>
      </c>
      <c r="C1364" t="s">
        <v>36</v>
      </c>
      <c r="D1364">
        <v>750</v>
      </c>
      <c r="E1364" t="s">
        <v>45</v>
      </c>
      <c r="F1364">
        <v>28</v>
      </c>
      <c r="G1364">
        <v>3</v>
      </c>
      <c r="H1364" t="s">
        <v>38</v>
      </c>
      <c r="I1364">
        <v>1596</v>
      </c>
      <c r="J1364">
        <v>2</v>
      </c>
      <c r="K1364" t="s">
        <v>46</v>
      </c>
      <c r="L1364">
        <v>46</v>
      </c>
      <c r="M1364">
        <v>4</v>
      </c>
      <c r="N1364">
        <v>2</v>
      </c>
      <c r="O1364" t="s">
        <v>50</v>
      </c>
      <c r="P1364">
        <v>3</v>
      </c>
      <c r="Q1364" t="s">
        <v>48</v>
      </c>
      <c r="R1364">
        <v>3407</v>
      </c>
      <c r="S1364">
        <v>25348</v>
      </c>
      <c r="T1364">
        <v>1</v>
      </c>
      <c r="U1364" t="s">
        <v>43</v>
      </c>
      <c r="V1364">
        <v>17</v>
      </c>
      <c r="W1364">
        <v>3</v>
      </c>
      <c r="X1364">
        <v>4</v>
      </c>
      <c r="Y1364">
        <v>2</v>
      </c>
      <c r="Z1364">
        <v>10</v>
      </c>
      <c r="AA1364">
        <v>3</v>
      </c>
      <c r="AB1364">
        <v>2</v>
      </c>
      <c r="AC1364">
        <v>10</v>
      </c>
      <c r="AD1364">
        <v>9</v>
      </c>
      <c r="AE1364">
        <v>6</v>
      </c>
      <c r="AF1364">
        <v>8</v>
      </c>
      <c r="AG1364">
        <v>0</v>
      </c>
      <c r="AH1364" t="s">
        <v>69</v>
      </c>
      <c r="AI1364" t="s">
        <v>72</v>
      </c>
      <c r="AJ1364" t="str" cm="1">
        <f t="array" ref="AJ1364">_xlfn.IFS(
  Cleaned_Data[[#This Row],[MonthlyIncome]] &lt;= Q1_Val, "Low (Q1)",
  Cleaned_Data[[#This Row],[MonthlyIncome]] &lt;= Q2_Val, "Lower-Mid (Q2)",
  Cleaned_Data[[#This Row],[MonthlyIncome]] &lt;= Q3_Val, "Upper-Mid (Q3)",
  TRUE, "High (Q4)"
)</f>
        <v>Lower-Mid (Q2)</v>
      </c>
      <c r="AK1364" t="str">
        <f>_xlfn.XLOOKUP(Cleaned_Data[[#This Row],[JobSatisfaction]], SatisfactionLookup[Code], SatisfactionLookup[Label], "Unknown")</f>
        <v>High</v>
      </c>
      <c r="AL1364" t="str">
        <f>_xlfn.XLOOKUP(Cleaned_Data[[#This Row],[WorkLifeBalance]], SatisfactionLookup[Code], SatisfactionLookup[Label], "Unknown")</f>
        <v>Medium</v>
      </c>
      <c r="AM136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364" t="str" cm="1">
        <f t="array" ref="AN1364">_xlfn.IFS(Cleaned_Data[[#This Row],[Risk Score]]&gt;=5, "3 - High Risk", Cleaned_Data[[#This Row],[Risk Score]]&gt;=3, "2 - Medium Risk", TRUE, "1 - Low Risk")</f>
        <v>1 - Low Risk</v>
      </c>
    </row>
    <row r="1365" spans="1:40">
      <c r="A1365">
        <v>21</v>
      </c>
      <c r="B1365" t="s">
        <v>43</v>
      </c>
      <c r="C1365" t="s">
        <v>36</v>
      </c>
      <c r="D1365">
        <v>546</v>
      </c>
      <c r="E1365" t="s">
        <v>45</v>
      </c>
      <c r="F1365">
        <v>5</v>
      </c>
      <c r="G1365">
        <v>1</v>
      </c>
      <c r="H1365" t="s">
        <v>51</v>
      </c>
      <c r="I1365">
        <v>1623</v>
      </c>
      <c r="J1365">
        <v>3</v>
      </c>
      <c r="K1365" t="s">
        <v>46</v>
      </c>
      <c r="L1365">
        <v>97</v>
      </c>
      <c r="M1365">
        <v>3</v>
      </c>
      <c r="N1365">
        <v>1</v>
      </c>
      <c r="O1365" t="s">
        <v>47</v>
      </c>
      <c r="P1365">
        <v>4</v>
      </c>
      <c r="Q1365" t="s">
        <v>41</v>
      </c>
      <c r="R1365">
        <v>3117</v>
      </c>
      <c r="S1365">
        <v>26009</v>
      </c>
      <c r="T1365">
        <v>1</v>
      </c>
      <c r="U1365" t="s">
        <v>43</v>
      </c>
      <c r="V1365">
        <v>18</v>
      </c>
      <c r="W1365">
        <v>3</v>
      </c>
      <c r="X1365">
        <v>3</v>
      </c>
      <c r="Y1365">
        <v>0</v>
      </c>
      <c r="Z1365">
        <v>3</v>
      </c>
      <c r="AA1365">
        <v>2</v>
      </c>
      <c r="AB1365">
        <v>3</v>
      </c>
      <c r="AC1365">
        <v>2</v>
      </c>
      <c r="AD1365">
        <v>2</v>
      </c>
      <c r="AE1365">
        <v>2</v>
      </c>
      <c r="AF1365">
        <v>2</v>
      </c>
      <c r="AG1365">
        <v>0</v>
      </c>
      <c r="AH1365" t="s">
        <v>68</v>
      </c>
      <c r="AI1365" t="s">
        <v>71</v>
      </c>
      <c r="AJ1365" t="str" cm="1">
        <f t="array" ref="AJ1365">_xlfn.IFS(
  Cleaned_Data[[#This Row],[MonthlyIncome]] &lt;= Q1_Val, "Low (Q1)",
  Cleaned_Data[[#This Row],[MonthlyIncome]] &lt;= Q2_Val, "Lower-Mid (Q2)",
  Cleaned_Data[[#This Row],[MonthlyIncome]] &lt;= Q3_Val, "Upper-Mid (Q3)",
  TRUE, "High (Q4)"
)</f>
        <v>Lower-Mid (Q2)</v>
      </c>
      <c r="AK1365" t="str">
        <f>_xlfn.XLOOKUP(Cleaned_Data[[#This Row],[JobSatisfaction]], SatisfactionLookup[Code], SatisfactionLookup[Label], "Unknown")</f>
        <v>Very High</v>
      </c>
      <c r="AL1365" t="str">
        <f>_xlfn.XLOOKUP(Cleaned_Data[[#This Row],[WorkLifeBalance]], SatisfactionLookup[Code], SatisfactionLookup[Label], "Unknown")</f>
        <v>High</v>
      </c>
      <c r="AM136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365" t="str" cm="1">
        <f t="array" ref="AN1365">_xlfn.IFS(Cleaned_Data[[#This Row],[Risk Score]]&gt;=5, "3 - High Risk", Cleaned_Data[[#This Row],[Risk Score]]&gt;=3, "2 - Medium Risk", TRUE, "1 - Low Risk")</f>
        <v>1 - Low Risk</v>
      </c>
    </row>
    <row r="1366" spans="1:40">
      <c r="A1366">
        <v>40</v>
      </c>
      <c r="B1366" t="s">
        <v>43</v>
      </c>
      <c r="C1366" t="s">
        <v>36</v>
      </c>
      <c r="D1366">
        <v>884</v>
      </c>
      <c r="E1366" t="s">
        <v>45</v>
      </c>
      <c r="F1366">
        <v>15</v>
      </c>
      <c r="G1366">
        <v>3</v>
      </c>
      <c r="H1366" t="s">
        <v>38</v>
      </c>
      <c r="I1366">
        <v>1628</v>
      </c>
      <c r="J1366">
        <v>1</v>
      </c>
      <c r="K1366" t="s">
        <v>39</v>
      </c>
      <c r="L1366">
        <v>80</v>
      </c>
      <c r="M1366">
        <v>2</v>
      </c>
      <c r="N1366">
        <v>3</v>
      </c>
      <c r="O1366" t="s">
        <v>53</v>
      </c>
      <c r="P1366">
        <v>3</v>
      </c>
      <c r="Q1366" t="s">
        <v>48</v>
      </c>
      <c r="R1366">
        <v>10435</v>
      </c>
      <c r="S1366">
        <v>25800</v>
      </c>
      <c r="T1366">
        <v>1</v>
      </c>
      <c r="U1366" t="s">
        <v>43</v>
      </c>
      <c r="V1366">
        <v>13</v>
      </c>
      <c r="W1366">
        <v>3</v>
      </c>
      <c r="X1366">
        <v>4</v>
      </c>
      <c r="Y1366">
        <v>2</v>
      </c>
      <c r="Z1366">
        <v>18</v>
      </c>
      <c r="AA1366">
        <v>2</v>
      </c>
      <c r="AB1366">
        <v>3</v>
      </c>
      <c r="AC1366">
        <v>18</v>
      </c>
      <c r="AD1366">
        <v>15</v>
      </c>
      <c r="AE1366">
        <v>14</v>
      </c>
      <c r="AF1366">
        <v>12</v>
      </c>
      <c r="AG1366">
        <v>0</v>
      </c>
      <c r="AH1366" t="s">
        <v>69</v>
      </c>
      <c r="AI1366" t="s">
        <v>73</v>
      </c>
      <c r="AJ1366" t="str" cm="1">
        <f t="array" ref="AJ1366">_xlfn.IFS(
  Cleaned_Data[[#This Row],[MonthlyIncome]] &lt;= Q1_Val, "Low (Q1)",
  Cleaned_Data[[#This Row],[MonthlyIncome]] &lt;= Q2_Val, "Lower-Mid (Q2)",
  Cleaned_Data[[#This Row],[MonthlyIncome]] &lt;= Q3_Val, "Upper-Mid (Q3)",
  TRUE, "High (Q4)"
)</f>
        <v>High (Q4)</v>
      </c>
      <c r="AK1366" t="str">
        <f>_xlfn.XLOOKUP(Cleaned_Data[[#This Row],[JobSatisfaction]], SatisfactionLookup[Code], SatisfactionLookup[Label], "Unknown")</f>
        <v>High</v>
      </c>
      <c r="AL1366" t="str">
        <f>_xlfn.XLOOKUP(Cleaned_Data[[#This Row],[WorkLifeBalance]], SatisfactionLookup[Code], SatisfactionLookup[Label], "Unknown")</f>
        <v>High</v>
      </c>
      <c r="AM136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366" t="str" cm="1">
        <f t="array" ref="AN1366">_xlfn.IFS(Cleaned_Data[[#This Row],[Risk Score]]&gt;=5, "3 - High Risk", Cleaned_Data[[#This Row],[Risk Score]]&gt;=3, "2 - Medium Risk", TRUE, "1 - Low Risk")</f>
        <v>1 - Low Risk</v>
      </c>
    </row>
    <row r="1367" spans="1:40">
      <c r="A1367">
        <v>35</v>
      </c>
      <c r="B1367" t="s">
        <v>43</v>
      </c>
      <c r="C1367" t="s">
        <v>55</v>
      </c>
      <c r="D1367">
        <v>208</v>
      </c>
      <c r="E1367" t="s">
        <v>45</v>
      </c>
      <c r="F1367">
        <v>8</v>
      </c>
      <c r="G1367">
        <v>4</v>
      </c>
      <c r="H1367" t="s">
        <v>38</v>
      </c>
      <c r="I1367">
        <v>1630</v>
      </c>
      <c r="J1367">
        <v>3</v>
      </c>
      <c r="K1367" t="s">
        <v>39</v>
      </c>
      <c r="L1367">
        <v>52</v>
      </c>
      <c r="M1367">
        <v>3</v>
      </c>
      <c r="N1367">
        <v>2</v>
      </c>
      <c r="O1367" t="s">
        <v>54</v>
      </c>
      <c r="P1367">
        <v>3</v>
      </c>
      <c r="Q1367" t="s">
        <v>48</v>
      </c>
      <c r="R1367">
        <v>4148</v>
      </c>
      <c r="S1367">
        <v>12250</v>
      </c>
      <c r="T1367">
        <v>1</v>
      </c>
      <c r="U1367" t="s">
        <v>43</v>
      </c>
      <c r="V1367">
        <v>12</v>
      </c>
      <c r="W1367">
        <v>3</v>
      </c>
      <c r="X1367">
        <v>4</v>
      </c>
      <c r="Y1367">
        <v>1</v>
      </c>
      <c r="Z1367">
        <v>15</v>
      </c>
      <c r="AA1367">
        <v>5</v>
      </c>
      <c r="AB1367">
        <v>3</v>
      </c>
      <c r="AC1367">
        <v>14</v>
      </c>
      <c r="AD1367">
        <v>11</v>
      </c>
      <c r="AE1367">
        <v>2</v>
      </c>
      <c r="AF1367">
        <v>9</v>
      </c>
      <c r="AG1367">
        <v>0</v>
      </c>
      <c r="AH1367" t="s">
        <v>69</v>
      </c>
      <c r="AI1367" t="s">
        <v>73</v>
      </c>
      <c r="AJ1367" t="str" cm="1">
        <f t="array" ref="AJ1367">_xlfn.IFS(
  Cleaned_Data[[#This Row],[MonthlyIncome]] &lt;= Q1_Val, "Low (Q1)",
  Cleaned_Data[[#This Row],[MonthlyIncome]] &lt;= Q2_Val, "Lower-Mid (Q2)",
  Cleaned_Data[[#This Row],[MonthlyIncome]] &lt;= Q3_Val, "Upper-Mid (Q3)",
  TRUE, "High (Q4)"
)</f>
        <v>Lower-Mid (Q2)</v>
      </c>
      <c r="AK1367" t="str">
        <f>_xlfn.XLOOKUP(Cleaned_Data[[#This Row],[JobSatisfaction]], SatisfactionLookup[Code], SatisfactionLookup[Label], "Unknown")</f>
        <v>High</v>
      </c>
      <c r="AL1367" t="str">
        <f>_xlfn.XLOOKUP(Cleaned_Data[[#This Row],[WorkLifeBalance]], SatisfactionLookup[Code], SatisfactionLookup[Label], "Unknown")</f>
        <v>High</v>
      </c>
      <c r="AM136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367" t="str" cm="1">
        <f t="array" ref="AN1367">_xlfn.IFS(Cleaned_Data[[#This Row],[Risk Score]]&gt;=5, "3 - High Risk", Cleaned_Data[[#This Row],[Risk Score]]&gt;=3, "2 - Medium Risk", TRUE, "1 - Low Risk")</f>
        <v>1 - Low Risk</v>
      </c>
    </row>
    <row r="1368" spans="1:40">
      <c r="A1368">
        <v>45</v>
      </c>
      <c r="B1368" t="s">
        <v>43</v>
      </c>
      <c r="C1368" t="s">
        <v>36</v>
      </c>
      <c r="D1368">
        <v>1329</v>
      </c>
      <c r="E1368" t="s">
        <v>45</v>
      </c>
      <c r="F1368">
        <v>2</v>
      </c>
      <c r="G1368">
        <v>2</v>
      </c>
      <c r="H1368" t="s">
        <v>49</v>
      </c>
      <c r="I1368">
        <v>1635</v>
      </c>
      <c r="J1368">
        <v>4</v>
      </c>
      <c r="K1368" t="s">
        <v>39</v>
      </c>
      <c r="L1368">
        <v>59</v>
      </c>
      <c r="M1368">
        <v>2</v>
      </c>
      <c r="N1368">
        <v>2</v>
      </c>
      <c r="O1368" t="s">
        <v>53</v>
      </c>
      <c r="P1368">
        <v>4</v>
      </c>
      <c r="Q1368" t="s">
        <v>52</v>
      </c>
      <c r="R1368">
        <v>5770</v>
      </c>
      <c r="S1368">
        <v>5388</v>
      </c>
      <c r="T1368">
        <v>1</v>
      </c>
      <c r="U1368" t="s">
        <v>43</v>
      </c>
      <c r="V1368">
        <v>19</v>
      </c>
      <c r="W1368">
        <v>3</v>
      </c>
      <c r="X1368">
        <v>1</v>
      </c>
      <c r="Y1368">
        <v>2</v>
      </c>
      <c r="Z1368">
        <v>10</v>
      </c>
      <c r="AA1368">
        <v>3</v>
      </c>
      <c r="AB1368">
        <v>3</v>
      </c>
      <c r="AC1368">
        <v>10</v>
      </c>
      <c r="AD1368">
        <v>7</v>
      </c>
      <c r="AE1368">
        <v>3</v>
      </c>
      <c r="AF1368">
        <v>9</v>
      </c>
      <c r="AG1368">
        <v>0</v>
      </c>
      <c r="AH1368" t="s">
        <v>70</v>
      </c>
      <c r="AI1368" t="s">
        <v>72</v>
      </c>
      <c r="AJ1368" t="str" cm="1">
        <f t="array" ref="AJ1368">_xlfn.IFS(
  Cleaned_Data[[#This Row],[MonthlyIncome]] &lt;= Q1_Val, "Low (Q1)",
  Cleaned_Data[[#This Row],[MonthlyIncome]] &lt;= Q2_Val, "Lower-Mid (Q2)",
  Cleaned_Data[[#This Row],[MonthlyIncome]] &lt;= Q3_Val, "Upper-Mid (Q3)",
  TRUE, "High (Q4)"
)</f>
        <v>Upper-Mid (Q3)</v>
      </c>
      <c r="AK1368" t="str">
        <f>_xlfn.XLOOKUP(Cleaned_Data[[#This Row],[JobSatisfaction]], SatisfactionLookup[Code], SatisfactionLookup[Label], "Unknown")</f>
        <v>Very High</v>
      </c>
      <c r="AL1368" t="str">
        <f>_xlfn.XLOOKUP(Cleaned_Data[[#This Row],[WorkLifeBalance]], SatisfactionLookup[Code], SatisfactionLookup[Label], "Unknown")</f>
        <v>High</v>
      </c>
      <c r="AM136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368" t="str" cm="1">
        <f t="array" ref="AN1368">_xlfn.IFS(Cleaned_Data[[#This Row],[Risk Score]]&gt;=5, "3 - High Risk", Cleaned_Data[[#This Row],[Risk Score]]&gt;=3, "2 - Medium Risk", TRUE, "1 - Low Risk")</f>
        <v>1 - Low Risk</v>
      </c>
    </row>
    <row r="1369" spans="1:40">
      <c r="A1369">
        <v>37</v>
      </c>
      <c r="B1369" t="s">
        <v>43</v>
      </c>
      <c r="C1369" t="s">
        <v>36</v>
      </c>
      <c r="D1369">
        <v>1470</v>
      </c>
      <c r="E1369" t="s">
        <v>45</v>
      </c>
      <c r="F1369">
        <v>10</v>
      </c>
      <c r="G1369">
        <v>3</v>
      </c>
      <c r="H1369" t="s">
        <v>51</v>
      </c>
      <c r="I1369">
        <v>1640</v>
      </c>
      <c r="J1369">
        <v>2</v>
      </c>
      <c r="K1369" t="s">
        <v>39</v>
      </c>
      <c r="L1369">
        <v>71</v>
      </c>
      <c r="M1369">
        <v>3</v>
      </c>
      <c r="N1369">
        <v>1</v>
      </c>
      <c r="O1369" t="s">
        <v>47</v>
      </c>
      <c r="P1369">
        <v>2</v>
      </c>
      <c r="Q1369" t="s">
        <v>48</v>
      </c>
      <c r="R1369">
        <v>3936</v>
      </c>
      <c r="S1369">
        <v>9953</v>
      </c>
      <c r="T1369">
        <v>1</v>
      </c>
      <c r="U1369" t="s">
        <v>43</v>
      </c>
      <c r="V1369">
        <v>11</v>
      </c>
      <c r="W1369">
        <v>3</v>
      </c>
      <c r="X1369">
        <v>1</v>
      </c>
      <c r="Y1369">
        <v>1</v>
      </c>
      <c r="Z1369">
        <v>8</v>
      </c>
      <c r="AA1369">
        <v>2</v>
      </c>
      <c r="AB1369">
        <v>1</v>
      </c>
      <c r="AC1369">
        <v>8</v>
      </c>
      <c r="AD1369">
        <v>4</v>
      </c>
      <c r="AE1369">
        <v>7</v>
      </c>
      <c r="AF1369">
        <v>7</v>
      </c>
      <c r="AG1369">
        <v>0</v>
      </c>
      <c r="AH1369" t="s">
        <v>69</v>
      </c>
      <c r="AI1369" t="s">
        <v>72</v>
      </c>
      <c r="AJ1369" t="str" cm="1">
        <f t="array" ref="AJ1369">_xlfn.IFS(
  Cleaned_Data[[#This Row],[MonthlyIncome]] &lt;= Q1_Val, "Low (Q1)",
  Cleaned_Data[[#This Row],[MonthlyIncome]] &lt;= Q2_Val, "Lower-Mid (Q2)",
  Cleaned_Data[[#This Row],[MonthlyIncome]] &lt;= Q3_Val, "Upper-Mid (Q3)",
  TRUE, "High (Q4)"
)</f>
        <v>Lower-Mid (Q2)</v>
      </c>
      <c r="AK1369" t="str">
        <f>_xlfn.XLOOKUP(Cleaned_Data[[#This Row],[JobSatisfaction]], SatisfactionLookup[Code], SatisfactionLookup[Label], "Unknown")</f>
        <v>Medium</v>
      </c>
      <c r="AL1369" t="str">
        <f>_xlfn.XLOOKUP(Cleaned_Data[[#This Row],[WorkLifeBalance]], SatisfactionLookup[Code], SatisfactionLookup[Label], "Unknown")</f>
        <v>Low</v>
      </c>
      <c r="AM136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369" t="str" cm="1">
        <f t="array" ref="AN1369">_xlfn.IFS(Cleaned_Data[[#This Row],[Risk Score]]&gt;=5, "3 - High Risk", Cleaned_Data[[#This Row],[Risk Score]]&gt;=3, "2 - Medium Risk", TRUE, "1 - Low Risk")</f>
        <v>2 - Medium Risk</v>
      </c>
    </row>
    <row r="1370" spans="1:40">
      <c r="A1370">
        <v>43</v>
      </c>
      <c r="B1370" t="s">
        <v>43</v>
      </c>
      <c r="C1370" t="s">
        <v>36</v>
      </c>
      <c r="D1370">
        <v>1291</v>
      </c>
      <c r="E1370" t="s">
        <v>45</v>
      </c>
      <c r="F1370">
        <v>15</v>
      </c>
      <c r="G1370">
        <v>2</v>
      </c>
      <c r="H1370" t="s">
        <v>38</v>
      </c>
      <c r="I1370">
        <v>1666</v>
      </c>
      <c r="J1370">
        <v>3</v>
      </c>
      <c r="K1370" t="s">
        <v>46</v>
      </c>
      <c r="L1370">
        <v>65</v>
      </c>
      <c r="M1370">
        <v>2</v>
      </c>
      <c r="N1370">
        <v>4</v>
      </c>
      <c r="O1370" t="s">
        <v>58</v>
      </c>
      <c r="P1370">
        <v>3</v>
      </c>
      <c r="Q1370" t="s">
        <v>48</v>
      </c>
      <c r="R1370">
        <v>17603</v>
      </c>
      <c r="S1370">
        <v>3525</v>
      </c>
      <c r="T1370">
        <v>1</v>
      </c>
      <c r="U1370" t="s">
        <v>43</v>
      </c>
      <c r="V1370">
        <v>24</v>
      </c>
      <c r="W1370">
        <v>4</v>
      </c>
      <c r="X1370">
        <v>1</v>
      </c>
      <c r="Y1370">
        <v>1</v>
      </c>
      <c r="Z1370">
        <v>14</v>
      </c>
      <c r="AA1370">
        <v>3</v>
      </c>
      <c r="AB1370">
        <v>3</v>
      </c>
      <c r="AC1370">
        <v>14</v>
      </c>
      <c r="AD1370">
        <v>10</v>
      </c>
      <c r="AE1370">
        <v>6</v>
      </c>
      <c r="AF1370">
        <v>11</v>
      </c>
      <c r="AG1370">
        <v>0</v>
      </c>
      <c r="AH1370" t="s">
        <v>69</v>
      </c>
      <c r="AI1370" t="s">
        <v>73</v>
      </c>
      <c r="AJ1370" t="str" cm="1">
        <f t="array" ref="AJ1370">_xlfn.IFS(
  Cleaned_Data[[#This Row],[MonthlyIncome]] &lt;= Q1_Val, "Low (Q1)",
  Cleaned_Data[[#This Row],[MonthlyIncome]] &lt;= Q2_Val, "Lower-Mid (Q2)",
  Cleaned_Data[[#This Row],[MonthlyIncome]] &lt;= Q3_Val, "Upper-Mid (Q3)",
  TRUE, "High (Q4)"
)</f>
        <v>High (Q4)</v>
      </c>
      <c r="AK1370" t="str">
        <f>_xlfn.XLOOKUP(Cleaned_Data[[#This Row],[JobSatisfaction]], SatisfactionLookup[Code], SatisfactionLookup[Label], "Unknown")</f>
        <v>High</v>
      </c>
      <c r="AL1370" t="str">
        <f>_xlfn.XLOOKUP(Cleaned_Data[[#This Row],[WorkLifeBalance]], SatisfactionLookup[Code], SatisfactionLookup[Label], "Unknown")</f>
        <v>High</v>
      </c>
      <c r="AM137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370" t="str" cm="1">
        <f t="array" ref="AN1370">_xlfn.IFS(Cleaned_Data[[#This Row],[Risk Score]]&gt;=5, "3 - High Risk", Cleaned_Data[[#This Row],[Risk Score]]&gt;=3, "2 - Medium Risk", TRUE, "1 - Low Risk")</f>
        <v>1 - Low Risk</v>
      </c>
    </row>
    <row r="1371" spans="1:40">
      <c r="A1371">
        <v>38</v>
      </c>
      <c r="B1371" t="s">
        <v>43</v>
      </c>
      <c r="C1371" t="s">
        <v>44</v>
      </c>
      <c r="D1371">
        <v>148</v>
      </c>
      <c r="E1371" t="s">
        <v>45</v>
      </c>
      <c r="F1371">
        <v>2</v>
      </c>
      <c r="G1371">
        <v>3</v>
      </c>
      <c r="H1371" t="s">
        <v>51</v>
      </c>
      <c r="I1371">
        <v>1675</v>
      </c>
      <c r="J1371">
        <v>4</v>
      </c>
      <c r="K1371" t="s">
        <v>39</v>
      </c>
      <c r="L1371">
        <v>42</v>
      </c>
      <c r="M1371">
        <v>2</v>
      </c>
      <c r="N1371">
        <v>1</v>
      </c>
      <c r="O1371" t="s">
        <v>50</v>
      </c>
      <c r="P1371">
        <v>2</v>
      </c>
      <c r="Q1371" t="s">
        <v>41</v>
      </c>
      <c r="R1371">
        <v>2440</v>
      </c>
      <c r="S1371">
        <v>23826</v>
      </c>
      <c r="T1371">
        <v>1</v>
      </c>
      <c r="U1371" t="s">
        <v>43</v>
      </c>
      <c r="V1371">
        <v>22</v>
      </c>
      <c r="W1371">
        <v>4</v>
      </c>
      <c r="X1371">
        <v>2</v>
      </c>
      <c r="Y1371">
        <v>0</v>
      </c>
      <c r="Z1371">
        <v>4</v>
      </c>
      <c r="AA1371">
        <v>3</v>
      </c>
      <c r="AB1371">
        <v>3</v>
      </c>
      <c r="AC1371">
        <v>4</v>
      </c>
      <c r="AD1371">
        <v>3</v>
      </c>
      <c r="AE1371">
        <v>3</v>
      </c>
      <c r="AF1371">
        <v>3</v>
      </c>
      <c r="AG1371">
        <v>0</v>
      </c>
      <c r="AH1371" t="s">
        <v>69</v>
      </c>
      <c r="AI1371" t="s">
        <v>71</v>
      </c>
      <c r="AJ1371" t="str" cm="1">
        <f t="array" ref="AJ1371">_xlfn.IFS(
  Cleaned_Data[[#This Row],[MonthlyIncome]] &lt;= Q1_Val, "Low (Q1)",
  Cleaned_Data[[#This Row],[MonthlyIncome]] &lt;= Q2_Val, "Lower-Mid (Q2)",
  Cleaned_Data[[#This Row],[MonthlyIncome]] &lt;= Q3_Val, "Upper-Mid (Q3)",
  TRUE, "High (Q4)"
)</f>
        <v>Low (Q1)</v>
      </c>
      <c r="AK1371" t="str">
        <f>_xlfn.XLOOKUP(Cleaned_Data[[#This Row],[JobSatisfaction]], SatisfactionLookup[Code], SatisfactionLookup[Label], "Unknown")</f>
        <v>Medium</v>
      </c>
      <c r="AL1371" t="str">
        <f>_xlfn.XLOOKUP(Cleaned_Data[[#This Row],[WorkLifeBalance]], SatisfactionLookup[Code], SatisfactionLookup[Label], "Unknown")</f>
        <v>High</v>
      </c>
      <c r="AM137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371" t="str" cm="1">
        <f t="array" ref="AN1371">_xlfn.IFS(Cleaned_Data[[#This Row],[Risk Score]]&gt;=5, "3 - High Risk", Cleaned_Data[[#This Row],[Risk Score]]&gt;=3, "2 - Medium Risk", TRUE, "1 - Low Risk")</f>
        <v>2 - Medium Risk</v>
      </c>
    </row>
    <row r="1372" spans="1:40">
      <c r="A1372">
        <v>44</v>
      </c>
      <c r="B1372" t="s">
        <v>43</v>
      </c>
      <c r="C1372" t="s">
        <v>36</v>
      </c>
      <c r="D1372">
        <v>921</v>
      </c>
      <c r="E1372" t="s">
        <v>45</v>
      </c>
      <c r="F1372">
        <v>2</v>
      </c>
      <c r="G1372">
        <v>3</v>
      </c>
      <c r="H1372" t="s">
        <v>38</v>
      </c>
      <c r="I1372">
        <v>1703</v>
      </c>
      <c r="J1372">
        <v>3</v>
      </c>
      <c r="K1372" t="s">
        <v>39</v>
      </c>
      <c r="L1372">
        <v>96</v>
      </c>
      <c r="M1372">
        <v>4</v>
      </c>
      <c r="N1372">
        <v>3</v>
      </c>
      <c r="O1372" t="s">
        <v>54</v>
      </c>
      <c r="P1372">
        <v>4</v>
      </c>
      <c r="Q1372" t="s">
        <v>48</v>
      </c>
      <c r="R1372">
        <v>7879</v>
      </c>
      <c r="S1372">
        <v>14810</v>
      </c>
      <c r="T1372">
        <v>1</v>
      </c>
      <c r="U1372" t="s">
        <v>35</v>
      </c>
      <c r="V1372">
        <v>19</v>
      </c>
      <c r="W1372">
        <v>3</v>
      </c>
      <c r="X1372">
        <v>2</v>
      </c>
      <c r="Y1372">
        <v>1</v>
      </c>
      <c r="Z1372">
        <v>9</v>
      </c>
      <c r="AA1372">
        <v>2</v>
      </c>
      <c r="AB1372">
        <v>3</v>
      </c>
      <c r="AC1372">
        <v>8</v>
      </c>
      <c r="AD1372">
        <v>7</v>
      </c>
      <c r="AE1372">
        <v>6</v>
      </c>
      <c r="AF1372">
        <v>7</v>
      </c>
      <c r="AG1372">
        <v>0</v>
      </c>
      <c r="AH1372" t="s">
        <v>69</v>
      </c>
      <c r="AI1372" t="s">
        <v>72</v>
      </c>
      <c r="AJ1372" t="str" cm="1">
        <f t="array" ref="AJ1372">_xlfn.IFS(
  Cleaned_Data[[#This Row],[MonthlyIncome]] &lt;= Q1_Val, "Low (Q1)",
  Cleaned_Data[[#This Row],[MonthlyIncome]] &lt;= Q2_Val, "Lower-Mid (Q2)",
  Cleaned_Data[[#This Row],[MonthlyIncome]] &lt;= Q3_Val, "Upper-Mid (Q3)",
  TRUE, "High (Q4)"
)</f>
        <v>Upper-Mid (Q3)</v>
      </c>
      <c r="AK1372" t="str">
        <f>_xlfn.XLOOKUP(Cleaned_Data[[#This Row],[JobSatisfaction]], SatisfactionLookup[Code], SatisfactionLookup[Label], "Unknown")</f>
        <v>Very High</v>
      </c>
      <c r="AL1372" t="str">
        <f>_xlfn.XLOOKUP(Cleaned_Data[[#This Row],[WorkLifeBalance]], SatisfactionLookup[Code], SatisfactionLookup[Label], "Unknown")</f>
        <v>High</v>
      </c>
      <c r="AM137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372" t="str" cm="1">
        <f t="array" ref="AN1372">_xlfn.IFS(Cleaned_Data[[#This Row],[Risk Score]]&gt;=5, "3 - High Risk", Cleaned_Data[[#This Row],[Risk Score]]&gt;=3, "2 - Medium Risk", TRUE, "1 - Low Risk")</f>
        <v>2 - Medium Risk</v>
      </c>
    </row>
    <row r="1373" spans="1:40">
      <c r="A1373">
        <v>45</v>
      </c>
      <c r="B1373" t="s">
        <v>43</v>
      </c>
      <c r="C1373" t="s">
        <v>36</v>
      </c>
      <c r="D1373">
        <v>1005</v>
      </c>
      <c r="E1373" t="s">
        <v>45</v>
      </c>
      <c r="F1373">
        <v>28</v>
      </c>
      <c r="G1373">
        <v>2</v>
      </c>
      <c r="H1373" t="s">
        <v>60</v>
      </c>
      <c r="I1373">
        <v>1719</v>
      </c>
      <c r="J1373">
        <v>4</v>
      </c>
      <c r="K1373" t="s">
        <v>39</v>
      </c>
      <c r="L1373">
        <v>48</v>
      </c>
      <c r="M1373">
        <v>2</v>
      </c>
      <c r="N1373">
        <v>4</v>
      </c>
      <c r="O1373" t="s">
        <v>58</v>
      </c>
      <c r="P1373">
        <v>2</v>
      </c>
      <c r="Q1373" t="s">
        <v>41</v>
      </c>
      <c r="R1373">
        <v>16704</v>
      </c>
      <c r="S1373">
        <v>17119</v>
      </c>
      <c r="T1373">
        <v>1</v>
      </c>
      <c r="U1373" t="s">
        <v>43</v>
      </c>
      <c r="V1373">
        <v>11</v>
      </c>
      <c r="W1373">
        <v>3</v>
      </c>
      <c r="X1373">
        <v>3</v>
      </c>
      <c r="Y1373">
        <v>0</v>
      </c>
      <c r="Z1373">
        <v>21</v>
      </c>
      <c r="AA1373">
        <v>2</v>
      </c>
      <c r="AB1373">
        <v>3</v>
      </c>
      <c r="AC1373">
        <v>21</v>
      </c>
      <c r="AD1373">
        <v>6</v>
      </c>
      <c r="AE1373">
        <v>8</v>
      </c>
      <c r="AF1373">
        <v>6</v>
      </c>
      <c r="AG1373">
        <v>0</v>
      </c>
      <c r="AH1373" t="s">
        <v>70</v>
      </c>
      <c r="AI1373" t="s">
        <v>73</v>
      </c>
      <c r="AJ1373" t="str" cm="1">
        <f t="array" ref="AJ1373">_xlfn.IFS(
  Cleaned_Data[[#This Row],[MonthlyIncome]] &lt;= Q1_Val, "Low (Q1)",
  Cleaned_Data[[#This Row],[MonthlyIncome]] &lt;= Q2_Val, "Lower-Mid (Q2)",
  Cleaned_Data[[#This Row],[MonthlyIncome]] &lt;= Q3_Val, "Upper-Mid (Q3)",
  TRUE, "High (Q4)"
)</f>
        <v>High (Q4)</v>
      </c>
      <c r="AK1373" t="str">
        <f>_xlfn.XLOOKUP(Cleaned_Data[[#This Row],[JobSatisfaction]], SatisfactionLookup[Code], SatisfactionLookup[Label], "Unknown")</f>
        <v>Medium</v>
      </c>
      <c r="AL1373" t="str">
        <f>_xlfn.XLOOKUP(Cleaned_Data[[#This Row],[WorkLifeBalance]], SatisfactionLookup[Code], SatisfactionLookup[Label], "Unknown")</f>
        <v>High</v>
      </c>
      <c r="AM137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373" t="str" cm="1">
        <f t="array" ref="AN1373">_xlfn.IFS(Cleaned_Data[[#This Row],[Risk Score]]&gt;=5, "3 - High Risk", Cleaned_Data[[#This Row],[Risk Score]]&gt;=3, "2 - Medium Risk", TRUE, "1 - Low Risk")</f>
        <v>2 - Medium Risk</v>
      </c>
    </row>
    <row r="1374" spans="1:40">
      <c r="A1374">
        <v>39</v>
      </c>
      <c r="B1374" t="s">
        <v>43</v>
      </c>
      <c r="C1374" t="s">
        <v>55</v>
      </c>
      <c r="D1374">
        <v>792</v>
      </c>
      <c r="E1374" t="s">
        <v>45</v>
      </c>
      <c r="F1374">
        <v>1</v>
      </c>
      <c r="G1374">
        <v>3</v>
      </c>
      <c r="H1374" t="s">
        <v>38</v>
      </c>
      <c r="I1374">
        <v>1737</v>
      </c>
      <c r="J1374">
        <v>4</v>
      </c>
      <c r="K1374" t="s">
        <v>46</v>
      </c>
      <c r="L1374">
        <v>77</v>
      </c>
      <c r="M1374">
        <v>3</v>
      </c>
      <c r="N1374">
        <v>2</v>
      </c>
      <c r="O1374" t="s">
        <v>50</v>
      </c>
      <c r="P1374">
        <v>4</v>
      </c>
      <c r="Q1374" t="s">
        <v>48</v>
      </c>
      <c r="R1374">
        <v>6472</v>
      </c>
      <c r="S1374">
        <v>8989</v>
      </c>
      <c r="T1374">
        <v>1</v>
      </c>
      <c r="U1374" t="s">
        <v>35</v>
      </c>
      <c r="V1374">
        <v>15</v>
      </c>
      <c r="W1374">
        <v>3</v>
      </c>
      <c r="X1374">
        <v>4</v>
      </c>
      <c r="Y1374">
        <v>1</v>
      </c>
      <c r="Z1374">
        <v>9</v>
      </c>
      <c r="AA1374">
        <v>2</v>
      </c>
      <c r="AB1374">
        <v>3</v>
      </c>
      <c r="AC1374">
        <v>9</v>
      </c>
      <c r="AD1374">
        <v>8</v>
      </c>
      <c r="AE1374">
        <v>5</v>
      </c>
      <c r="AF1374">
        <v>8</v>
      </c>
      <c r="AG1374">
        <v>0</v>
      </c>
      <c r="AH1374" t="s">
        <v>69</v>
      </c>
      <c r="AI1374" t="s">
        <v>72</v>
      </c>
      <c r="AJ1374" t="str" cm="1">
        <f t="array" ref="AJ1374">_xlfn.IFS(
  Cleaned_Data[[#This Row],[MonthlyIncome]] &lt;= Q1_Val, "Low (Q1)",
  Cleaned_Data[[#This Row],[MonthlyIncome]] &lt;= Q2_Val, "Lower-Mid (Q2)",
  Cleaned_Data[[#This Row],[MonthlyIncome]] &lt;= Q3_Val, "Upper-Mid (Q3)",
  TRUE, "High (Q4)"
)</f>
        <v>Upper-Mid (Q3)</v>
      </c>
      <c r="AK1374" t="str">
        <f>_xlfn.XLOOKUP(Cleaned_Data[[#This Row],[JobSatisfaction]], SatisfactionLookup[Code], SatisfactionLookup[Label], "Unknown")</f>
        <v>Very High</v>
      </c>
      <c r="AL1374" t="str">
        <f>_xlfn.XLOOKUP(Cleaned_Data[[#This Row],[WorkLifeBalance]], SatisfactionLookup[Code], SatisfactionLookup[Label], "Unknown")</f>
        <v>High</v>
      </c>
      <c r="AM137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374" t="str" cm="1">
        <f t="array" ref="AN1374">_xlfn.IFS(Cleaned_Data[[#This Row],[Risk Score]]&gt;=5, "3 - High Risk", Cleaned_Data[[#This Row],[Risk Score]]&gt;=3, "2 - Medium Risk", TRUE, "1 - Low Risk")</f>
        <v>2 - Medium Risk</v>
      </c>
    </row>
    <row r="1375" spans="1:40">
      <c r="A1375">
        <v>39</v>
      </c>
      <c r="B1375" t="s">
        <v>43</v>
      </c>
      <c r="C1375" t="s">
        <v>36</v>
      </c>
      <c r="D1375">
        <v>867</v>
      </c>
      <c r="E1375" t="s">
        <v>45</v>
      </c>
      <c r="F1375">
        <v>9</v>
      </c>
      <c r="G1375">
        <v>2</v>
      </c>
      <c r="H1375" t="s">
        <v>51</v>
      </c>
      <c r="I1375">
        <v>1936</v>
      </c>
      <c r="J1375">
        <v>1</v>
      </c>
      <c r="K1375" t="s">
        <v>46</v>
      </c>
      <c r="L1375">
        <v>87</v>
      </c>
      <c r="M1375">
        <v>3</v>
      </c>
      <c r="N1375">
        <v>2</v>
      </c>
      <c r="O1375" t="s">
        <v>53</v>
      </c>
      <c r="P1375">
        <v>1</v>
      </c>
      <c r="Q1375" t="s">
        <v>48</v>
      </c>
      <c r="R1375">
        <v>5151</v>
      </c>
      <c r="S1375">
        <v>12315</v>
      </c>
      <c r="T1375">
        <v>1</v>
      </c>
      <c r="U1375" t="s">
        <v>43</v>
      </c>
      <c r="V1375">
        <v>25</v>
      </c>
      <c r="W1375">
        <v>4</v>
      </c>
      <c r="X1375">
        <v>4</v>
      </c>
      <c r="Y1375">
        <v>1</v>
      </c>
      <c r="Z1375">
        <v>10</v>
      </c>
      <c r="AA1375">
        <v>3</v>
      </c>
      <c r="AB1375">
        <v>3</v>
      </c>
      <c r="AC1375">
        <v>10</v>
      </c>
      <c r="AD1375">
        <v>0</v>
      </c>
      <c r="AE1375">
        <v>7</v>
      </c>
      <c r="AF1375">
        <v>9</v>
      </c>
      <c r="AG1375">
        <v>0</v>
      </c>
      <c r="AH1375" t="s">
        <v>69</v>
      </c>
      <c r="AI1375" t="s">
        <v>72</v>
      </c>
      <c r="AJ1375" t="str" cm="1">
        <f t="array" ref="AJ1375">_xlfn.IFS(
  Cleaned_Data[[#This Row],[MonthlyIncome]] &lt;= Q1_Val, "Low (Q1)",
  Cleaned_Data[[#This Row],[MonthlyIncome]] &lt;= Q2_Val, "Lower-Mid (Q2)",
  Cleaned_Data[[#This Row],[MonthlyIncome]] &lt;= Q3_Val, "Upper-Mid (Q3)",
  TRUE, "High (Q4)"
)</f>
        <v>Upper-Mid (Q3)</v>
      </c>
      <c r="AK1375" t="str">
        <f>_xlfn.XLOOKUP(Cleaned_Data[[#This Row],[JobSatisfaction]], SatisfactionLookup[Code], SatisfactionLookup[Label], "Unknown")</f>
        <v>Low</v>
      </c>
      <c r="AL1375" t="str">
        <f>_xlfn.XLOOKUP(Cleaned_Data[[#This Row],[WorkLifeBalance]], SatisfactionLookup[Code], SatisfactionLookup[Label], "Unknown")</f>
        <v>High</v>
      </c>
      <c r="AM137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375" t="str" cm="1">
        <f t="array" ref="AN1375">_xlfn.IFS(Cleaned_Data[[#This Row],[Risk Score]]&gt;=5, "3 - High Risk", Cleaned_Data[[#This Row],[Risk Score]]&gt;=3, "2 - Medium Risk", TRUE, "1 - Low Risk")</f>
        <v>2 - Medium Risk</v>
      </c>
    </row>
    <row r="1376" spans="1:40">
      <c r="A1376">
        <v>42</v>
      </c>
      <c r="B1376" t="s">
        <v>43</v>
      </c>
      <c r="C1376" t="s">
        <v>55</v>
      </c>
      <c r="D1376">
        <v>335</v>
      </c>
      <c r="E1376" t="s">
        <v>45</v>
      </c>
      <c r="F1376">
        <v>23</v>
      </c>
      <c r="G1376">
        <v>2</v>
      </c>
      <c r="H1376" t="s">
        <v>38</v>
      </c>
      <c r="I1376">
        <v>1976</v>
      </c>
      <c r="J1376">
        <v>4</v>
      </c>
      <c r="K1376" t="s">
        <v>46</v>
      </c>
      <c r="L1376">
        <v>37</v>
      </c>
      <c r="M1376">
        <v>2</v>
      </c>
      <c r="N1376">
        <v>2</v>
      </c>
      <c r="O1376" t="s">
        <v>47</v>
      </c>
      <c r="P1376">
        <v>3</v>
      </c>
      <c r="Q1376" t="s">
        <v>41</v>
      </c>
      <c r="R1376">
        <v>4332</v>
      </c>
      <c r="S1376">
        <v>14811</v>
      </c>
      <c r="T1376">
        <v>1</v>
      </c>
      <c r="U1376" t="s">
        <v>43</v>
      </c>
      <c r="V1376">
        <v>12</v>
      </c>
      <c r="W1376">
        <v>3</v>
      </c>
      <c r="X1376">
        <v>4</v>
      </c>
      <c r="Y1376">
        <v>0</v>
      </c>
      <c r="Z1376">
        <v>20</v>
      </c>
      <c r="AA1376">
        <v>2</v>
      </c>
      <c r="AB1376">
        <v>3</v>
      </c>
      <c r="AC1376">
        <v>20</v>
      </c>
      <c r="AD1376">
        <v>9</v>
      </c>
      <c r="AE1376">
        <v>3</v>
      </c>
      <c r="AF1376">
        <v>7</v>
      </c>
      <c r="AG1376">
        <v>0</v>
      </c>
      <c r="AH1376" t="s">
        <v>69</v>
      </c>
      <c r="AI1376" t="s">
        <v>73</v>
      </c>
      <c r="AJ1376" t="str" cm="1">
        <f t="array" ref="AJ1376">_xlfn.IFS(
  Cleaned_Data[[#This Row],[MonthlyIncome]] &lt;= Q1_Val, "Low (Q1)",
  Cleaned_Data[[#This Row],[MonthlyIncome]] &lt;= Q2_Val, "Lower-Mid (Q2)",
  Cleaned_Data[[#This Row],[MonthlyIncome]] &lt;= Q3_Val, "Upper-Mid (Q3)",
  TRUE, "High (Q4)"
)</f>
        <v>Lower-Mid (Q2)</v>
      </c>
      <c r="AK1376" t="str">
        <f>_xlfn.XLOOKUP(Cleaned_Data[[#This Row],[JobSatisfaction]], SatisfactionLookup[Code], SatisfactionLookup[Label], "Unknown")</f>
        <v>High</v>
      </c>
      <c r="AL1376" t="str">
        <f>_xlfn.XLOOKUP(Cleaned_Data[[#This Row],[WorkLifeBalance]], SatisfactionLookup[Code], SatisfactionLookup[Label], "Unknown")</f>
        <v>High</v>
      </c>
      <c r="AM137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376" t="str" cm="1">
        <f t="array" ref="AN1376">_xlfn.IFS(Cleaned_Data[[#This Row],[Risk Score]]&gt;=5, "3 - High Risk", Cleaned_Data[[#This Row],[Risk Score]]&gt;=3, "2 - Medium Risk", TRUE, "1 - Low Risk")</f>
        <v>1 - Low Risk</v>
      </c>
    </row>
    <row r="1377" spans="1:40">
      <c r="A1377">
        <v>40</v>
      </c>
      <c r="B1377" t="s">
        <v>43</v>
      </c>
      <c r="C1377" t="s">
        <v>44</v>
      </c>
      <c r="D1377">
        <v>692</v>
      </c>
      <c r="E1377" t="s">
        <v>45</v>
      </c>
      <c r="F1377">
        <v>11</v>
      </c>
      <c r="G1377">
        <v>3</v>
      </c>
      <c r="H1377" t="s">
        <v>60</v>
      </c>
      <c r="I1377">
        <v>1985</v>
      </c>
      <c r="J1377">
        <v>4</v>
      </c>
      <c r="K1377" t="s">
        <v>39</v>
      </c>
      <c r="L1377">
        <v>73</v>
      </c>
      <c r="M1377">
        <v>3</v>
      </c>
      <c r="N1377">
        <v>2</v>
      </c>
      <c r="O1377" t="s">
        <v>50</v>
      </c>
      <c r="P1377">
        <v>3</v>
      </c>
      <c r="Q1377" t="s">
        <v>48</v>
      </c>
      <c r="R1377">
        <v>6323</v>
      </c>
      <c r="S1377">
        <v>26849</v>
      </c>
      <c r="T1377">
        <v>1</v>
      </c>
      <c r="U1377" t="s">
        <v>43</v>
      </c>
      <c r="V1377">
        <v>11</v>
      </c>
      <c r="W1377">
        <v>3</v>
      </c>
      <c r="X1377">
        <v>1</v>
      </c>
      <c r="Y1377">
        <v>1</v>
      </c>
      <c r="Z1377">
        <v>10</v>
      </c>
      <c r="AA1377">
        <v>2</v>
      </c>
      <c r="AB1377">
        <v>4</v>
      </c>
      <c r="AC1377">
        <v>10</v>
      </c>
      <c r="AD1377">
        <v>9</v>
      </c>
      <c r="AE1377">
        <v>9</v>
      </c>
      <c r="AF1377">
        <v>4</v>
      </c>
      <c r="AG1377">
        <v>0</v>
      </c>
      <c r="AH1377" t="s">
        <v>69</v>
      </c>
      <c r="AI1377" t="s">
        <v>72</v>
      </c>
      <c r="AJ1377" t="str" cm="1">
        <f t="array" ref="AJ1377">_xlfn.IFS(
  Cleaned_Data[[#This Row],[MonthlyIncome]] &lt;= Q1_Val, "Low (Q1)",
  Cleaned_Data[[#This Row],[MonthlyIncome]] &lt;= Q2_Val, "Lower-Mid (Q2)",
  Cleaned_Data[[#This Row],[MonthlyIncome]] &lt;= Q3_Val, "Upper-Mid (Q3)",
  TRUE, "High (Q4)"
)</f>
        <v>Upper-Mid (Q3)</v>
      </c>
      <c r="AK1377" t="str">
        <f>_xlfn.XLOOKUP(Cleaned_Data[[#This Row],[JobSatisfaction]], SatisfactionLookup[Code], SatisfactionLookup[Label], "Unknown")</f>
        <v>High</v>
      </c>
      <c r="AL1377" t="str">
        <f>_xlfn.XLOOKUP(Cleaned_Data[[#This Row],[WorkLifeBalance]], SatisfactionLookup[Code], SatisfactionLookup[Label], "Unknown")</f>
        <v>Very High</v>
      </c>
      <c r="AM137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377" t="str" cm="1">
        <f t="array" ref="AN1377">_xlfn.IFS(Cleaned_Data[[#This Row],[Risk Score]]&gt;=5, "3 - High Risk", Cleaned_Data[[#This Row],[Risk Score]]&gt;=3, "2 - Medium Risk", TRUE, "1 - Low Risk")</f>
        <v>1 - Low Risk</v>
      </c>
    </row>
    <row r="1378" spans="1:40">
      <c r="A1378">
        <v>37</v>
      </c>
      <c r="B1378" t="s">
        <v>43</v>
      </c>
      <c r="C1378" t="s">
        <v>36</v>
      </c>
      <c r="D1378">
        <v>161</v>
      </c>
      <c r="E1378" t="s">
        <v>45</v>
      </c>
      <c r="F1378">
        <v>10</v>
      </c>
      <c r="G1378">
        <v>3</v>
      </c>
      <c r="H1378" t="s">
        <v>38</v>
      </c>
      <c r="I1378">
        <v>2017</v>
      </c>
      <c r="J1378">
        <v>3</v>
      </c>
      <c r="K1378" t="s">
        <v>39</v>
      </c>
      <c r="L1378">
        <v>42</v>
      </c>
      <c r="M1378">
        <v>4</v>
      </c>
      <c r="N1378">
        <v>3</v>
      </c>
      <c r="O1378" t="s">
        <v>58</v>
      </c>
      <c r="P1378">
        <v>4</v>
      </c>
      <c r="Q1378" t="s">
        <v>48</v>
      </c>
      <c r="R1378">
        <v>13744</v>
      </c>
      <c r="S1378">
        <v>15471</v>
      </c>
      <c r="T1378">
        <v>1</v>
      </c>
      <c r="U1378" t="s">
        <v>35</v>
      </c>
      <c r="V1378">
        <v>25</v>
      </c>
      <c r="W1378">
        <v>4</v>
      </c>
      <c r="X1378">
        <v>1</v>
      </c>
      <c r="Y1378">
        <v>1</v>
      </c>
      <c r="Z1378">
        <v>16</v>
      </c>
      <c r="AA1378">
        <v>2</v>
      </c>
      <c r="AB1378">
        <v>3</v>
      </c>
      <c r="AC1378">
        <v>16</v>
      </c>
      <c r="AD1378">
        <v>11</v>
      </c>
      <c r="AE1378">
        <v>6</v>
      </c>
      <c r="AF1378">
        <v>8</v>
      </c>
      <c r="AG1378">
        <v>0</v>
      </c>
      <c r="AH1378" t="s">
        <v>69</v>
      </c>
      <c r="AI1378" t="s">
        <v>73</v>
      </c>
      <c r="AJ1378" t="str" cm="1">
        <f t="array" ref="AJ1378">_xlfn.IFS(
  Cleaned_Data[[#This Row],[MonthlyIncome]] &lt;= Q1_Val, "Low (Q1)",
  Cleaned_Data[[#This Row],[MonthlyIncome]] &lt;= Q2_Val, "Lower-Mid (Q2)",
  Cleaned_Data[[#This Row],[MonthlyIncome]] &lt;= Q3_Val, "Upper-Mid (Q3)",
  TRUE, "High (Q4)"
)</f>
        <v>High (Q4)</v>
      </c>
      <c r="AK1378" t="str">
        <f>_xlfn.XLOOKUP(Cleaned_Data[[#This Row],[JobSatisfaction]], SatisfactionLookup[Code], SatisfactionLookup[Label], "Unknown")</f>
        <v>Very High</v>
      </c>
      <c r="AL1378" t="str">
        <f>_xlfn.XLOOKUP(Cleaned_Data[[#This Row],[WorkLifeBalance]], SatisfactionLookup[Code], SatisfactionLookup[Label], "Unknown")</f>
        <v>High</v>
      </c>
      <c r="AM137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378" t="str" cm="1">
        <f t="array" ref="AN1378">_xlfn.IFS(Cleaned_Data[[#This Row],[Risk Score]]&gt;=5, "3 - High Risk", Cleaned_Data[[#This Row],[Risk Score]]&gt;=3, "2 - Medium Risk", TRUE, "1 - Low Risk")</f>
        <v>2 - Medium Risk</v>
      </c>
    </row>
    <row r="1379" spans="1:40">
      <c r="A1379">
        <v>33</v>
      </c>
      <c r="B1379" t="s">
        <v>43</v>
      </c>
      <c r="C1379" t="s">
        <v>44</v>
      </c>
      <c r="D1379">
        <v>1392</v>
      </c>
      <c r="E1379" t="s">
        <v>45</v>
      </c>
      <c r="F1379">
        <v>3</v>
      </c>
      <c r="G1379">
        <v>4</v>
      </c>
      <c r="H1379" t="s">
        <v>38</v>
      </c>
      <c r="I1379">
        <v>5</v>
      </c>
      <c r="J1379">
        <v>4</v>
      </c>
      <c r="K1379" t="s">
        <v>39</v>
      </c>
      <c r="L1379">
        <v>56</v>
      </c>
      <c r="M1379">
        <v>3</v>
      </c>
      <c r="N1379">
        <v>1</v>
      </c>
      <c r="O1379" t="s">
        <v>47</v>
      </c>
      <c r="P1379">
        <v>3</v>
      </c>
      <c r="Q1379" t="s">
        <v>48</v>
      </c>
      <c r="R1379">
        <v>2909</v>
      </c>
      <c r="S1379">
        <v>23159</v>
      </c>
      <c r="T1379">
        <v>1</v>
      </c>
      <c r="U1379" t="s">
        <v>35</v>
      </c>
      <c r="V1379">
        <v>11</v>
      </c>
      <c r="W1379">
        <v>3</v>
      </c>
      <c r="X1379">
        <v>3</v>
      </c>
      <c r="Y1379">
        <v>0</v>
      </c>
      <c r="Z1379">
        <v>8</v>
      </c>
      <c r="AA1379">
        <v>3</v>
      </c>
      <c r="AB1379">
        <v>3</v>
      </c>
      <c r="AC1379">
        <v>8</v>
      </c>
      <c r="AD1379">
        <v>7</v>
      </c>
      <c r="AE1379">
        <v>3</v>
      </c>
      <c r="AF1379">
        <v>0</v>
      </c>
      <c r="AG1379">
        <v>0</v>
      </c>
      <c r="AH1379" t="s">
        <v>67</v>
      </c>
      <c r="AI1379" t="s">
        <v>72</v>
      </c>
      <c r="AJ1379" t="str" cm="1">
        <f t="array" ref="AJ1379">_xlfn.IFS(
  Cleaned_Data[[#This Row],[MonthlyIncome]] &lt;= Q1_Val, "Low (Q1)",
  Cleaned_Data[[#This Row],[MonthlyIncome]] &lt;= Q2_Val, "Lower-Mid (Q2)",
  Cleaned_Data[[#This Row],[MonthlyIncome]] &lt;= Q3_Val, "Upper-Mid (Q3)",
  TRUE, "High (Q4)"
)</f>
        <v>Low (Q1)</v>
      </c>
      <c r="AK1379" t="str">
        <f>_xlfn.XLOOKUP(Cleaned_Data[[#This Row],[JobSatisfaction]], SatisfactionLookup[Code], SatisfactionLookup[Label], "Unknown")</f>
        <v>High</v>
      </c>
      <c r="AL1379" t="str">
        <f>_xlfn.XLOOKUP(Cleaned_Data[[#This Row],[WorkLifeBalance]], SatisfactionLookup[Code], SatisfactionLookup[Label], "Unknown")</f>
        <v>High</v>
      </c>
      <c r="AM137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379" t="str" cm="1">
        <f t="array" ref="AN1379">_xlfn.IFS(Cleaned_Data[[#This Row],[Risk Score]]&gt;=5, "3 - High Risk", Cleaned_Data[[#This Row],[Risk Score]]&gt;=3, "2 - Medium Risk", TRUE, "1 - Low Risk")</f>
        <v>3 - High Risk</v>
      </c>
    </row>
    <row r="1380" spans="1:40">
      <c r="A1380">
        <v>31</v>
      </c>
      <c r="B1380" t="s">
        <v>43</v>
      </c>
      <c r="C1380" t="s">
        <v>36</v>
      </c>
      <c r="D1380">
        <v>670</v>
      </c>
      <c r="E1380" t="s">
        <v>45</v>
      </c>
      <c r="F1380">
        <v>26</v>
      </c>
      <c r="G1380">
        <v>1</v>
      </c>
      <c r="H1380" t="s">
        <v>38</v>
      </c>
      <c r="I1380">
        <v>16</v>
      </c>
      <c r="J1380">
        <v>1</v>
      </c>
      <c r="K1380" t="s">
        <v>46</v>
      </c>
      <c r="L1380">
        <v>31</v>
      </c>
      <c r="M1380">
        <v>3</v>
      </c>
      <c r="N1380">
        <v>1</v>
      </c>
      <c r="O1380" t="s">
        <v>47</v>
      </c>
      <c r="P1380">
        <v>3</v>
      </c>
      <c r="Q1380" t="s">
        <v>52</v>
      </c>
      <c r="R1380">
        <v>2911</v>
      </c>
      <c r="S1380">
        <v>15170</v>
      </c>
      <c r="T1380">
        <v>1</v>
      </c>
      <c r="U1380" t="s">
        <v>43</v>
      </c>
      <c r="V1380">
        <v>17</v>
      </c>
      <c r="W1380">
        <v>3</v>
      </c>
      <c r="X1380">
        <v>4</v>
      </c>
      <c r="Y1380">
        <v>1</v>
      </c>
      <c r="Z1380">
        <v>5</v>
      </c>
      <c r="AA1380">
        <v>1</v>
      </c>
      <c r="AB1380">
        <v>2</v>
      </c>
      <c r="AC1380">
        <v>5</v>
      </c>
      <c r="AD1380">
        <v>2</v>
      </c>
      <c r="AE1380">
        <v>4</v>
      </c>
      <c r="AF1380">
        <v>3</v>
      </c>
      <c r="AG1380">
        <v>0</v>
      </c>
      <c r="AH1380" t="s">
        <v>67</v>
      </c>
      <c r="AI1380" t="s">
        <v>71</v>
      </c>
      <c r="AJ1380" t="str" cm="1">
        <f t="array" ref="AJ1380">_xlfn.IFS(
  Cleaned_Data[[#This Row],[MonthlyIncome]] &lt;= Q1_Val, "Low (Q1)",
  Cleaned_Data[[#This Row],[MonthlyIncome]] &lt;= Q2_Val, "Lower-Mid (Q2)",
  Cleaned_Data[[#This Row],[MonthlyIncome]] &lt;= Q3_Val, "Upper-Mid (Q3)",
  TRUE, "High (Q4)"
)</f>
        <v>Low (Q1)</v>
      </c>
      <c r="AK1380" t="str">
        <f>_xlfn.XLOOKUP(Cleaned_Data[[#This Row],[JobSatisfaction]], SatisfactionLookup[Code], SatisfactionLookup[Label], "Unknown")</f>
        <v>High</v>
      </c>
      <c r="AL1380" t="str">
        <f>_xlfn.XLOOKUP(Cleaned_Data[[#This Row],[WorkLifeBalance]], SatisfactionLookup[Code], SatisfactionLookup[Label], "Unknown")</f>
        <v>Medium</v>
      </c>
      <c r="AM138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380" t="str" cm="1">
        <f t="array" ref="AN1380">_xlfn.IFS(Cleaned_Data[[#This Row],[Risk Score]]&gt;=5, "3 - High Risk", Cleaned_Data[[#This Row],[Risk Score]]&gt;=3, "2 - Medium Risk", TRUE, "1 - Low Risk")</f>
        <v>2 - Medium Risk</v>
      </c>
    </row>
    <row r="1381" spans="1:40">
      <c r="A1381">
        <v>29</v>
      </c>
      <c r="B1381" t="s">
        <v>43</v>
      </c>
      <c r="C1381" t="s">
        <v>36</v>
      </c>
      <c r="D1381">
        <v>1389</v>
      </c>
      <c r="E1381" t="s">
        <v>45</v>
      </c>
      <c r="F1381">
        <v>21</v>
      </c>
      <c r="G1381">
        <v>4</v>
      </c>
      <c r="H1381" t="s">
        <v>38</v>
      </c>
      <c r="I1381">
        <v>20</v>
      </c>
      <c r="J1381">
        <v>2</v>
      </c>
      <c r="K1381" t="s">
        <v>39</v>
      </c>
      <c r="L1381">
        <v>51</v>
      </c>
      <c r="M1381">
        <v>4</v>
      </c>
      <c r="N1381">
        <v>3</v>
      </c>
      <c r="O1381" t="s">
        <v>53</v>
      </c>
      <c r="P1381">
        <v>1</v>
      </c>
      <c r="Q1381" t="s">
        <v>52</v>
      </c>
      <c r="R1381">
        <v>9980</v>
      </c>
      <c r="S1381">
        <v>10195</v>
      </c>
      <c r="T1381">
        <v>1</v>
      </c>
      <c r="U1381" t="s">
        <v>43</v>
      </c>
      <c r="V1381">
        <v>11</v>
      </c>
      <c r="W1381">
        <v>3</v>
      </c>
      <c r="X1381">
        <v>3</v>
      </c>
      <c r="Y1381">
        <v>1</v>
      </c>
      <c r="Z1381">
        <v>10</v>
      </c>
      <c r="AA1381">
        <v>1</v>
      </c>
      <c r="AB1381">
        <v>3</v>
      </c>
      <c r="AC1381">
        <v>10</v>
      </c>
      <c r="AD1381">
        <v>9</v>
      </c>
      <c r="AE1381">
        <v>8</v>
      </c>
      <c r="AF1381">
        <v>8</v>
      </c>
      <c r="AG1381">
        <v>0</v>
      </c>
      <c r="AH1381" t="s">
        <v>67</v>
      </c>
      <c r="AI1381" t="s">
        <v>72</v>
      </c>
      <c r="AJ1381" t="str" cm="1">
        <f t="array" ref="AJ1381">_xlfn.IFS(
  Cleaned_Data[[#This Row],[MonthlyIncome]] &lt;= Q1_Val, "Low (Q1)",
  Cleaned_Data[[#This Row],[MonthlyIncome]] &lt;= Q2_Val, "Lower-Mid (Q2)",
  Cleaned_Data[[#This Row],[MonthlyIncome]] &lt;= Q3_Val, "Upper-Mid (Q3)",
  TRUE, "High (Q4)"
)</f>
        <v>High (Q4)</v>
      </c>
      <c r="AK1381" t="str">
        <f>_xlfn.XLOOKUP(Cleaned_Data[[#This Row],[JobSatisfaction]], SatisfactionLookup[Code], SatisfactionLookup[Label], "Unknown")</f>
        <v>Low</v>
      </c>
      <c r="AL1381" t="str">
        <f>_xlfn.XLOOKUP(Cleaned_Data[[#This Row],[WorkLifeBalance]], SatisfactionLookup[Code], SatisfactionLookup[Label], "Unknown")</f>
        <v>High</v>
      </c>
      <c r="AM138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381" t="str" cm="1">
        <f t="array" ref="AN1381">_xlfn.IFS(Cleaned_Data[[#This Row],[Risk Score]]&gt;=5, "3 - High Risk", Cleaned_Data[[#This Row],[Risk Score]]&gt;=3, "2 - Medium Risk", TRUE, "1 - Low Risk")</f>
        <v>2 - Medium Risk</v>
      </c>
    </row>
    <row r="1382" spans="1:40">
      <c r="A1382">
        <v>32</v>
      </c>
      <c r="B1382" t="s">
        <v>35</v>
      </c>
      <c r="C1382" t="s">
        <v>44</v>
      </c>
      <c r="D1382">
        <v>1125</v>
      </c>
      <c r="E1382" t="s">
        <v>45</v>
      </c>
      <c r="F1382">
        <v>16</v>
      </c>
      <c r="G1382">
        <v>1</v>
      </c>
      <c r="H1382" t="s">
        <v>38</v>
      </c>
      <c r="I1382">
        <v>33</v>
      </c>
      <c r="J1382">
        <v>2</v>
      </c>
      <c r="K1382" t="s">
        <v>39</v>
      </c>
      <c r="L1382">
        <v>72</v>
      </c>
      <c r="M1382">
        <v>1</v>
      </c>
      <c r="N1382">
        <v>1</v>
      </c>
      <c r="O1382" t="s">
        <v>47</v>
      </c>
      <c r="P1382">
        <v>1</v>
      </c>
      <c r="Q1382" t="s">
        <v>41</v>
      </c>
      <c r="R1382">
        <v>3919</v>
      </c>
      <c r="S1382">
        <v>4681</v>
      </c>
      <c r="T1382">
        <v>1</v>
      </c>
      <c r="U1382" t="s">
        <v>35</v>
      </c>
      <c r="V1382">
        <v>22</v>
      </c>
      <c r="W1382">
        <v>4</v>
      </c>
      <c r="X1382">
        <v>2</v>
      </c>
      <c r="Y1382">
        <v>0</v>
      </c>
      <c r="Z1382">
        <v>10</v>
      </c>
      <c r="AA1382">
        <v>5</v>
      </c>
      <c r="AB1382">
        <v>3</v>
      </c>
      <c r="AC1382">
        <v>10</v>
      </c>
      <c r="AD1382">
        <v>2</v>
      </c>
      <c r="AE1382">
        <v>6</v>
      </c>
      <c r="AF1382">
        <v>7</v>
      </c>
      <c r="AG1382">
        <v>1</v>
      </c>
      <c r="AH1382" t="s">
        <v>67</v>
      </c>
      <c r="AI1382" t="s">
        <v>72</v>
      </c>
      <c r="AJ1382" t="str" cm="1">
        <f t="array" ref="AJ1382">_xlfn.IFS(
  Cleaned_Data[[#This Row],[MonthlyIncome]] &lt;= Q1_Val, "Low (Q1)",
  Cleaned_Data[[#This Row],[MonthlyIncome]] &lt;= Q2_Val, "Lower-Mid (Q2)",
  Cleaned_Data[[#This Row],[MonthlyIncome]] &lt;= Q3_Val, "Upper-Mid (Q3)",
  TRUE, "High (Q4)"
)</f>
        <v>Lower-Mid (Q2)</v>
      </c>
      <c r="AK1382" t="str">
        <f>_xlfn.XLOOKUP(Cleaned_Data[[#This Row],[JobSatisfaction]], SatisfactionLookup[Code], SatisfactionLookup[Label], "Unknown")</f>
        <v>Low</v>
      </c>
      <c r="AL1382" t="str">
        <f>_xlfn.XLOOKUP(Cleaned_Data[[#This Row],[WorkLifeBalance]], SatisfactionLookup[Code], SatisfactionLookup[Label], "Unknown")</f>
        <v>High</v>
      </c>
      <c r="AM138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382" t="str" cm="1">
        <f t="array" ref="AN1382">_xlfn.IFS(Cleaned_Data[[#This Row],[Risk Score]]&gt;=5, "3 - High Risk", Cleaned_Data[[#This Row],[Risk Score]]&gt;=3, "2 - Medium Risk", TRUE, "1 - Low Risk")</f>
        <v>3 - High Risk</v>
      </c>
    </row>
    <row r="1383" spans="1:40">
      <c r="A1383">
        <v>30</v>
      </c>
      <c r="B1383" t="s">
        <v>43</v>
      </c>
      <c r="C1383" t="s">
        <v>44</v>
      </c>
      <c r="D1383">
        <v>721</v>
      </c>
      <c r="E1383" t="s">
        <v>45</v>
      </c>
      <c r="F1383">
        <v>1</v>
      </c>
      <c r="G1383">
        <v>2</v>
      </c>
      <c r="H1383" t="s">
        <v>51</v>
      </c>
      <c r="I1383">
        <v>57</v>
      </c>
      <c r="J1383">
        <v>3</v>
      </c>
      <c r="K1383" t="s">
        <v>39</v>
      </c>
      <c r="L1383">
        <v>58</v>
      </c>
      <c r="M1383">
        <v>3</v>
      </c>
      <c r="N1383">
        <v>2</v>
      </c>
      <c r="O1383" t="s">
        <v>50</v>
      </c>
      <c r="P1383">
        <v>4</v>
      </c>
      <c r="Q1383" t="s">
        <v>41</v>
      </c>
      <c r="R1383">
        <v>4011</v>
      </c>
      <c r="S1383">
        <v>10781</v>
      </c>
      <c r="T1383">
        <v>1</v>
      </c>
      <c r="U1383" t="s">
        <v>43</v>
      </c>
      <c r="V1383">
        <v>23</v>
      </c>
      <c r="W1383">
        <v>4</v>
      </c>
      <c r="X1383">
        <v>4</v>
      </c>
      <c r="Y1383">
        <v>0</v>
      </c>
      <c r="Z1383">
        <v>12</v>
      </c>
      <c r="AA1383">
        <v>2</v>
      </c>
      <c r="AB1383">
        <v>3</v>
      </c>
      <c r="AC1383">
        <v>12</v>
      </c>
      <c r="AD1383">
        <v>8</v>
      </c>
      <c r="AE1383">
        <v>3</v>
      </c>
      <c r="AF1383">
        <v>7</v>
      </c>
      <c r="AG1383">
        <v>0</v>
      </c>
      <c r="AH1383" t="s">
        <v>67</v>
      </c>
      <c r="AI1383" t="s">
        <v>73</v>
      </c>
      <c r="AJ1383" t="str" cm="1">
        <f t="array" ref="AJ1383">_xlfn.IFS(
  Cleaned_Data[[#This Row],[MonthlyIncome]] &lt;= Q1_Val, "Low (Q1)",
  Cleaned_Data[[#This Row],[MonthlyIncome]] &lt;= Q2_Val, "Lower-Mid (Q2)",
  Cleaned_Data[[#This Row],[MonthlyIncome]] &lt;= Q3_Val, "Upper-Mid (Q3)",
  TRUE, "High (Q4)"
)</f>
        <v>Lower-Mid (Q2)</v>
      </c>
      <c r="AK1383" t="str">
        <f>_xlfn.XLOOKUP(Cleaned_Data[[#This Row],[JobSatisfaction]], SatisfactionLookup[Code], SatisfactionLookup[Label], "Unknown")</f>
        <v>Very High</v>
      </c>
      <c r="AL1383" t="str">
        <f>_xlfn.XLOOKUP(Cleaned_Data[[#This Row],[WorkLifeBalance]], SatisfactionLookup[Code], SatisfactionLookup[Label], "Unknown")</f>
        <v>High</v>
      </c>
      <c r="AM138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383" t="str" cm="1">
        <f t="array" ref="AN1383">_xlfn.IFS(Cleaned_Data[[#This Row],[Risk Score]]&gt;=5, "3 - High Risk", Cleaned_Data[[#This Row],[Risk Score]]&gt;=3, "2 - Medium Risk", TRUE, "1 - Low Risk")</f>
        <v>1 - Low Risk</v>
      </c>
    </row>
    <row r="1384" spans="1:40">
      <c r="A1384">
        <v>28</v>
      </c>
      <c r="B1384" t="s">
        <v>35</v>
      </c>
      <c r="C1384" t="s">
        <v>36</v>
      </c>
      <c r="D1384">
        <v>1434</v>
      </c>
      <c r="E1384" t="s">
        <v>45</v>
      </c>
      <c r="F1384">
        <v>5</v>
      </c>
      <c r="G1384">
        <v>4</v>
      </c>
      <c r="H1384" t="s">
        <v>60</v>
      </c>
      <c r="I1384">
        <v>65</v>
      </c>
      <c r="J1384">
        <v>3</v>
      </c>
      <c r="K1384" t="s">
        <v>46</v>
      </c>
      <c r="L1384">
        <v>50</v>
      </c>
      <c r="M1384">
        <v>3</v>
      </c>
      <c r="N1384">
        <v>1</v>
      </c>
      <c r="O1384" t="s">
        <v>50</v>
      </c>
      <c r="P1384">
        <v>3</v>
      </c>
      <c r="Q1384" t="s">
        <v>41</v>
      </c>
      <c r="R1384">
        <v>3441</v>
      </c>
      <c r="S1384">
        <v>11179</v>
      </c>
      <c r="T1384">
        <v>1</v>
      </c>
      <c r="U1384" t="s">
        <v>35</v>
      </c>
      <c r="V1384">
        <v>13</v>
      </c>
      <c r="W1384">
        <v>3</v>
      </c>
      <c r="X1384">
        <v>3</v>
      </c>
      <c r="Y1384">
        <v>0</v>
      </c>
      <c r="Z1384">
        <v>2</v>
      </c>
      <c r="AA1384">
        <v>3</v>
      </c>
      <c r="AB1384">
        <v>2</v>
      </c>
      <c r="AC1384">
        <v>2</v>
      </c>
      <c r="AD1384">
        <v>2</v>
      </c>
      <c r="AE1384">
        <v>2</v>
      </c>
      <c r="AF1384">
        <v>2</v>
      </c>
      <c r="AG1384">
        <v>1</v>
      </c>
      <c r="AH1384" t="s">
        <v>67</v>
      </c>
      <c r="AI1384" t="s">
        <v>71</v>
      </c>
      <c r="AJ1384" t="str" cm="1">
        <f t="array" ref="AJ1384">_xlfn.IFS(
  Cleaned_Data[[#This Row],[MonthlyIncome]] &lt;= Q1_Val, "Low (Q1)",
  Cleaned_Data[[#This Row],[MonthlyIncome]] &lt;= Q2_Val, "Lower-Mid (Q2)",
  Cleaned_Data[[#This Row],[MonthlyIncome]] &lt;= Q3_Val, "Upper-Mid (Q3)",
  TRUE, "High (Q4)"
)</f>
        <v>Lower-Mid (Q2)</v>
      </c>
      <c r="AK1384" t="str">
        <f>_xlfn.XLOOKUP(Cleaned_Data[[#This Row],[JobSatisfaction]], SatisfactionLookup[Code], SatisfactionLookup[Label], "Unknown")</f>
        <v>High</v>
      </c>
      <c r="AL1384" t="str">
        <f>_xlfn.XLOOKUP(Cleaned_Data[[#This Row],[WorkLifeBalance]], SatisfactionLookup[Code], SatisfactionLookup[Label], "Unknown")</f>
        <v>Medium</v>
      </c>
      <c r="AM138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384" t="str" cm="1">
        <f t="array" ref="AN1384">_xlfn.IFS(Cleaned_Data[[#This Row],[Risk Score]]&gt;=5, "3 - High Risk", Cleaned_Data[[#This Row],[Risk Score]]&gt;=3, "2 - Medium Risk", TRUE, "1 - Low Risk")</f>
        <v>3 - High Risk</v>
      </c>
    </row>
    <row r="1385" spans="1:40">
      <c r="A1385">
        <v>33</v>
      </c>
      <c r="B1385" t="s">
        <v>43</v>
      </c>
      <c r="C1385" t="s">
        <v>44</v>
      </c>
      <c r="D1385">
        <v>515</v>
      </c>
      <c r="E1385" t="s">
        <v>45</v>
      </c>
      <c r="F1385">
        <v>1</v>
      </c>
      <c r="G1385">
        <v>2</v>
      </c>
      <c r="H1385" t="s">
        <v>38</v>
      </c>
      <c r="I1385">
        <v>73</v>
      </c>
      <c r="J1385">
        <v>1</v>
      </c>
      <c r="K1385" t="s">
        <v>39</v>
      </c>
      <c r="L1385">
        <v>98</v>
      </c>
      <c r="M1385">
        <v>3</v>
      </c>
      <c r="N1385">
        <v>3</v>
      </c>
      <c r="O1385" t="s">
        <v>58</v>
      </c>
      <c r="P1385">
        <v>4</v>
      </c>
      <c r="Q1385" t="s">
        <v>41</v>
      </c>
      <c r="R1385">
        <v>13458</v>
      </c>
      <c r="S1385">
        <v>15146</v>
      </c>
      <c r="T1385">
        <v>1</v>
      </c>
      <c r="U1385" t="s">
        <v>35</v>
      </c>
      <c r="V1385">
        <v>12</v>
      </c>
      <c r="W1385">
        <v>3</v>
      </c>
      <c r="X1385">
        <v>3</v>
      </c>
      <c r="Y1385">
        <v>0</v>
      </c>
      <c r="Z1385">
        <v>15</v>
      </c>
      <c r="AA1385">
        <v>1</v>
      </c>
      <c r="AB1385">
        <v>3</v>
      </c>
      <c r="AC1385">
        <v>15</v>
      </c>
      <c r="AD1385">
        <v>14</v>
      </c>
      <c r="AE1385">
        <v>8</v>
      </c>
      <c r="AF1385">
        <v>12</v>
      </c>
      <c r="AG1385">
        <v>0</v>
      </c>
      <c r="AH1385" t="s">
        <v>67</v>
      </c>
      <c r="AI1385" t="s">
        <v>73</v>
      </c>
      <c r="AJ1385" t="str" cm="1">
        <f t="array" ref="AJ1385">_xlfn.IFS(
  Cleaned_Data[[#This Row],[MonthlyIncome]] &lt;= Q1_Val, "Low (Q1)",
  Cleaned_Data[[#This Row],[MonthlyIncome]] &lt;= Q2_Val, "Lower-Mid (Q2)",
  Cleaned_Data[[#This Row],[MonthlyIncome]] &lt;= Q3_Val, "Upper-Mid (Q3)",
  TRUE, "High (Q4)"
)</f>
        <v>High (Q4)</v>
      </c>
      <c r="AK1385" t="str">
        <f>_xlfn.XLOOKUP(Cleaned_Data[[#This Row],[JobSatisfaction]], SatisfactionLookup[Code], SatisfactionLookup[Label], "Unknown")</f>
        <v>Very High</v>
      </c>
      <c r="AL1385" t="str">
        <f>_xlfn.XLOOKUP(Cleaned_Data[[#This Row],[WorkLifeBalance]], SatisfactionLookup[Code], SatisfactionLookup[Label], "Unknown")</f>
        <v>High</v>
      </c>
      <c r="AM138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385" t="str" cm="1">
        <f t="array" ref="AN1385">_xlfn.IFS(Cleaned_Data[[#This Row],[Risk Score]]&gt;=5, "3 - High Risk", Cleaned_Data[[#This Row],[Risk Score]]&gt;=3, "2 - Medium Risk", TRUE, "1 - Low Risk")</f>
        <v>2 - Medium Risk</v>
      </c>
    </row>
    <row r="1386" spans="1:40">
      <c r="A1386">
        <v>32</v>
      </c>
      <c r="B1386" t="s">
        <v>43</v>
      </c>
      <c r="C1386" t="s">
        <v>36</v>
      </c>
      <c r="D1386">
        <v>427</v>
      </c>
      <c r="E1386" t="s">
        <v>45</v>
      </c>
      <c r="F1386">
        <v>1</v>
      </c>
      <c r="G1386">
        <v>3</v>
      </c>
      <c r="H1386" t="s">
        <v>51</v>
      </c>
      <c r="I1386">
        <v>78</v>
      </c>
      <c r="J1386">
        <v>1</v>
      </c>
      <c r="K1386" t="s">
        <v>46</v>
      </c>
      <c r="L1386">
        <v>33</v>
      </c>
      <c r="M1386">
        <v>3</v>
      </c>
      <c r="N1386">
        <v>2</v>
      </c>
      <c r="O1386" t="s">
        <v>53</v>
      </c>
      <c r="P1386">
        <v>4</v>
      </c>
      <c r="Q1386" t="s">
        <v>48</v>
      </c>
      <c r="R1386">
        <v>6162</v>
      </c>
      <c r="S1386">
        <v>10877</v>
      </c>
      <c r="T1386">
        <v>1</v>
      </c>
      <c r="U1386" t="s">
        <v>35</v>
      </c>
      <c r="V1386">
        <v>22</v>
      </c>
      <c r="W1386">
        <v>4</v>
      </c>
      <c r="X1386">
        <v>2</v>
      </c>
      <c r="Y1386">
        <v>1</v>
      </c>
      <c r="Z1386">
        <v>9</v>
      </c>
      <c r="AA1386">
        <v>3</v>
      </c>
      <c r="AB1386">
        <v>3</v>
      </c>
      <c r="AC1386">
        <v>9</v>
      </c>
      <c r="AD1386">
        <v>8</v>
      </c>
      <c r="AE1386">
        <v>7</v>
      </c>
      <c r="AF1386">
        <v>8</v>
      </c>
      <c r="AG1386">
        <v>0</v>
      </c>
      <c r="AH1386" t="s">
        <v>67</v>
      </c>
      <c r="AI1386" t="s">
        <v>72</v>
      </c>
      <c r="AJ1386" t="str" cm="1">
        <f t="array" ref="AJ1386">_xlfn.IFS(
  Cleaned_Data[[#This Row],[MonthlyIncome]] &lt;= Q1_Val, "Low (Q1)",
  Cleaned_Data[[#This Row],[MonthlyIncome]] &lt;= Q2_Val, "Lower-Mid (Q2)",
  Cleaned_Data[[#This Row],[MonthlyIncome]] &lt;= Q3_Val, "Upper-Mid (Q3)",
  TRUE, "High (Q4)"
)</f>
        <v>Upper-Mid (Q3)</v>
      </c>
      <c r="AK1386" t="str">
        <f>_xlfn.XLOOKUP(Cleaned_Data[[#This Row],[JobSatisfaction]], SatisfactionLookup[Code], SatisfactionLookup[Label], "Unknown")</f>
        <v>Very High</v>
      </c>
      <c r="AL1386" t="str">
        <f>_xlfn.XLOOKUP(Cleaned_Data[[#This Row],[WorkLifeBalance]], SatisfactionLookup[Code], SatisfactionLookup[Label], "Unknown")</f>
        <v>High</v>
      </c>
      <c r="AM138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386" t="str" cm="1">
        <f t="array" ref="AN1386">_xlfn.IFS(Cleaned_Data[[#This Row],[Risk Score]]&gt;=5, "3 - High Risk", Cleaned_Data[[#This Row],[Risk Score]]&gt;=3, "2 - Medium Risk", TRUE, "1 - Low Risk")</f>
        <v>2 - Medium Risk</v>
      </c>
    </row>
    <row r="1387" spans="1:40">
      <c r="A1387">
        <v>30</v>
      </c>
      <c r="B1387" t="s">
        <v>43</v>
      </c>
      <c r="C1387" t="s">
        <v>36</v>
      </c>
      <c r="D1387">
        <v>852</v>
      </c>
      <c r="E1387" t="s">
        <v>45</v>
      </c>
      <c r="F1387">
        <v>1</v>
      </c>
      <c r="G1387">
        <v>1</v>
      </c>
      <c r="H1387" t="s">
        <v>38</v>
      </c>
      <c r="I1387">
        <v>104</v>
      </c>
      <c r="J1387">
        <v>4</v>
      </c>
      <c r="K1387" t="s">
        <v>46</v>
      </c>
      <c r="L1387">
        <v>55</v>
      </c>
      <c r="M1387">
        <v>2</v>
      </c>
      <c r="N1387">
        <v>2</v>
      </c>
      <c r="O1387" t="s">
        <v>50</v>
      </c>
      <c r="P1387">
        <v>4</v>
      </c>
      <c r="Q1387" t="s">
        <v>48</v>
      </c>
      <c r="R1387">
        <v>5126</v>
      </c>
      <c r="S1387">
        <v>15998</v>
      </c>
      <c r="T1387">
        <v>1</v>
      </c>
      <c r="U1387" t="s">
        <v>35</v>
      </c>
      <c r="V1387">
        <v>12</v>
      </c>
      <c r="W1387">
        <v>3</v>
      </c>
      <c r="X1387">
        <v>3</v>
      </c>
      <c r="Y1387">
        <v>2</v>
      </c>
      <c r="Z1387">
        <v>10</v>
      </c>
      <c r="AA1387">
        <v>1</v>
      </c>
      <c r="AB1387">
        <v>2</v>
      </c>
      <c r="AC1387">
        <v>10</v>
      </c>
      <c r="AD1387">
        <v>8</v>
      </c>
      <c r="AE1387">
        <v>3</v>
      </c>
      <c r="AF1387">
        <v>0</v>
      </c>
      <c r="AG1387">
        <v>0</v>
      </c>
      <c r="AH1387" t="s">
        <v>67</v>
      </c>
      <c r="AI1387" t="s">
        <v>72</v>
      </c>
      <c r="AJ1387" t="str" cm="1">
        <f t="array" ref="AJ1387">_xlfn.IFS(
  Cleaned_Data[[#This Row],[MonthlyIncome]] &lt;= Q1_Val, "Low (Q1)",
  Cleaned_Data[[#This Row],[MonthlyIncome]] &lt;= Q2_Val, "Lower-Mid (Q2)",
  Cleaned_Data[[#This Row],[MonthlyIncome]] &lt;= Q3_Val, "Upper-Mid (Q3)",
  TRUE, "High (Q4)"
)</f>
        <v>Upper-Mid (Q3)</v>
      </c>
      <c r="AK1387" t="str">
        <f>_xlfn.XLOOKUP(Cleaned_Data[[#This Row],[JobSatisfaction]], SatisfactionLookup[Code], SatisfactionLookup[Label], "Unknown")</f>
        <v>Very High</v>
      </c>
      <c r="AL1387" t="str">
        <f>_xlfn.XLOOKUP(Cleaned_Data[[#This Row],[WorkLifeBalance]], SatisfactionLookup[Code], SatisfactionLookup[Label], "Unknown")</f>
        <v>Medium</v>
      </c>
      <c r="AM138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387" t="str" cm="1">
        <f t="array" ref="AN1387">_xlfn.IFS(Cleaned_Data[[#This Row],[Risk Score]]&gt;=5, "3 - High Risk", Cleaned_Data[[#This Row],[Risk Score]]&gt;=3, "2 - Medium Risk", TRUE, "1 - Low Risk")</f>
        <v>2 - Medium Risk</v>
      </c>
    </row>
    <row r="1388" spans="1:40">
      <c r="A1388">
        <v>30</v>
      </c>
      <c r="B1388" t="s">
        <v>43</v>
      </c>
      <c r="C1388" t="s">
        <v>36</v>
      </c>
      <c r="D1388">
        <v>288</v>
      </c>
      <c r="E1388" t="s">
        <v>45</v>
      </c>
      <c r="F1388">
        <v>2</v>
      </c>
      <c r="G1388">
        <v>3</v>
      </c>
      <c r="H1388" t="s">
        <v>38</v>
      </c>
      <c r="I1388">
        <v>117</v>
      </c>
      <c r="J1388">
        <v>3</v>
      </c>
      <c r="K1388" t="s">
        <v>46</v>
      </c>
      <c r="L1388">
        <v>99</v>
      </c>
      <c r="M1388">
        <v>2</v>
      </c>
      <c r="N1388">
        <v>2</v>
      </c>
      <c r="O1388" t="s">
        <v>54</v>
      </c>
      <c r="P1388">
        <v>4</v>
      </c>
      <c r="Q1388" t="s">
        <v>48</v>
      </c>
      <c r="R1388">
        <v>4152</v>
      </c>
      <c r="S1388">
        <v>15830</v>
      </c>
      <c r="T1388">
        <v>1</v>
      </c>
      <c r="U1388" t="s">
        <v>43</v>
      </c>
      <c r="V1388">
        <v>19</v>
      </c>
      <c r="W1388">
        <v>3</v>
      </c>
      <c r="X1388">
        <v>1</v>
      </c>
      <c r="Y1388">
        <v>3</v>
      </c>
      <c r="Z1388">
        <v>11</v>
      </c>
      <c r="AA1388">
        <v>3</v>
      </c>
      <c r="AB1388">
        <v>3</v>
      </c>
      <c r="AC1388">
        <v>11</v>
      </c>
      <c r="AD1388">
        <v>10</v>
      </c>
      <c r="AE1388">
        <v>10</v>
      </c>
      <c r="AF1388">
        <v>8</v>
      </c>
      <c r="AG1388">
        <v>0</v>
      </c>
      <c r="AH1388" t="s">
        <v>67</v>
      </c>
      <c r="AI1388" t="s">
        <v>73</v>
      </c>
      <c r="AJ1388" t="str" cm="1">
        <f t="array" ref="AJ1388">_xlfn.IFS(
  Cleaned_Data[[#This Row],[MonthlyIncome]] &lt;= Q1_Val, "Low (Q1)",
  Cleaned_Data[[#This Row],[MonthlyIncome]] &lt;= Q2_Val, "Lower-Mid (Q2)",
  Cleaned_Data[[#This Row],[MonthlyIncome]] &lt;= Q3_Val, "Upper-Mid (Q3)",
  TRUE, "High (Q4)"
)</f>
        <v>Lower-Mid (Q2)</v>
      </c>
      <c r="AK1388" t="str">
        <f>_xlfn.XLOOKUP(Cleaned_Data[[#This Row],[JobSatisfaction]], SatisfactionLookup[Code], SatisfactionLookup[Label], "Unknown")</f>
        <v>Very High</v>
      </c>
      <c r="AL1388" t="str">
        <f>_xlfn.XLOOKUP(Cleaned_Data[[#This Row],[WorkLifeBalance]], SatisfactionLookup[Code], SatisfactionLookup[Label], "Unknown")</f>
        <v>High</v>
      </c>
      <c r="AM138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388" t="str" cm="1">
        <f t="array" ref="AN1388">_xlfn.IFS(Cleaned_Data[[#This Row],[Risk Score]]&gt;=5, "3 - High Risk", Cleaned_Data[[#This Row],[Risk Score]]&gt;=3, "2 - Medium Risk", TRUE, "1 - Low Risk")</f>
        <v>1 - Low Risk</v>
      </c>
    </row>
    <row r="1389" spans="1:40">
      <c r="A1389">
        <v>30</v>
      </c>
      <c r="B1389" t="s">
        <v>43</v>
      </c>
      <c r="C1389" t="s">
        <v>36</v>
      </c>
      <c r="D1389">
        <v>1334</v>
      </c>
      <c r="E1389" t="s">
        <v>37</v>
      </c>
      <c r="F1389">
        <v>4</v>
      </c>
      <c r="G1389">
        <v>2</v>
      </c>
      <c r="H1389" t="s">
        <v>51</v>
      </c>
      <c r="I1389">
        <v>121</v>
      </c>
      <c r="J1389">
        <v>3</v>
      </c>
      <c r="K1389" t="s">
        <v>39</v>
      </c>
      <c r="L1389">
        <v>63</v>
      </c>
      <c r="M1389">
        <v>2</v>
      </c>
      <c r="N1389">
        <v>2</v>
      </c>
      <c r="O1389" t="s">
        <v>40</v>
      </c>
      <c r="P1389">
        <v>2</v>
      </c>
      <c r="Q1389" t="s">
        <v>52</v>
      </c>
      <c r="R1389">
        <v>5209</v>
      </c>
      <c r="S1389">
        <v>19760</v>
      </c>
      <c r="T1389">
        <v>1</v>
      </c>
      <c r="U1389" t="s">
        <v>35</v>
      </c>
      <c r="V1389">
        <v>12</v>
      </c>
      <c r="W1389">
        <v>3</v>
      </c>
      <c r="X1389">
        <v>2</v>
      </c>
      <c r="Y1389">
        <v>3</v>
      </c>
      <c r="Z1389">
        <v>11</v>
      </c>
      <c r="AA1389">
        <v>4</v>
      </c>
      <c r="AB1389">
        <v>2</v>
      </c>
      <c r="AC1389">
        <v>11</v>
      </c>
      <c r="AD1389">
        <v>8</v>
      </c>
      <c r="AE1389">
        <v>2</v>
      </c>
      <c r="AF1389">
        <v>7</v>
      </c>
      <c r="AG1389">
        <v>0</v>
      </c>
      <c r="AH1389" t="s">
        <v>67</v>
      </c>
      <c r="AI1389" t="s">
        <v>73</v>
      </c>
      <c r="AJ1389" t="str" cm="1">
        <f t="array" ref="AJ1389">_xlfn.IFS(
  Cleaned_Data[[#This Row],[MonthlyIncome]] &lt;= Q1_Val, "Low (Q1)",
  Cleaned_Data[[#This Row],[MonthlyIncome]] &lt;= Q2_Val, "Lower-Mid (Q2)",
  Cleaned_Data[[#This Row],[MonthlyIncome]] &lt;= Q3_Val, "Upper-Mid (Q3)",
  TRUE, "High (Q4)"
)</f>
        <v>Upper-Mid (Q3)</v>
      </c>
      <c r="AK1389" t="str">
        <f>_xlfn.XLOOKUP(Cleaned_Data[[#This Row],[JobSatisfaction]], SatisfactionLookup[Code], SatisfactionLookup[Label], "Unknown")</f>
        <v>Medium</v>
      </c>
      <c r="AL1389" t="str">
        <f>_xlfn.XLOOKUP(Cleaned_Data[[#This Row],[WorkLifeBalance]], SatisfactionLookup[Code], SatisfactionLookup[Label], "Unknown")</f>
        <v>Medium</v>
      </c>
      <c r="AM138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389" t="str" cm="1">
        <f t="array" ref="AN1389">_xlfn.IFS(Cleaned_Data[[#This Row],[Risk Score]]&gt;=5, "3 - High Risk", Cleaned_Data[[#This Row],[Risk Score]]&gt;=3, "2 - Medium Risk", TRUE, "1 - Low Risk")</f>
        <v>3 - High Risk</v>
      </c>
    </row>
    <row r="1390" spans="1:40">
      <c r="A1390">
        <v>32</v>
      </c>
      <c r="B1390" t="s">
        <v>43</v>
      </c>
      <c r="C1390" t="s">
        <v>36</v>
      </c>
      <c r="D1390">
        <v>1093</v>
      </c>
      <c r="E1390" t="s">
        <v>37</v>
      </c>
      <c r="F1390">
        <v>6</v>
      </c>
      <c r="G1390">
        <v>4</v>
      </c>
      <c r="H1390" t="s">
        <v>51</v>
      </c>
      <c r="I1390">
        <v>125</v>
      </c>
      <c r="J1390">
        <v>2</v>
      </c>
      <c r="K1390" t="s">
        <v>46</v>
      </c>
      <c r="L1390">
        <v>87</v>
      </c>
      <c r="M1390">
        <v>3</v>
      </c>
      <c r="N1390">
        <v>2</v>
      </c>
      <c r="O1390" t="s">
        <v>40</v>
      </c>
      <c r="P1390">
        <v>3</v>
      </c>
      <c r="Q1390" t="s">
        <v>41</v>
      </c>
      <c r="R1390">
        <v>5010</v>
      </c>
      <c r="S1390">
        <v>24301</v>
      </c>
      <c r="T1390">
        <v>1</v>
      </c>
      <c r="U1390" t="s">
        <v>43</v>
      </c>
      <c r="V1390">
        <v>16</v>
      </c>
      <c r="W1390">
        <v>3</v>
      </c>
      <c r="X1390">
        <v>1</v>
      </c>
      <c r="Y1390">
        <v>0</v>
      </c>
      <c r="Z1390">
        <v>12</v>
      </c>
      <c r="AA1390">
        <v>0</v>
      </c>
      <c r="AB1390">
        <v>3</v>
      </c>
      <c r="AC1390">
        <v>11</v>
      </c>
      <c r="AD1390">
        <v>8</v>
      </c>
      <c r="AE1390">
        <v>5</v>
      </c>
      <c r="AF1390">
        <v>7</v>
      </c>
      <c r="AG1390">
        <v>0</v>
      </c>
      <c r="AH1390" t="s">
        <v>67</v>
      </c>
      <c r="AI1390" t="s">
        <v>73</v>
      </c>
      <c r="AJ1390" t="str" cm="1">
        <f t="array" ref="AJ1390">_xlfn.IFS(
  Cleaned_Data[[#This Row],[MonthlyIncome]] &lt;= Q1_Val, "Low (Q1)",
  Cleaned_Data[[#This Row],[MonthlyIncome]] &lt;= Q2_Val, "Lower-Mid (Q2)",
  Cleaned_Data[[#This Row],[MonthlyIncome]] &lt;= Q3_Val, "Upper-Mid (Q3)",
  TRUE, "High (Q4)"
)</f>
        <v>Upper-Mid (Q3)</v>
      </c>
      <c r="AK1390" t="str">
        <f>_xlfn.XLOOKUP(Cleaned_Data[[#This Row],[JobSatisfaction]], SatisfactionLookup[Code], SatisfactionLookup[Label], "Unknown")</f>
        <v>High</v>
      </c>
      <c r="AL1390" t="str">
        <f>_xlfn.XLOOKUP(Cleaned_Data[[#This Row],[WorkLifeBalance]], SatisfactionLookup[Code], SatisfactionLookup[Label], "Unknown")</f>
        <v>High</v>
      </c>
      <c r="AM139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390" t="str" cm="1">
        <f t="array" ref="AN1390">_xlfn.IFS(Cleaned_Data[[#This Row],[Risk Score]]&gt;=5, "3 - High Risk", Cleaned_Data[[#This Row],[Risk Score]]&gt;=3, "2 - Medium Risk", TRUE, "1 - Low Risk")</f>
        <v>1 - Low Risk</v>
      </c>
    </row>
    <row r="1391" spans="1:40">
      <c r="A1391">
        <v>34</v>
      </c>
      <c r="B1391" t="s">
        <v>43</v>
      </c>
      <c r="C1391" t="s">
        <v>36</v>
      </c>
      <c r="D1391">
        <v>665</v>
      </c>
      <c r="E1391" t="s">
        <v>45</v>
      </c>
      <c r="F1391">
        <v>6</v>
      </c>
      <c r="G1391">
        <v>4</v>
      </c>
      <c r="H1391" t="s">
        <v>49</v>
      </c>
      <c r="I1391">
        <v>138</v>
      </c>
      <c r="J1391">
        <v>1</v>
      </c>
      <c r="K1391" t="s">
        <v>39</v>
      </c>
      <c r="L1391">
        <v>41</v>
      </c>
      <c r="M1391">
        <v>3</v>
      </c>
      <c r="N1391">
        <v>2</v>
      </c>
      <c r="O1391" t="s">
        <v>47</v>
      </c>
      <c r="P1391">
        <v>3</v>
      </c>
      <c r="Q1391" t="s">
        <v>41</v>
      </c>
      <c r="R1391">
        <v>4809</v>
      </c>
      <c r="S1391">
        <v>12482</v>
      </c>
      <c r="T1391">
        <v>1</v>
      </c>
      <c r="U1391" t="s">
        <v>43</v>
      </c>
      <c r="V1391">
        <v>14</v>
      </c>
      <c r="W1391">
        <v>3</v>
      </c>
      <c r="X1391">
        <v>3</v>
      </c>
      <c r="Y1391">
        <v>0</v>
      </c>
      <c r="Z1391">
        <v>16</v>
      </c>
      <c r="AA1391">
        <v>3</v>
      </c>
      <c r="AB1391">
        <v>3</v>
      </c>
      <c r="AC1391">
        <v>16</v>
      </c>
      <c r="AD1391">
        <v>13</v>
      </c>
      <c r="AE1391">
        <v>2</v>
      </c>
      <c r="AF1391">
        <v>10</v>
      </c>
      <c r="AG1391">
        <v>0</v>
      </c>
      <c r="AH1391" t="s">
        <v>67</v>
      </c>
      <c r="AI1391" t="s">
        <v>73</v>
      </c>
      <c r="AJ1391" t="str" cm="1">
        <f t="array" ref="AJ1391">_xlfn.IFS(
  Cleaned_Data[[#This Row],[MonthlyIncome]] &lt;= Q1_Val, "Low (Q1)",
  Cleaned_Data[[#This Row],[MonthlyIncome]] &lt;= Q2_Val, "Lower-Mid (Q2)",
  Cleaned_Data[[#This Row],[MonthlyIncome]] &lt;= Q3_Val, "Upper-Mid (Q3)",
  TRUE, "High (Q4)"
)</f>
        <v>Lower-Mid (Q2)</v>
      </c>
      <c r="AK1391" t="str">
        <f>_xlfn.XLOOKUP(Cleaned_Data[[#This Row],[JobSatisfaction]], SatisfactionLookup[Code], SatisfactionLookup[Label], "Unknown")</f>
        <v>High</v>
      </c>
      <c r="AL1391" t="str">
        <f>_xlfn.XLOOKUP(Cleaned_Data[[#This Row],[WorkLifeBalance]], SatisfactionLookup[Code], SatisfactionLookup[Label], "Unknown")</f>
        <v>High</v>
      </c>
      <c r="AM139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391" t="str" cm="1">
        <f t="array" ref="AN1391">_xlfn.IFS(Cleaned_Data[[#This Row],[Risk Score]]&gt;=5, "3 - High Risk", Cleaned_Data[[#This Row],[Risk Score]]&gt;=3, "2 - Medium Risk", TRUE, "1 - Low Risk")</f>
        <v>1 - Low Risk</v>
      </c>
    </row>
    <row r="1392" spans="1:40">
      <c r="A1392">
        <v>25</v>
      </c>
      <c r="B1392" t="s">
        <v>43</v>
      </c>
      <c r="C1392" t="s">
        <v>36</v>
      </c>
      <c r="D1392">
        <v>1280</v>
      </c>
      <c r="E1392" t="s">
        <v>45</v>
      </c>
      <c r="F1392">
        <v>7</v>
      </c>
      <c r="G1392">
        <v>1</v>
      </c>
      <c r="H1392" t="s">
        <v>51</v>
      </c>
      <c r="I1392">
        <v>143</v>
      </c>
      <c r="J1392">
        <v>4</v>
      </c>
      <c r="K1392" t="s">
        <v>46</v>
      </c>
      <c r="L1392">
        <v>64</v>
      </c>
      <c r="M1392">
        <v>2</v>
      </c>
      <c r="N1392">
        <v>1</v>
      </c>
      <c r="O1392" t="s">
        <v>47</v>
      </c>
      <c r="P1392">
        <v>4</v>
      </c>
      <c r="Q1392" t="s">
        <v>48</v>
      </c>
      <c r="R1392">
        <v>2889</v>
      </c>
      <c r="S1392">
        <v>26897</v>
      </c>
      <c r="T1392">
        <v>1</v>
      </c>
      <c r="U1392" t="s">
        <v>43</v>
      </c>
      <c r="V1392">
        <v>11</v>
      </c>
      <c r="W1392">
        <v>3</v>
      </c>
      <c r="X1392">
        <v>3</v>
      </c>
      <c r="Y1392">
        <v>2</v>
      </c>
      <c r="Z1392">
        <v>2</v>
      </c>
      <c r="AA1392">
        <v>2</v>
      </c>
      <c r="AB1392">
        <v>3</v>
      </c>
      <c r="AC1392">
        <v>2</v>
      </c>
      <c r="AD1392">
        <v>2</v>
      </c>
      <c r="AE1392">
        <v>2</v>
      </c>
      <c r="AF1392">
        <v>1</v>
      </c>
      <c r="AG1392">
        <v>0</v>
      </c>
      <c r="AH1392" t="s">
        <v>67</v>
      </c>
      <c r="AI1392" t="s">
        <v>71</v>
      </c>
      <c r="AJ1392" t="str" cm="1">
        <f t="array" ref="AJ1392">_xlfn.IFS(
  Cleaned_Data[[#This Row],[MonthlyIncome]] &lt;= Q1_Val, "Low (Q1)",
  Cleaned_Data[[#This Row],[MonthlyIncome]] &lt;= Q2_Val, "Lower-Mid (Q2)",
  Cleaned_Data[[#This Row],[MonthlyIncome]] &lt;= Q3_Val, "Upper-Mid (Q3)",
  TRUE, "High (Q4)"
)</f>
        <v>Low (Q1)</v>
      </c>
      <c r="AK1392" t="str">
        <f>_xlfn.XLOOKUP(Cleaned_Data[[#This Row],[JobSatisfaction]], SatisfactionLookup[Code], SatisfactionLookup[Label], "Unknown")</f>
        <v>Very High</v>
      </c>
      <c r="AL1392" t="str">
        <f>_xlfn.XLOOKUP(Cleaned_Data[[#This Row],[WorkLifeBalance]], SatisfactionLookup[Code], SatisfactionLookup[Label], "Unknown")</f>
        <v>High</v>
      </c>
      <c r="AM139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392" t="str" cm="1">
        <f t="array" ref="AN1392">_xlfn.IFS(Cleaned_Data[[#This Row],[Risk Score]]&gt;=5, "3 - High Risk", Cleaned_Data[[#This Row],[Risk Score]]&gt;=3, "2 - Medium Risk", TRUE, "1 - Low Risk")</f>
        <v>1 - Low Risk</v>
      </c>
    </row>
    <row r="1393" spans="1:40">
      <c r="A1393">
        <v>26</v>
      </c>
      <c r="B1393" t="s">
        <v>43</v>
      </c>
      <c r="C1393" t="s">
        <v>36</v>
      </c>
      <c r="D1393">
        <v>841</v>
      </c>
      <c r="E1393" t="s">
        <v>45</v>
      </c>
      <c r="F1393">
        <v>6</v>
      </c>
      <c r="G1393">
        <v>3</v>
      </c>
      <c r="H1393" t="s">
        <v>49</v>
      </c>
      <c r="I1393">
        <v>164</v>
      </c>
      <c r="J1393">
        <v>3</v>
      </c>
      <c r="K1393" t="s">
        <v>39</v>
      </c>
      <c r="L1393">
        <v>46</v>
      </c>
      <c r="M1393">
        <v>2</v>
      </c>
      <c r="N1393">
        <v>1</v>
      </c>
      <c r="O1393" t="s">
        <v>47</v>
      </c>
      <c r="P1393">
        <v>2</v>
      </c>
      <c r="Q1393" t="s">
        <v>48</v>
      </c>
      <c r="R1393">
        <v>2368</v>
      </c>
      <c r="S1393">
        <v>23300</v>
      </c>
      <c r="T1393">
        <v>1</v>
      </c>
      <c r="U1393" t="s">
        <v>43</v>
      </c>
      <c r="V1393">
        <v>19</v>
      </c>
      <c r="W1393">
        <v>3</v>
      </c>
      <c r="X1393">
        <v>3</v>
      </c>
      <c r="Y1393">
        <v>0</v>
      </c>
      <c r="Z1393">
        <v>5</v>
      </c>
      <c r="AA1393">
        <v>3</v>
      </c>
      <c r="AB1393">
        <v>2</v>
      </c>
      <c r="AC1393">
        <v>5</v>
      </c>
      <c r="AD1393">
        <v>4</v>
      </c>
      <c r="AE1393">
        <v>4</v>
      </c>
      <c r="AF1393">
        <v>3</v>
      </c>
      <c r="AG1393">
        <v>0</v>
      </c>
      <c r="AH1393" t="s">
        <v>67</v>
      </c>
      <c r="AI1393" t="s">
        <v>71</v>
      </c>
      <c r="AJ1393" t="str" cm="1">
        <f t="array" ref="AJ1393">_xlfn.IFS(
  Cleaned_Data[[#This Row],[MonthlyIncome]] &lt;= Q1_Val, "Low (Q1)",
  Cleaned_Data[[#This Row],[MonthlyIncome]] &lt;= Q2_Val, "Lower-Mid (Q2)",
  Cleaned_Data[[#This Row],[MonthlyIncome]] &lt;= Q3_Val, "Upper-Mid (Q3)",
  TRUE, "High (Q4)"
)</f>
        <v>Low (Q1)</v>
      </c>
      <c r="AK1393" t="str">
        <f>_xlfn.XLOOKUP(Cleaned_Data[[#This Row],[JobSatisfaction]], SatisfactionLookup[Code], SatisfactionLookup[Label], "Unknown")</f>
        <v>Medium</v>
      </c>
      <c r="AL1393" t="str">
        <f>_xlfn.XLOOKUP(Cleaned_Data[[#This Row],[WorkLifeBalance]], SatisfactionLookup[Code], SatisfactionLookup[Label], "Unknown")</f>
        <v>Medium</v>
      </c>
      <c r="AM139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393" t="str" cm="1">
        <f t="array" ref="AN1393">_xlfn.IFS(Cleaned_Data[[#This Row],[Risk Score]]&gt;=5, "3 - High Risk", Cleaned_Data[[#This Row],[Risk Score]]&gt;=3, "2 - Medium Risk", TRUE, "1 - Low Risk")</f>
        <v>3 - High Risk</v>
      </c>
    </row>
    <row r="1394" spans="1:40">
      <c r="A1394">
        <v>26</v>
      </c>
      <c r="B1394" t="s">
        <v>43</v>
      </c>
      <c r="C1394" t="s">
        <v>36</v>
      </c>
      <c r="D1394">
        <v>1355</v>
      </c>
      <c r="E1394" t="s">
        <v>61</v>
      </c>
      <c r="F1394">
        <v>25</v>
      </c>
      <c r="G1394">
        <v>1</v>
      </c>
      <c r="H1394" t="s">
        <v>38</v>
      </c>
      <c r="I1394">
        <v>177</v>
      </c>
      <c r="J1394">
        <v>3</v>
      </c>
      <c r="K1394" t="s">
        <v>39</v>
      </c>
      <c r="L1394">
        <v>61</v>
      </c>
      <c r="M1394">
        <v>3</v>
      </c>
      <c r="N1394">
        <v>1</v>
      </c>
      <c r="O1394" t="s">
        <v>61</v>
      </c>
      <c r="P1394">
        <v>3</v>
      </c>
      <c r="Q1394" t="s">
        <v>48</v>
      </c>
      <c r="R1394">
        <v>2942</v>
      </c>
      <c r="S1394">
        <v>8916</v>
      </c>
      <c r="T1394">
        <v>1</v>
      </c>
      <c r="U1394" t="s">
        <v>43</v>
      </c>
      <c r="V1394">
        <v>23</v>
      </c>
      <c r="W1394">
        <v>4</v>
      </c>
      <c r="X1394">
        <v>4</v>
      </c>
      <c r="Y1394">
        <v>1</v>
      </c>
      <c r="Z1394">
        <v>8</v>
      </c>
      <c r="AA1394">
        <v>3</v>
      </c>
      <c r="AB1394">
        <v>3</v>
      </c>
      <c r="AC1394">
        <v>8</v>
      </c>
      <c r="AD1394">
        <v>7</v>
      </c>
      <c r="AE1394">
        <v>5</v>
      </c>
      <c r="AF1394">
        <v>7</v>
      </c>
      <c r="AG1394">
        <v>0</v>
      </c>
      <c r="AH1394" t="s">
        <v>67</v>
      </c>
      <c r="AI1394" t="s">
        <v>72</v>
      </c>
      <c r="AJ1394" t="str" cm="1">
        <f t="array" ref="AJ1394">_xlfn.IFS(
  Cleaned_Data[[#This Row],[MonthlyIncome]] &lt;= Q1_Val, "Low (Q1)",
  Cleaned_Data[[#This Row],[MonthlyIncome]] &lt;= Q2_Val, "Lower-Mid (Q2)",
  Cleaned_Data[[#This Row],[MonthlyIncome]] &lt;= Q3_Val, "Upper-Mid (Q3)",
  TRUE, "High (Q4)"
)</f>
        <v>Lower-Mid (Q2)</v>
      </c>
      <c r="AK1394" t="str">
        <f>_xlfn.XLOOKUP(Cleaned_Data[[#This Row],[JobSatisfaction]], SatisfactionLookup[Code], SatisfactionLookup[Label], "Unknown")</f>
        <v>High</v>
      </c>
      <c r="AL1394" t="str">
        <f>_xlfn.XLOOKUP(Cleaned_Data[[#This Row],[WorkLifeBalance]], SatisfactionLookup[Code], SatisfactionLookup[Label], "Unknown")</f>
        <v>High</v>
      </c>
      <c r="AM139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394" t="str" cm="1">
        <f t="array" ref="AN1394">_xlfn.IFS(Cleaned_Data[[#This Row],[Risk Score]]&gt;=5, "3 - High Risk", Cleaned_Data[[#This Row],[Risk Score]]&gt;=3, "2 - Medium Risk", TRUE, "1 - Low Risk")</f>
        <v>2 - Medium Risk</v>
      </c>
    </row>
    <row r="1395" spans="1:40">
      <c r="A1395">
        <v>32</v>
      </c>
      <c r="B1395" t="s">
        <v>43</v>
      </c>
      <c r="C1395" t="s">
        <v>44</v>
      </c>
      <c r="D1395">
        <v>967</v>
      </c>
      <c r="E1395" t="s">
        <v>37</v>
      </c>
      <c r="F1395">
        <v>8</v>
      </c>
      <c r="G1395">
        <v>3</v>
      </c>
      <c r="H1395" t="s">
        <v>59</v>
      </c>
      <c r="I1395">
        <v>207</v>
      </c>
      <c r="J1395">
        <v>2</v>
      </c>
      <c r="K1395" t="s">
        <v>39</v>
      </c>
      <c r="L1395">
        <v>43</v>
      </c>
      <c r="M1395">
        <v>3</v>
      </c>
      <c r="N1395">
        <v>3</v>
      </c>
      <c r="O1395" t="s">
        <v>40</v>
      </c>
      <c r="P1395">
        <v>4</v>
      </c>
      <c r="Q1395" t="s">
        <v>41</v>
      </c>
      <c r="R1395">
        <v>8998</v>
      </c>
      <c r="S1395">
        <v>15589</v>
      </c>
      <c r="T1395">
        <v>1</v>
      </c>
      <c r="U1395" t="s">
        <v>43</v>
      </c>
      <c r="V1395">
        <v>14</v>
      </c>
      <c r="W1395">
        <v>3</v>
      </c>
      <c r="X1395">
        <v>4</v>
      </c>
      <c r="Y1395">
        <v>0</v>
      </c>
      <c r="Z1395">
        <v>9</v>
      </c>
      <c r="AA1395">
        <v>2</v>
      </c>
      <c r="AB1395">
        <v>3</v>
      </c>
      <c r="AC1395">
        <v>9</v>
      </c>
      <c r="AD1395">
        <v>8</v>
      </c>
      <c r="AE1395">
        <v>3</v>
      </c>
      <c r="AF1395">
        <v>7</v>
      </c>
      <c r="AG1395">
        <v>0</v>
      </c>
      <c r="AH1395" t="s">
        <v>67</v>
      </c>
      <c r="AI1395" t="s">
        <v>72</v>
      </c>
      <c r="AJ1395" t="str" cm="1">
        <f t="array" ref="AJ1395">_xlfn.IFS(
  Cleaned_Data[[#This Row],[MonthlyIncome]] &lt;= Q1_Val, "Low (Q1)",
  Cleaned_Data[[#This Row],[MonthlyIncome]] &lt;= Q2_Val, "Lower-Mid (Q2)",
  Cleaned_Data[[#This Row],[MonthlyIncome]] &lt;= Q3_Val, "Upper-Mid (Q3)",
  TRUE, "High (Q4)"
)</f>
        <v>High (Q4)</v>
      </c>
      <c r="AK1395" t="str">
        <f>_xlfn.XLOOKUP(Cleaned_Data[[#This Row],[JobSatisfaction]], SatisfactionLookup[Code], SatisfactionLookup[Label], "Unknown")</f>
        <v>Very High</v>
      </c>
      <c r="AL1395" t="str">
        <f>_xlfn.XLOOKUP(Cleaned_Data[[#This Row],[WorkLifeBalance]], SatisfactionLookup[Code], SatisfactionLookup[Label], "Unknown")</f>
        <v>High</v>
      </c>
      <c r="AM139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395" t="str" cm="1">
        <f t="array" ref="AN1395">_xlfn.IFS(Cleaned_Data[[#This Row],[Risk Score]]&gt;=5, "3 - High Risk", Cleaned_Data[[#This Row],[Risk Score]]&gt;=3, "2 - Medium Risk", TRUE, "1 - Low Risk")</f>
        <v>1 - Low Risk</v>
      </c>
    </row>
    <row r="1396" spans="1:40">
      <c r="A1396">
        <v>30</v>
      </c>
      <c r="B1396" t="s">
        <v>43</v>
      </c>
      <c r="C1396" t="s">
        <v>55</v>
      </c>
      <c r="D1396">
        <v>111</v>
      </c>
      <c r="E1396" t="s">
        <v>45</v>
      </c>
      <c r="F1396">
        <v>9</v>
      </c>
      <c r="G1396">
        <v>3</v>
      </c>
      <c r="H1396" t="s">
        <v>51</v>
      </c>
      <c r="I1396">
        <v>239</v>
      </c>
      <c r="J1396">
        <v>3</v>
      </c>
      <c r="K1396" t="s">
        <v>46</v>
      </c>
      <c r="L1396">
        <v>66</v>
      </c>
      <c r="M1396">
        <v>3</v>
      </c>
      <c r="N1396">
        <v>2</v>
      </c>
      <c r="O1396" t="s">
        <v>50</v>
      </c>
      <c r="P1396">
        <v>1</v>
      </c>
      <c r="Q1396" t="s">
        <v>52</v>
      </c>
      <c r="R1396">
        <v>3072</v>
      </c>
      <c r="S1396">
        <v>11012</v>
      </c>
      <c r="T1396">
        <v>1</v>
      </c>
      <c r="U1396" t="s">
        <v>43</v>
      </c>
      <c r="V1396">
        <v>11</v>
      </c>
      <c r="W1396">
        <v>3</v>
      </c>
      <c r="X1396">
        <v>3</v>
      </c>
      <c r="Y1396">
        <v>2</v>
      </c>
      <c r="Z1396">
        <v>12</v>
      </c>
      <c r="AA1396">
        <v>4</v>
      </c>
      <c r="AB1396">
        <v>3</v>
      </c>
      <c r="AC1396">
        <v>12</v>
      </c>
      <c r="AD1396">
        <v>9</v>
      </c>
      <c r="AE1396">
        <v>6</v>
      </c>
      <c r="AF1396">
        <v>10</v>
      </c>
      <c r="AG1396">
        <v>0</v>
      </c>
      <c r="AH1396" t="s">
        <v>67</v>
      </c>
      <c r="AI1396" t="s">
        <v>73</v>
      </c>
      <c r="AJ1396" t="str" cm="1">
        <f t="array" ref="AJ1396">_xlfn.IFS(
  Cleaned_Data[[#This Row],[MonthlyIncome]] &lt;= Q1_Val, "Low (Q1)",
  Cleaned_Data[[#This Row],[MonthlyIncome]] &lt;= Q2_Val, "Lower-Mid (Q2)",
  Cleaned_Data[[#This Row],[MonthlyIncome]] &lt;= Q3_Val, "Upper-Mid (Q3)",
  TRUE, "High (Q4)"
)</f>
        <v>Lower-Mid (Q2)</v>
      </c>
      <c r="AK1396" t="str">
        <f>_xlfn.XLOOKUP(Cleaned_Data[[#This Row],[JobSatisfaction]], SatisfactionLookup[Code], SatisfactionLookup[Label], "Unknown")</f>
        <v>Low</v>
      </c>
      <c r="AL1396" t="str">
        <f>_xlfn.XLOOKUP(Cleaned_Data[[#This Row],[WorkLifeBalance]], SatisfactionLookup[Code], SatisfactionLookup[Label], "Unknown")</f>
        <v>High</v>
      </c>
      <c r="AM139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396" t="str" cm="1">
        <f t="array" ref="AN1396">_xlfn.IFS(Cleaned_Data[[#This Row],[Risk Score]]&gt;=5, "3 - High Risk", Cleaned_Data[[#This Row],[Risk Score]]&gt;=3, "2 - Medium Risk", TRUE, "1 - Low Risk")</f>
        <v>2 - Medium Risk</v>
      </c>
    </row>
    <row r="1397" spans="1:40">
      <c r="A1397">
        <v>34</v>
      </c>
      <c r="B1397" t="s">
        <v>43</v>
      </c>
      <c r="C1397" t="s">
        <v>44</v>
      </c>
      <c r="D1397">
        <v>878</v>
      </c>
      <c r="E1397" t="s">
        <v>45</v>
      </c>
      <c r="F1397">
        <v>10</v>
      </c>
      <c r="G1397">
        <v>4</v>
      </c>
      <c r="H1397" t="s">
        <v>51</v>
      </c>
      <c r="I1397">
        <v>277</v>
      </c>
      <c r="J1397">
        <v>4</v>
      </c>
      <c r="K1397" t="s">
        <v>46</v>
      </c>
      <c r="L1397">
        <v>43</v>
      </c>
      <c r="M1397">
        <v>3</v>
      </c>
      <c r="N1397">
        <v>1</v>
      </c>
      <c r="O1397" t="s">
        <v>47</v>
      </c>
      <c r="P1397">
        <v>3</v>
      </c>
      <c r="Q1397" t="s">
        <v>52</v>
      </c>
      <c r="R1397">
        <v>3815</v>
      </c>
      <c r="S1397">
        <v>5972</v>
      </c>
      <c r="T1397">
        <v>1</v>
      </c>
      <c r="U1397" t="s">
        <v>35</v>
      </c>
      <c r="V1397">
        <v>17</v>
      </c>
      <c r="W1397">
        <v>3</v>
      </c>
      <c r="X1397">
        <v>4</v>
      </c>
      <c r="Y1397">
        <v>1</v>
      </c>
      <c r="Z1397">
        <v>5</v>
      </c>
      <c r="AA1397">
        <v>4</v>
      </c>
      <c r="AB1397">
        <v>4</v>
      </c>
      <c r="AC1397">
        <v>5</v>
      </c>
      <c r="AD1397">
        <v>3</v>
      </c>
      <c r="AE1397">
        <v>2</v>
      </c>
      <c r="AF1397">
        <v>0</v>
      </c>
      <c r="AG1397">
        <v>0</v>
      </c>
      <c r="AH1397" t="s">
        <v>67</v>
      </c>
      <c r="AI1397" t="s">
        <v>71</v>
      </c>
      <c r="AJ1397" t="str" cm="1">
        <f t="array" ref="AJ1397">_xlfn.IFS(
  Cleaned_Data[[#This Row],[MonthlyIncome]] &lt;= Q1_Val, "Low (Q1)",
  Cleaned_Data[[#This Row],[MonthlyIncome]] &lt;= Q2_Val, "Lower-Mid (Q2)",
  Cleaned_Data[[#This Row],[MonthlyIncome]] &lt;= Q3_Val, "Upper-Mid (Q3)",
  TRUE, "High (Q4)"
)</f>
        <v>Lower-Mid (Q2)</v>
      </c>
      <c r="AK1397" t="str">
        <f>_xlfn.XLOOKUP(Cleaned_Data[[#This Row],[JobSatisfaction]], SatisfactionLookup[Code], SatisfactionLookup[Label], "Unknown")</f>
        <v>High</v>
      </c>
      <c r="AL1397" t="str">
        <f>_xlfn.XLOOKUP(Cleaned_Data[[#This Row],[WorkLifeBalance]], SatisfactionLookup[Code], SatisfactionLookup[Label], "Unknown")</f>
        <v>Very High</v>
      </c>
      <c r="AM139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397" t="str" cm="1">
        <f t="array" ref="AN1397">_xlfn.IFS(Cleaned_Data[[#This Row],[Risk Score]]&gt;=5, "3 - High Risk", Cleaned_Data[[#This Row],[Risk Score]]&gt;=3, "2 - Medium Risk", TRUE, "1 - Low Risk")</f>
        <v>2 - Medium Risk</v>
      </c>
    </row>
    <row r="1398" spans="1:40">
      <c r="A1398">
        <v>32</v>
      </c>
      <c r="B1398" t="s">
        <v>35</v>
      </c>
      <c r="C1398" t="s">
        <v>36</v>
      </c>
      <c r="D1398">
        <v>1045</v>
      </c>
      <c r="E1398" t="s">
        <v>37</v>
      </c>
      <c r="F1398">
        <v>4</v>
      </c>
      <c r="G1398">
        <v>4</v>
      </c>
      <c r="H1398" t="s">
        <v>51</v>
      </c>
      <c r="I1398">
        <v>291</v>
      </c>
      <c r="J1398">
        <v>4</v>
      </c>
      <c r="K1398" t="s">
        <v>46</v>
      </c>
      <c r="L1398">
        <v>32</v>
      </c>
      <c r="M1398">
        <v>1</v>
      </c>
      <c r="N1398">
        <v>3</v>
      </c>
      <c r="O1398" t="s">
        <v>40</v>
      </c>
      <c r="P1398">
        <v>4</v>
      </c>
      <c r="Q1398" t="s">
        <v>48</v>
      </c>
      <c r="R1398">
        <v>10400</v>
      </c>
      <c r="S1398">
        <v>25812</v>
      </c>
      <c r="T1398">
        <v>1</v>
      </c>
      <c r="U1398" t="s">
        <v>43</v>
      </c>
      <c r="V1398">
        <v>11</v>
      </c>
      <c r="W1398">
        <v>3</v>
      </c>
      <c r="X1398">
        <v>3</v>
      </c>
      <c r="Y1398">
        <v>0</v>
      </c>
      <c r="Z1398">
        <v>14</v>
      </c>
      <c r="AA1398">
        <v>2</v>
      </c>
      <c r="AB1398">
        <v>2</v>
      </c>
      <c r="AC1398">
        <v>14</v>
      </c>
      <c r="AD1398">
        <v>8</v>
      </c>
      <c r="AE1398">
        <v>9</v>
      </c>
      <c r="AF1398">
        <v>8</v>
      </c>
      <c r="AG1398">
        <v>1</v>
      </c>
      <c r="AH1398" t="s">
        <v>67</v>
      </c>
      <c r="AI1398" t="s">
        <v>73</v>
      </c>
      <c r="AJ1398" t="str" cm="1">
        <f t="array" ref="AJ1398">_xlfn.IFS(
  Cleaned_Data[[#This Row],[MonthlyIncome]] &lt;= Q1_Val, "Low (Q1)",
  Cleaned_Data[[#This Row],[MonthlyIncome]] &lt;= Q2_Val, "Lower-Mid (Q2)",
  Cleaned_Data[[#This Row],[MonthlyIncome]] &lt;= Q3_Val, "Upper-Mid (Q3)",
  TRUE, "High (Q4)"
)</f>
        <v>High (Q4)</v>
      </c>
      <c r="AK1398" t="str">
        <f>_xlfn.XLOOKUP(Cleaned_Data[[#This Row],[JobSatisfaction]], SatisfactionLookup[Code], SatisfactionLookup[Label], "Unknown")</f>
        <v>Very High</v>
      </c>
      <c r="AL1398" t="str">
        <f>_xlfn.XLOOKUP(Cleaned_Data[[#This Row],[WorkLifeBalance]], SatisfactionLookup[Code], SatisfactionLookup[Label], "Unknown")</f>
        <v>Medium</v>
      </c>
      <c r="AM139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398" t="str" cm="1">
        <f t="array" ref="AN1398">_xlfn.IFS(Cleaned_Data[[#This Row],[Risk Score]]&gt;=5, "3 - High Risk", Cleaned_Data[[#This Row],[Risk Score]]&gt;=3, "2 - Medium Risk", TRUE, "1 - Low Risk")</f>
        <v>1 - Low Risk</v>
      </c>
    </row>
    <row r="1399" spans="1:40">
      <c r="A1399">
        <v>30</v>
      </c>
      <c r="B1399" t="s">
        <v>43</v>
      </c>
      <c r="C1399" t="s">
        <v>55</v>
      </c>
      <c r="D1399">
        <v>829</v>
      </c>
      <c r="E1399" t="s">
        <v>45</v>
      </c>
      <c r="F1399">
        <v>1</v>
      </c>
      <c r="G1399">
        <v>1</v>
      </c>
      <c r="H1399" t="s">
        <v>38</v>
      </c>
      <c r="I1399">
        <v>292</v>
      </c>
      <c r="J1399">
        <v>3</v>
      </c>
      <c r="K1399" t="s">
        <v>46</v>
      </c>
      <c r="L1399">
        <v>88</v>
      </c>
      <c r="M1399">
        <v>2</v>
      </c>
      <c r="N1399">
        <v>3</v>
      </c>
      <c r="O1399" t="s">
        <v>53</v>
      </c>
      <c r="P1399">
        <v>3</v>
      </c>
      <c r="Q1399" t="s">
        <v>41</v>
      </c>
      <c r="R1399">
        <v>8474</v>
      </c>
      <c r="S1399">
        <v>20925</v>
      </c>
      <c r="T1399">
        <v>1</v>
      </c>
      <c r="U1399" t="s">
        <v>43</v>
      </c>
      <c r="V1399">
        <v>22</v>
      </c>
      <c r="W1399">
        <v>4</v>
      </c>
      <c r="X1399">
        <v>3</v>
      </c>
      <c r="Y1399">
        <v>0</v>
      </c>
      <c r="Z1399">
        <v>12</v>
      </c>
      <c r="AA1399">
        <v>2</v>
      </c>
      <c r="AB1399">
        <v>3</v>
      </c>
      <c r="AC1399">
        <v>11</v>
      </c>
      <c r="AD1399">
        <v>8</v>
      </c>
      <c r="AE1399">
        <v>5</v>
      </c>
      <c r="AF1399">
        <v>8</v>
      </c>
      <c r="AG1399">
        <v>0</v>
      </c>
      <c r="AH1399" t="s">
        <v>67</v>
      </c>
      <c r="AI1399" t="s">
        <v>73</v>
      </c>
      <c r="AJ1399" t="str" cm="1">
        <f t="array" ref="AJ1399">_xlfn.IFS(
  Cleaned_Data[[#This Row],[MonthlyIncome]] &lt;= Q1_Val, "Low (Q1)",
  Cleaned_Data[[#This Row],[MonthlyIncome]] &lt;= Q2_Val, "Lower-Mid (Q2)",
  Cleaned_Data[[#This Row],[MonthlyIncome]] &lt;= Q3_Val, "Upper-Mid (Q3)",
  TRUE, "High (Q4)"
)</f>
        <v>High (Q4)</v>
      </c>
      <c r="AK1399" t="str">
        <f>_xlfn.XLOOKUP(Cleaned_Data[[#This Row],[JobSatisfaction]], SatisfactionLookup[Code], SatisfactionLookup[Label], "Unknown")</f>
        <v>High</v>
      </c>
      <c r="AL1399" t="str">
        <f>_xlfn.XLOOKUP(Cleaned_Data[[#This Row],[WorkLifeBalance]], SatisfactionLookup[Code], SatisfactionLookup[Label], "Unknown")</f>
        <v>High</v>
      </c>
      <c r="AM139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399" t="str" cm="1">
        <f t="array" ref="AN1399">_xlfn.IFS(Cleaned_Data[[#This Row],[Risk Score]]&gt;=5, "3 - High Risk", Cleaned_Data[[#This Row],[Risk Score]]&gt;=3, "2 - Medium Risk", TRUE, "1 - Low Risk")</f>
        <v>1 - Low Risk</v>
      </c>
    </row>
    <row r="1400" spans="1:40">
      <c r="A1400">
        <v>29</v>
      </c>
      <c r="B1400" t="s">
        <v>43</v>
      </c>
      <c r="C1400" t="s">
        <v>44</v>
      </c>
      <c r="D1400">
        <v>1413</v>
      </c>
      <c r="E1400" t="s">
        <v>37</v>
      </c>
      <c r="F1400">
        <v>1</v>
      </c>
      <c r="G1400">
        <v>1</v>
      </c>
      <c r="H1400" t="s">
        <v>51</v>
      </c>
      <c r="I1400">
        <v>312</v>
      </c>
      <c r="J1400">
        <v>2</v>
      </c>
      <c r="K1400" t="s">
        <v>39</v>
      </c>
      <c r="L1400">
        <v>42</v>
      </c>
      <c r="M1400">
        <v>3</v>
      </c>
      <c r="N1400">
        <v>3</v>
      </c>
      <c r="O1400" t="s">
        <v>40</v>
      </c>
      <c r="P1400">
        <v>4</v>
      </c>
      <c r="Q1400" t="s">
        <v>48</v>
      </c>
      <c r="R1400">
        <v>7918</v>
      </c>
      <c r="S1400">
        <v>6599</v>
      </c>
      <c r="T1400">
        <v>1</v>
      </c>
      <c r="U1400" t="s">
        <v>43</v>
      </c>
      <c r="V1400">
        <v>14</v>
      </c>
      <c r="W1400">
        <v>3</v>
      </c>
      <c r="X1400">
        <v>4</v>
      </c>
      <c r="Y1400">
        <v>1</v>
      </c>
      <c r="Z1400">
        <v>11</v>
      </c>
      <c r="AA1400">
        <v>5</v>
      </c>
      <c r="AB1400">
        <v>3</v>
      </c>
      <c r="AC1400">
        <v>11</v>
      </c>
      <c r="AD1400">
        <v>10</v>
      </c>
      <c r="AE1400">
        <v>4</v>
      </c>
      <c r="AF1400">
        <v>1</v>
      </c>
      <c r="AG1400">
        <v>0</v>
      </c>
      <c r="AH1400" t="s">
        <v>67</v>
      </c>
      <c r="AI1400" t="s">
        <v>73</v>
      </c>
      <c r="AJ1400" t="str" cm="1">
        <f t="array" ref="AJ1400">_xlfn.IFS(
  Cleaned_Data[[#This Row],[MonthlyIncome]] &lt;= Q1_Val, "Low (Q1)",
  Cleaned_Data[[#This Row],[MonthlyIncome]] &lt;= Q2_Val, "Lower-Mid (Q2)",
  Cleaned_Data[[#This Row],[MonthlyIncome]] &lt;= Q3_Val, "Upper-Mid (Q3)",
  TRUE, "High (Q4)"
)</f>
        <v>Upper-Mid (Q3)</v>
      </c>
      <c r="AK1400" t="str">
        <f>_xlfn.XLOOKUP(Cleaned_Data[[#This Row],[JobSatisfaction]], SatisfactionLookup[Code], SatisfactionLookup[Label], "Unknown")</f>
        <v>Very High</v>
      </c>
      <c r="AL1400" t="str">
        <f>_xlfn.XLOOKUP(Cleaned_Data[[#This Row],[WorkLifeBalance]], SatisfactionLookup[Code], SatisfactionLookup[Label], "Unknown")</f>
        <v>High</v>
      </c>
      <c r="AM140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400" t="str" cm="1">
        <f t="array" ref="AN1400">_xlfn.IFS(Cleaned_Data[[#This Row],[Risk Score]]&gt;=5, "3 - High Risk", Cleaned_Data[[#This Row],[Risk Score]]&gt;=3, "2 - Medium Risk", TRUE, "1 - Low Risk")</f>
        <v>1 - Low Risk</v>
      </c>
    </row>
    <row r="1401" spans="1:40">
      <c r="A1401">
        <v>26</v>
      </c>
      <c r="B1401" t="s">
        <v>43</v>
      </c>
      <c r="C1401" t="s">
        <v>44</v>
      </c>
      <c r="D1401">
        <v>496</v>
      </c>
      <c r="E1401" t="s">
        <v>45</v>
      </c>
      <c r="F1401">
        <v>11</v>
      </c>
      <c r="G1401">
        <v>2</v>
      </c>
      <c r="H1401" t="s">
        <v>51</v>
      </c>
      <c r="I1401">
        <v>390</v>
      </c>
      <c r="J1401">
        <v>1</v>
      </c>
      <c r="K1401" t="s">
        <v>46</v>
      </c>
      <c r="L1401">
        <v>60</v>
      </c>
      <c r="M1401">
        <v>3</v>
      </c>
      <c r="N1401">
        <v>2</v>
      </c>
      <c r="O1401" t="s">
        <v>54</v>
      </c>
      <c r="P1401">
        <v>1</v>
      </c>
      <c r="Q1401" t="s">
        <v>48</v>
      </c>
      <c r="R1401">
        <v>4741</v>
      </c>
      <c r="S1401">
        <v>22722</v>
      </c>
      <c r="T1401">
        <v>1</v>
      </c>
      <c r="U1401" t="s">
        <v>35</v>
      </c>
      <c r="V1401">
        <v>13</v>
      </c>
      <c r="W1401">
        <v>3</v>
      </c>
      <c r="X1401">
        <v>3</v>
      </c>
      <c r="Y1401">
        <v>1</v>
      </c>
      <c r="Z1401">
        <v>5</v>
      </c>
      <c r="AA1401">
        <v>3</v>
      </c>
      <c r="AB1401">
        <v>3</v>
      </c>
      <c r="AC1401">
        <v>5</v>
      </c>
      <c r="AD1401">
        <v>3</v>
      </c>
      <c r="AE1401">
        <v>3</v>
      </c>
      <c r="AF1401">
        <v>3</v>
      </c>
      <c r="AG1401">
        <v>0</v>
      </c>
      <c r="AH1401" t="s">
        <v>67</v>
      </c>
      <c r="AI1401" t="s">
        <v>71</v>
      </c>
      <c r="AJ1401" t="str" cm="1">
        <f t="array" ref="AJ1401">_xlfn.IFS(
  Cleaned_Data[[#This Row],[MonthlyIncome]] &lt;= Q1_Val, "Low (Q1)",
  Cleaned_Data[[#This Row],[MonthlyIncome]] &lt;= Q2_Val, "Lower-Mid (Q2)",
  Cleaned_Data[[#This Row],[MonthlyIncome]] &lt;= Q3_Val, "Upper-Mid (Q3)",
  TRUE, "High (Q4)"
)</f>
        <v>Lower-Mid (Q2)</v>
      </c>
      <c r="AK1401" t="str">
        <f>_xlfn.XLOOKUP(Cleaned_Data[[#This Row],[JobSatisfaction]], SatisfactionLookup[Code], SatisfactionLookup[Label], "Unknown")</f>
        <v>Low</v>
      </c>
      <c r="AL1401" t="str">
        <f>_xlfn.XLOOKUP(Cleaned_Data[[#This Row],[WorkLifeBalance]], SatisfactionLookup[Code], SatisfactionLookup[Label], "Unknown")</f>
        <v>High</v>
      </c>
      <c r="AM140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401" t="str" cm="1">
        <f t="array" ref="AN1401">_xlfn.IFS(Cleaned_Data[[#This Row],[Risk Score]]&gt;=5, "3 - High Risk", Cleaned_Data[[#This Row],[Risk Score]]&gt;=3, "2 - Medium Risk", TRUE, "1 - Low Risk")</f>
        <v>3 - High Risk</v>
      </c>
    </row>
    <row r="1402" spans="1:40">
      <c r="A1402">
        <v>31</v>
      </c>
      <c r="B1402" t="s">
        <v>43</v>
      </c>
      <c r="C1402" t="s">
        <v>44</v>
      </c>
      <c r="D1402">
        <v>444</v>
      </c>
      <c r="E1402" t="s">
        <v>37</v>
      </c>
      <c r="F1402">
        <v>5</v>
      </c>
      <c r="G1402">
        <v>3</v>
      </c>
      <c r="H1402" t="s">
        <v>59</v>
      </c>
      <c r="I1402">
        <v>399</v>
      </c>
      <c r="J1402">
        <v>4</v>
      </c>
      <c r="K1402" t="s">
        <v>39</v>
      </c>
      <c r="L1402">
        <v>84</v>
      </c>
      <c r="M1402">
        <v>3</v>
      </c>
      <c r="N1402">
        <v>1</v>
      </c>
      <c r="O1402" t="s">
        <v>57</v>
      </c>
      <c r="P1402">
        <v>2</v>
      </c>
      <c r="Q1402" t="s">
        <v>52</v>
      </c>
      <c r="R1402">
        <v>2789</v>
      </c>
      <c r="S1402">
        <v>3909</v>
      </c>
      <c r="T1402">
        <v>1</v>
      </c>
      <c r="U1402" t="s">
        <v>43</v>
      </c>
      <c r="V1402">
        <v>11</v>
      </c>
      <c r="W1402">
        <v>3</v>
      </c>
      <c r="X1402">
        <v>3</v>
      </c>
      <c r="Y1402">
        <v>1</v>
      </c>
      <c r="Z1402">
        <v>2</v>
      </c>
      <c r="AA1402">
        <v>5</v>
      </c>
      <c r="AB1402">
        <v>2</v>
      </c>
      <c r="AC1402">
        <v>2</v>
      </c>
      <c r="AD1402">
        <v>2</v>
      </c>
      <c r="AE1402">
        <v>2</v>
      </c>
      <c r="AF1402">
        <v>2</v>
      </c>
      <c r="AG1402">
        <v>0</v>
      </c>
      <c r="AH1402" t="s">
        <v>67</v>
      </c>
      <c r="AI1402" t="s">
        <v>71</v>
      </c>
      <c r="AJ1402" t="str" cm="1">
        <f t="array" ref="AJ1402">_xlfn.IFS(
  Cleaned_Data[[#This Row],[MonthlyIncome]] &lt;= Q1_Val, "Low (Q1)",
  Cleaned_Data[[#This Row],[MonthlyIncome]] &lt;= Q2_Val, "Lower-Mid (Q2)",
  Cleaned_Data[[#This Row],[MonthlyIncome]] &lt;= Q3_Val, "Upper-Mid (Q3)",
  TRUE, "High (Q4)"
)</f>
        <v>Low (Q1)</v>
      </c>
      <c r="AK1402" t="str">
        <f>_xlfn.XLOOKUP(Cleaned_Data[[#This Row],[JobSatisfaction]], SatisfactionLookup[Code], SatisfactionLookup[Label], "Unknown")</f>
        <v>Medium</v>
      </c>
      <c r="AL1402" t="str">
        <f>_xlfn.XLOOKUP(Cleaned_Data[[#This Row],[WorkLifeBalance]], SatisfactionLookup[Code], SatisfactionLookup[Label], "Unknown")</f>
        <v>Medium</v>
      </c>
      <c r="AM140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402" t="str" cm="1">
        <f t="array" ref="AN1402">_xlfn.IFS(Cleaned_Data[[#This Row],[Risk Score]]&gt;=5, "3 - High Risk", Cleaned_Data[[#This Row],[Risk Score]]&gt;=3, "2 - Medium Risk", TRUE, "1 - Low Risk")</f>
        <v>2 - Medium Risk</v>
      </c>
    </row>
    <row r="1403" spans="1:40">
      <c r="A1403">
        <v>26</v>
      </c>
      <c r="B1403" t="s">
        <v>35</v>
      </c>
      <c r="C1403" t="s">
        <v>36</v>
      </c>
      <c r="D1403">
        <v>950</v>
      </c>
      <c r="E1403" t="s">
        <v>37</v>
      </c>
      <c r="F1403">
        <v>4</v>
      </c>
      <c r="G1403">
        <v>4</v>
      </c>
      <c r="H1403" t="s">
        <v>59</v>
      </c>
      <c r="I1403">
        <v>401</v>
      </c>
      <c r="J1403">
        <v>4</v>
      </c>
      <c r="K1403" t="s">
        <v>46</v>
      </c>
      <c r="L1403">
        <v>48</v>
      </c>
      <c r="M1403">
        <v>2</v>
      </c>
      <c r="N1403">
        <v>2</v>
      </c>
      <c r="O1403" t="s">
        <v>40</v>
      </c>
      <c r="P1403">
        <v>4</v>
      </c>
      <c r="Q1403" t="s">
        <v>41</v>
      </c>
      <c r="R1403">
        <v>5828</v>
      </c>
      <c r="S1403">
        <v>8450</v>
      </c>
      <c r="T1403">
        <v>1</v>
      </c>
      <c r="U1403" t="s">
        <v>35</v>
      </c>
      <c r="V1403">
        <v>12</v>
      </c>
      <c r="W1403">
        <v>3</v>
      </c>
      <c r="X1403">
        <v>2</v>
      </c>
      <c r="Y1403">
        <v>0</v>
      </c>
      <c r="Z1403">
        <v>8</v>
      </c>
      <c r="AA1403">
        <v>0</v>
      </c>
      <c r="AB1403">
        <v>3</v>
      </c>
      <c r="AC1403">
        <v>8</v>
      </c>
      <c r="AD1403">
        <v>7</v>
      </c>
      <c r="AE1403">
        <v>7</v>
      </c>
      <c r="AF1403">
        <v>4</v>
      </c>
      <c r="AG1403">
        <v>1</v>
      </c>
      <c r="AH1403" t="s">
        <v>67</v>
      </c>
      <c r="AI1403" t="s">
        <v>72</v>
      </c>
      <c r="AJ1403" t="str" cm="1">
        <f t="array" ref="AJ1403">_xlfn.IFS(
  Cleaned_Data[[#This Row],[MonthlyIncome]] &lt;= Q1_Val, "Low (Q1)",
  Cleaned_Data[[#This Row],[MonthlyIncome]] &lt;= Q2_Val, "Lower-Mid (Q2)",
  Cleaned_Data[[#This Row],[MonthlyIncome]] &lt;= Q3_Val, "Upper-Mid (Q3)",
  TRUE, "High (Q4)"
)</f>
        <v>Upper-Mid (Q3)</v>
      </c>
      <c r="AK1403" t="str">
        <f>_xlfn.XLOOKUP(Cleaned_Data[[#This Row],[JobSatisfaction]], SatisfactionLookup[Code], SatisfactionLookup[Label], "Unknown")</f>
        <v>Very High</v>
      </c>
      <c r="AL1403" t="str">
        <f>_xlfn.XLOOKUP(Cleaned_Data[[#This Row],[WorkLifeBalance]], SatisfactionLookup[Code], SatisfactionLookup[Label], "Unknown")</f>
        <v>High</v>
      </c>
      <c r="AM140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403" t="str" cm="1">
        <f t="array" ref="AN1403">_xlfn.IFS(Cleaned_Data[[#This Row],[Risk Score]]&gt;=5, "3 - High Risk", Cleaned_Data[[#This Row],[Risk Score]]&gt;=3, "2 - Medium Risk", TRUE, "1 - Low Risk")</f>
        <v>2 - Medium Risk</v>
      </c>
    </row>
    <row r="1404" spans="1:40">
      <c r="A1404">
        <v>32</v>
      </c>
      <c r="B1404" t="s">
        <v>43</v>
      </c>
      <c r="C1404" t="s">
        <v>36</v>
      </c>
      <c r="D1404">
        <v>906</v>
      </c>
      <c r="E1404" t="s">
        <v>37</v>
      </c>
      <c r="F1404">
        <v>7</v>
      </c>
      <c r="G1404">
        <v>3</v>
      </c>
      <c r="H1404" t="s">
        <v>38</v>
      </c>
      <c r="I1404">
        <v>420</v>
      </c>
      <c r="J1404">
        <v>4</v>
      </c>
      <c r="K1404" t="s">
        <v>46</v>
      </c>
      <c r="L1404">
        <v>91</v>
      </c>
      <c r="M1404">
        <v>2</v>
      </c>
      <c r="N1404">
        <v>2</v>
      </c>
      <c r="O1404" t="s">
        <v>40</v>
      </c>
      <c r="P1404">
        <v>3</v>
      </c>
      <c r="Q1404" t="s">
        <v>48</v>
      </c>
      <c r="R1404">
        <v>5484</v>
      </c>
      <c r="S1404">
        <v>16985</v>
      </c>
      <c r="T1404">
        <v>1</v>
      </c>
      <c r="U1404" t="s">
        <v>43</v>
      </c>
      <c r="V1404">
        <v>14</v>
      </c>
      <c r="W1404">
        <v>3</v>
      </c>
      <c r="X1404">
        <v>3</v>
      </c>
      <c r="Y1404">
        <v>1</v>
      </c>
      <c r="Z1404">
        <v>13</v>
      </c>
      <c r="AA1404">
        <v>3</v>
      </c>
      <c r="AB1404">
        <v>2</v>
      </c>
      <c r="AC1404">
        <v>13</v>
      </c>
      <c r="AD1404">
        <v>8</v>
      </c>
      <c r="AE1404">
        <v>4</v>
      </c>
      <c r="AF1404">
        <v>8</v>
      </c>
      <c r="AG1404">
        <v>0</v>
      </c>
      <c r="AH1404" t="s">
        <v>67</v>
      </c>
      <c r="AI1404" t="s">
        <v>73</v>
      </c>
      <c r="AJ1404" t="str" cm="1">
        <f t="array" ref="AJ1404">_xlfn.IFS(
  Cleaned_Data[[#This Row],[MonthlyIncome]] &lt;= Q1_Val, "Low (Q1)",
  Cleaned_Data[[#This Row],[MonthlyIncome]] &lt;= Q2_Val, "Lower-Mid (Q2)",
  Cleaned_Data[[#This Row],[MonthlyIncome]] &lt;= Q3_Val, "Upper-Mid (Q3)",
  TRUE, "High (Q4)"
)</f>
        <v>Upper-Mid (Q3)</v>
      </c>
      <c r="AK1404" t="str">
        <f>_xlfn.XLOOKUP(Cleaned_Data[[#This Row],[JobSatisfaction]], SatisfactionLookup[Code], SatisfactionLookup[Label], "Unknown")</f>
        <v>High</v>
      </c>
      <c r="AL1404" t="str">
        <f>_xlfn.XLOOKUP(Cleaned_Data[[#This Row],[WorkLifeBalance]], SatisfactionLookup[Code], SatisfactionLookup[Label], "Unknown")</f>
        <v>Medium</v>
      </c>
      <c r="AM140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404" t="str" cm="1">
        <f t="array" ref="AN1404">_xlfn.IFS(Cleaned_Data[[#This Row],[Risk Score]]&gt;=5, "3 - High Risk", Cleaned_Data[[#This Row],[Risk Score]]&gt;=3, "2 - Medium Risk", TRUE, "1 - Low Risk")</f>
        <v>1 - Low Risk</v>
      </c>
    </row>
    <row r="1405" spans="1:40">
      <c r="A1405">
        <v>32</v>
      </c>
      <c r="B1405" t="s">
        <v>43</v>
      </c>
      <c r="C1405" t="s">
        <v>36</v>
      </c>
      <c r="D1405">
        <v>588</v>
      </c>
      <c r="E1405" t="s">
        <v>37</v>
      </c>
      <c r="F1405">
        <v>8</v>
      </c>
      <c r="G1405">
        <v>2</v>
      </c>
      <c r="H1405" t="s">
        <v>60</v>
      </c>
      <c r="I1405">
        <v>436</v>
      </c>
      <c r="J1405">
        <v>3</v>
      </c>
      <c r="K1405" t="s">
        <v>39</v>
      </c>
      <c r="L1405">
        <v>65</v>
      </c>
      <c r="M1405">
        <v>2</v>
      </c>
      <c r="N1405">
        <v>2</v>
      </c>
      <c r="O1405" t="s">
        <v>40</v>
      </c>
      <c r="P1405">
        <v>2</v>
      </c>
      <c r="Q1405" t="s">
        <v>48</v>
      </c>
      <c r="R1405">
        <v>5228</v>
      </c>
      <c r="S1405">
        <v>24624</v>
      </c>
      <c r="T1405">
        <v>1</v>
      </c>
      <c r="U1405" t="s">
        <v>35</v>
      </c>
      <c r="V1405">
        <v>11</v>
      </c>
      <c r="W1405">
        <v>3</v>
      </c>
      <c r="X1405">
        <v>4</v>
      </c>
      <c r="Y1405">
        <v>0</v>
      </c>
      <c r="Z1405">
        <v>13</v>
      </c>
      <c r="AA1405">
        <v>2</v>
      </c>
      <c r="AB1405">
        <v>3</v>
      </c>
      <c r="AC1405">
        <v>13</v>
      </c>
      <c r="AD1405">
        <v>12</v>
      </c>
      <c r="AE1405">
        <v>11</v>
      </c>
      <c r="AF1405">
        <v>9</v>
      </c>
      <c r="AG1405">
        <v>0</v>
      </c>
      <c r="AH1405" t="s">
        <v>67</v>
      </c>
      <c r="AI1405" t="s">
        <v>73</v>
      </c>
      <c r="AJ1405" t="str" cm="1">
        <f t="array" ref="AJ1405">_xlfn.IFS(
  Cleaned_Data[[#This Row],[MonthlyIncome]] &lt;= Q1_Val, "Low (Q1)",
  Cleaned_Data[[#This Row],[MonthlyIncome]] &lt;= Q2_Val, "Lower-Mid (Q2)",
  Cleaned_Data[[#This Row],[MonthlyIncome]] &lt;= Q3_Val, "Upper-Mid (Q3)",
  TRUE, "High (Q4)"
)</f>
        <v>Upper-Mid (Q3)</v>
      </c>
      <c r="AK1405" t="str">
        <f>_xlfn.XLOOKUP(Cleaned_Data[[#This Row],[JobSatisfaction]], SatisfactionLookup[Code], SatisfactionLookup[Label], "Unknown")</f>
        <v>Medium</v>
      </c>
      <c r="AL1405" t="str">
        <f>_xlfn.XLOOKUP(Cleaned_Data[[#This Row],[WorkLifeBalance]], SatisfactionLookup[Code], SatisfactionLookup[Label], "Unknown")</f>
        <v>High</v>
      </c>
      <c r="AM140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405" t="str" cm="1">
        <f t="array" ref="AN1405">_xlfn.IFS(Cleaned_Data[[#This Row],[Risk Score]]&gt;=5, "3 - High Risk", Cleaned_Data[[#This Row],[Risk Score]]&gt;=3, "2 - Medium Risk", TRUE, "1 - Low Risk")</f>
        <v>3 - High Risk</v>
      </c>
    </row>
    <row r="1406" spans="1:40">
      <c r="A1406">
        <v>31</v>
      </c>
      <c r="B1406" t="s">
        <v>43</v>
      </c>
      <c r="C1406" t="s">
        <v>44</v>
      </c>
      <c r="D1406">
        <v>798</v>
      </c>
      <c r="E1406" t="s">
        <v>45</v>
      </c>
      <c r="F1406">
        <v>7</v>
      </c>
      <c r="G1406">
        <v>2</v>
      </c>
      <c r="H1406" t="s">
        <v>38</v>
      </c>
      <c r="I1406">
        <v>442</v>
      </c>
      <c r="J1406">
        <v>3</v>
      </c>
      <c r="K1406" t="s">
        <v>39</v>
      </c>
      <c r="L1406">
        <v>48</v>
      </c>
      <c r="M1406">
        <v>2</v>
      </c>
      <c r="N1406">
        <v>3</v>
      </c>
      <c r="O1406" t="s">
        <v>53</v>
      </c>
      <c r="P1406">
        <v>3</v>
      </c>
      <c r="Q1406" t="s">
        <v>48</v>
      </c>
      <c r="R1406">
        <v>8943</v>
      </c>
      <c r="S1406">
        <v>14034</v>
      </c>
      <c r="T1406">
        <v>1</v>
      </c>
      <c r="U1406" t="s">
        <v>43</v>
      </c>
      <c r="V1406">
        <v>24</v>
      </c>
      <c r="W1406">
        <v>4</v>
      </c>
      <c r="X1406">
        <v>1</v>
      </c>
      <c r="Y1406">
        <v>1</v>
      </c>
      <c r="Z1406">
        <v>10</v>
      </c>
      <c r="AA1406">
        <v>2</v>
      </c>
      <c r="AB1406">
        <v>3</v>
      </c>
      <c r="AC1406">
        <v>10</v>
      </c>
      <c r="AD1406">
        <v>9</v>
      </c>
      <c r="AE1406">
        <v>8</v>
      </c>
      <c r="AF1406">
        <v>9</v>
      </c>
      <c r="AG1406">
        <v>0</v>
      </c>
      <c r="AH1406" t="s">
        <v>67</v>
      </c>
      <c r="AI1406" t="s">
        <v>72</v>
      </c>
      <c r="AJ1406" t="str" cm="1">
        <f t="array" ref="AJ1406">_xlfn.IFS(
  Cleaned_Data[[#This Row],[MonthlyIncome]] &lt;= Q1_Val, "Low (Q1)",
  Cleaned_Data[[#This Row],[MonthlyIncome]] &lt;= Q2_Val, "Lower-Mid (Q2)",
  Cleaned_Data[[#This Row],[MonthlyIncome]] &lt;= Q3_Val, "Upper-Mid (Q3)",
  TRUE, "High (Q4)"
)</f>
        <v>High (Q4)</v>
      </c>
      <c r="AK1406" t="str">
        <f>_xlfn.XLOOKUP(Cleaned_Data[[#This Row],[JobSatisfaction]], SatisfactionLookup[Code], SatisfactionLookup[Label], "Unknown")</f>
        <v>High</v>
      </c>
      <c r="AL1406" t="str">
        <f>_xlfn.XLOOKUP(Cleaned_Data[[#This Row],[WorkLifeBalance]], SatisfactionLookup[Code], SatisfactionLookup[Label], "Unknown")</f>
        <v>High</v>
      </c>
      <c r="AM140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406" t="str" cm="1">
        <f t="array" ref="AN1406">_xlfn.IFS(Cleaned_Data[[#This Row],[Risk Score]]&gt;=5, "3 - High Risk", Cleaned_Data[[#This Row],[Risk Score]]&gt;=3, "2 - Medium Risk", TRUE, "1 - Low Risk")</f>
        <v>1 - Low Risk</v>
      </c>
    </row>
    <row r="1407" spans="1:40">
      <c r="A1407">
        <v>31</v>
      </c>
      <c r="B1407" t="s">
        <v>43</v>
      </c>
      <c r="C1407" t="s">
        <v>36</v>
      </c>
      <c r="D1407">
        <v>1232</v>
      </c>
      <c r="E1407" t="s">
        <v>45</v>
      </c>
      <c r="F1407">
        <v>7</v>
      </c>
      <c r="G1407">
        <v>4</v>
      </c>
      <c r="H1407" t="s">
        <v>51</v>
      </c>
      <c r="I1407">
        <v>462</v>
      </c>
      <c r="J1407">
        <v>3</v>
      </c>
      <c r="K1407" t="s">
        <v>39</v>
      </c>
      <c r="L1407">
        <v>39</v>
      </c>
      <c r="M1407">
        <v>3</v>
      </c>
      <c r="N1407">
        <v>3</v>
      </c>
      <c r="O1407" t="s">
        <v>53</v>
      </c>
      <c r="P1407">
        <v>4</v>
      </c>
      <c r="Q1407" t="s">
        <v>41</v>
      </c>
      <c r="R1407">
        <v>7143</v>
      </c>
      <c r="S1407">
        <v>25713</v>
      </c>
      <c r="T1407">
        <v>1</v>
      </c>
      <c r="U1407" t="s">
        <v>35</v>
      </c>
      <c r="V1407">
        <v>14</v>
      </c>
      <c r="W1407">
        <v>3</v>
      </c>
      <c r="X1407">
        <v>3</v>
      </c>
      <c r="Y1407">
        <v>0</v>
      </c>
      <c r="Z1407">
        <v>11</v>
      </c>
      <c r="AA1407">
        <v>2</v>
      </c>
      <c r="AB1407">
        <v>2</v>
      </c>
      <c r="AC1407">
        <v>11</v>
      </c>
      <c r="AD1407">
        <v>9</v>
      </c>
      <c r="AE1407">
        <v>4</v>
      </c>
      <c r="AF1407">
        <v>10</v>
      </c>
      <c r="AG1407">
        <v>0</v>
      </c>
      <c r="AH1407" t="s">
        <v>67</v>
      </c>
      <c r="AI1407" t="s">
        <v>73</v>
      </c>
      <c r="AJ1407" t="str" cm="1">
        <f t="array" ref="AJ1407">_xlfn.IFS(
  Cleaned_Data[[#This Row],[MonthlyIncome]] &lt;= Q1_Val, "Low (Q1)",
  Cleaned_Data[[#This Row],[MonthlyIncome]] &lt;= Q2_Val, "Lower-Mid (Q2)",
  Cleaned_Data[[#This Row],[MonthlyIncome]] &lt;= Q3_Val, "Upper-Mid (Q3)",
  TRUE, "High (Q4)"
)</f>
        <v>Upper-Mid (Q3)</v>
      </c>
      <c r="AK1407" t="str">
        <f>_xlfn.XLOOKUP(Cleaned_Data[[#This Row],[JobSatisfaction]], SatisfactionLookup[Code], SatisfactionLookup[Label], "Unknown")</f>
        <v>Very High</v>
      </c>
      <c r="AL1407" t="str">
        <f>_xlfn.XLOOKUP(Cleaned_Data[[#This Row],[WorkLifeBalance]], SatisfactionLookup[Code], SatisfactionLookup[Label], "Unknown")</f>
        <v>Medium</v>
      </c>
      <c r="AM140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407" t="str" cm="1">
        <f t="array" ref="AN1407">_xlfn.IFS(Cleaned_Data[[#This Row],[Risk Score]]&gt;=5, "3 - High Risk", Cleaned_Data[[#This Row],[Risk Score]]&gt;=3, "2 - Medium Risk", TRUE, "1 - Low Risk")</f>
        <v>2 - Medium Risk</v>
      </c>
    </row>
    <row r="1408" spans="1:40">
      <c r="A1408">
        <v>26</v>
      </c>
      <c r="B1408" t="s">
        <v>43</v>
      </c>
      <c r="C1408" t="s">
        <v>36</v>
      </c>
      <c r="D1408">
        <v>933</v>
      </c>
      <c r="E1408" t="s">
        <v>37</v>
      </c>
      <c r="F1408">
        <v>1</v>
      </c>
      <c r="G1408">
        <v>3</v>
      </c>
      <c r="H1408" t="s">
        <v>38</v>
      </c>
      <c r="I1408">
        <v>476</v>
      </c>
      <c r="J1408">
        <v>3</v>
      </c>
      <c r="K1408" t="s">
        <v>46</v>
      </c>
      <c r="L1408">
        <v>57</v>
      </c>
      <c r="M1408">
        <v>3</v>
      </c>
      <c r="N1408">
        <v>2</v>
      </c>
      <c r="O1408" t="s">
        <v>40</v>
      </c>
      <c r="P1408">
        <v>3</v>
      </c>
      <c r="Q1408" t="s">
        <v>48</v>
      </c>
      <c r="R1408">
        <v>5296</v>
      </c>
      <c r="S1408">
        <v>20156</v>
      </c>
      <c r="T1408">
        <v>1</v>
      </c>
      <c r="U1408" t="s">
        <v>43</v>
      </c>
      <c r="V1408">
        <v>17</v>
      </c>
      <c r="W1408">
        <v>3</v>
      </c>
      <c r="X1408">
        <v>2</v>
      </c>
      <c r="Y1408">
        <v>1</v>
      </c>
      <c r="Z1408">
        <v>8</v>
      </c>
      <c r="AA1408">
        <v>3</v>
      </c>
      <c r="AB1408">
        <v>3</v>
      </c>
      <c r="AC1408">
        <v>8</v>
      </c>
      <c r="AD1408">
        <v>7</v>
      </c>
      <c r="AE1408">
        <v>7</v>
      </c>
      <c r="AF1408">
        <v>7</v>
      </c>
      <c r="AG1408">
        <v>0</v>
      </c>
      <c r="AH1408" t="s">
        <v>67</v>
      </c>
      <c r="AI1408" t="s">
        <v>72</v>
      </c>
      <c r="AJ1408" t="str" cm="1">
        <f t="array" ref="AJ1408">_xlfn.IFS(
  Cleaned_Data[[#This Row],[MonthlyIncome]] &lt;= Q1_Val, "Low (Q1)",
  Cleaned_Data[[#This Row],[MonthlyIncome]] &lt;= Q2_Val, "Lower-Mid (Q2)",
  Cleaned_Data[[#This Row],[MonthlyIncome]] &lt;= Q3_Val, "Upper-Mid (Q3)",
  TRUE, "High (Q4)"
)</f>
        <v>Upper-Mid (Q3)</v>
      </c>
      <c r="AK1408" t="str">
        <f>_xlfn.XLOOKUP(Cleaned_Data[[#This Row],[JobSatisfaction]], SatisfactionLookup[Code], SatisfactionLookup[Label], "Unknown")</f>
        <v>High</v>
      </c>
      <c r="AL1408" t="str">
        <f>_xlfn.XLOOKUP(Cleaned_Data[[#This Row],[WorkLifeBalance]], SatisfactionLookup[Code], SatisfactionLookup[Label], "Unknown")</f>
        <v>High</v>
      </c>
      <c r="AM140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408" t="str" cm="1">
        <f t="array" ref="AN1408">_xlfn.IFS(Cleaned_Data[[#This Row],[Risk Score]]&gt;=5, "3 - High Risk", Cleaned_Data[[#This Row],[Risk Score]]&gt;=3, "2 - Medium Risk", TRUE, "1 - Low Risk")</f>
        <v>1 - Low Risk</v>
      </c>
    </row>
    <row r="1409" spans="1:40">
      <c r="A1409">
        <v>31</v>
      </c>
      <c r="B1409" t="s">
        <v>43</v>
      </c>
      <c r="C1409" t="s">
        <v>36</v>
      </c>
      <c r="D1409">
        <v>480</v>
      </c>
      <c r="E1409" t="s">
        <v>45</v>
      </c>
      <c r="F1409">
        <v>7</v>
      </c>
      <c r="G1409">
        <v>2</v>
      </c>
      <c r="H1409" t="s">
        <v>51</v>
      </c>
      <c r="I1409">
        <v>524</v>
      </c>
      <c r="J1409">
        <v>2</v>
      </c>
      <c r="K1409" t="s">
        <v>39</v>
      </c>
      <c r="L1409">
        <v>31</v>
      </c>
      <c r="M1409">
        <v>3</v>
      </c>
      <c r="N1409">
        <v>2</v>
      </c>
      <c r="O1409" t="s">
        <v>53</v>
      </c>
      <c r="P1409">
        <v>1</v>
      </c>
      <c r="Q1409" t="s">
        <v>48</v>
      </c>
      <c r="R1409">
        <v>4306</v>
      </c>
      <c r="S1409">
        <v>4156</v>
      </c>
      <c r="T1409">
        <v>1</v>
      </c>
      <c r="U1409" t="s">
        <v>43</v>
      </c>
      <c r="V1409">
        <v>12</v>
      </c>
      <c r="W1409">
        <v>3</v>
      </c>
      <c r="X1409">
        <v>2</v>
      </c>
      <c r="Y1409">
        <v>1</v>
      </c>
      <c r="Z1409">
        <v>13</v>
      </c>
      <c r="AA1409">
        <v>5</v>
      </c>
      <c r="AB1409">
        <v>1</v>
      </c>
      <c r="AC1409">
        <v>13</v>
      </c>
      <c r="AD1409">
        <v>10</v>
      </c>
      <c r="AE1409">
        <v>3</v>
      </c>
      <c r="AF1409">
        <v>12</v>
      </c>
      <c r="AG1409">
        <v>0</v>
      </c>
      <c r="AH1409" t="s">
        <v>67</v>
      </c>
      <c r="AI1409" t="s">
        <v>73</v>
      </c>
      <c r="AJ1409" t="str" cm="1">
        <f t="array" ref="AJ1409">_xlfn.IFS(
  Cleaned_Data[[#This Row],[MonthlyIncome]] &lt;= Q1_Val, "Low (Q1)",
  Cleaned_Data[[#This Row],[MonthlyIncome]] &lt;= Q2_Val, "Lower-Mid (Q2)",
  Cleaned_Data[[#This Row],[MonthlyIncome]] &lt;= Q3_Val, "Upper-Mid (Q3)",
  TRUE, "High (Q4)"
)</f>
        <v>Lower-Mid (Q2)</v>
      </c>
      <c r="AK1409" t="str">
        <f>_xlfn.XLOOKUP(Cleaned_Data[[#This Row],[JobSatisfaction]], SatisfactionLookup[Code], SatisfactionLookup[Label], "Unknown")</f>
        <v>Low</v>
      </c>
      <c r="AL1409" t="str">
        <f>_xlfn.XLOOKUP(Cleaned_Data[[#This Row],[WorkLifeBalance]], SatisfactionLookup[Code], SatisfactionLookup[Label], "Unknown")</f>
        <v>Low</v>
      </c>
      <c r="AM140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409" t="str" cm="1">
        <f t="array" ref="AN1409">_xlfn.IFS(Cleaned_Data[[#This Row],[Risk Score]]&gt;=5, "3 - High Risk", Cleaned_Data[[#This Row],[Risk Score]]&gt;=3, "2 - Medium Risk", TRUE, "1 - Low Risk")</f>
        <v>2 - Medium Risk</v>
      </c>
    </row>
    <row r="1410" spans="1:40">
      <c r="A1410">
        <v>31</v>
      </c>
      <c r="B1410" t="s">
        <v>43</v>
      </c>
      <c r="C1410" t="s">
        <v>36</v>
      </c>
      <c r="D1410">
        <v>329</v>
      </c>
      <c r="E1410" t="s">
        <v>45</v>
      </c>
      <c r="F1410">
        <v>1</v>
      </c>
      <c r="G1410">
        <v>2</v>
      </c>
      <c r="H1410" t="s">
        <v>38</v>
      </c>
      <c r="I1410">
        <v>530</v>
      </c>
      <c r="J1410">
        <v>4</v>
      </c>
      <c r="K1410" t="s">
        <v>46</v>
      </c>
      <c r="L1410">
        <v>98</v>
      </c>
      <c r="M1410">
        <v>2</v>
      </c>
      <c r="N1410">
        <v>1</v>
      </c>
      <c r="O1410" t="s">
        <v>50</v>
      </c>
      <c r="P1410">
        <v>1</v>
      </c>
      <c r="Q1410" t="s">
        <v>48</v>
      </c>
      <c r="R1410">
        <v>2218</v>
      </c>
      <c r="S1410">
        <v>16193</v>
      </c>
      <c r="T1410">
        <v>1</v>
      </c>
      <c r="U1410" t="s">
        <v>43</v>
      </c>
      <c r="V1410">
        <v>12</v>
      </c>
      <c r="W1410">
        <v>3</v>
      </c>
      <c r="X1410">
        <v>3</v>
      </c>
      <c r="Y1410">
        <v>1</v>
      </c>
      <c r="Z1410">
        <v>4</v>
      </c>
      <c r="AA1410">
        <v>3</v>
      </c>
      <c r="AB1410">
        <v>3</v>
      </c>
      <c r="AC1410">
        <v>4</v>
      </c>
      <c r="AD1410">
        <v>2</v>
      </c>
      <c r="AE1410">
        <v>3</v>
      </c>
      <c r="AF1410">
        <v>2</v>
      </c>
      <c r="AG1410">
        <v>0</v>
      </c>
      <c r="AH1410" t="s">
        <v>67</v>
      </c>
      <c r="AI1410" t="s">
        <v>71</v>
      </c>
      <c r="AJ1410" t="str" cm="1">
        <f t="array" ref="AJ1410">_xlfn.IFS(
  Cleaned_Data[[#This Row],[MonthlyIncome]] &lt;= Q1_Val, "Low (Q1)",
  Cleaned_Data[[#This Row],[MonthlyIncome]] &lt;= Q2_Val, "Lower-Mid (Q2)",
  Cleaned_Data[[#This Row],[MonthlyIncome]] &lt;= Q3_Val, "Upper-Mid (Q3)",
  TRUE, "High (Q4)"
)</f>
        <v>Low (Q1)</v>
      </c>
      <c r="AK1410" t="str">
        <f>_xlfn.XLOOKUP(Cleaned_Data[[#This Row],[JobSatisfaction]], SatisfactionLookup[Code], SatisfactionLookup[Label], "Unknown")</f>
        <v>Low</v>
      </c>
      <c r="AL1410" t="str">
        <f>_xlfn.XLOOKUP(Cleaned_Data[[#This Row],[WorkLifeBalance]], SatisfactionLookup[Code], SatisfactionLookup[Label], "Unknown")</f>
        <v>High</v>
      </c>
      <c r="AM141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410" t="str" cm="1">
        <f t="array" ref="AN1410">_xlfn.IFS(Cleaned_Data[[#This Row],[Risk Score]]&gt;=5, "3 - High Risk", Cleaned_Data[[#This Row],[Risk Score]]&gt;=3, "2 - Medium Risk", TRUE, "1 - Low Risk")</f>
        <v>2 - Medium Risk</v>
      </c>
    </row>
    <row r="1411" spans="1:40">
      <c r="A1411">
        <v>34</v>
      </c>
      <c r="B1411" t="s">
        <v>43</v>
      </c>
      <c r="C1411" t="s">
        <v>36</v>
      </c>
      <c r="D1411">
        <v>258</v>
      </c>
      <c r="E1411" t="s">
        <v>37</v>
      </c>
      <c r="F1411">
        <v>21</v>
      </c>
      <c r="G1411">
        <v>4</v>
      </c>
      <c r="H1411" t="s">
        <v>38</v>
      </c>
      <c r="I1411">
        <v>621</v>
      </c>
      <c r="J1411">
        <v>4</v>
      </c>
      <c r="K1411" t="s">
        <v>46</v>
      </c>
      <c r="L1411">
        <v>74</v>
      </c>
      <c r="M1411">
        <v>4</v>
      </c>
      <c r="N1411">
        <v>2</v>
      </c>
      <c r="O1411" t="s">
        <v>40</v>
      </c>
      <c r="P1411">
        <v>4</v>
      </c>
      <c r="Q1411" t="s">
        <v>41</v>
      </c>
      <c r="R1411">
        <v>5337</v>
      </c>
      <c r="S1411">
        <v>19921</v>
      </c>
      <c r="T1411">
        <v>1</v>
      </c>
      <c r="U1411" t="s">
        <v>43</v>
      </c>
      <c r="V1411">
        <v>12</v>
      </c>
      <c r="W1411">
        <v>3</v>
      </c>
      <c r="X1411">
        <v>4</v>
      </c>
      <c r="Y1411">
        <v>0</v>
      </c>
      <c r="Z1411">
        <v>10</v>
      </c>
      <c r="AA1411">
        <v>3</v>
      </c>
      <c r="AB1411">
        <v>3</v>
      </c>
      <c r="AC1411">
        <v>10</v>
      </c>
      <c r="AD1411">
        <v>7</v>
      </c>
      <c r="AE1411">
        <v>5</v>
      </c>
      <c r="AF1411">
        <v>7</v>
      </c>
      <c r="AG1411">
        <v>0</v>
      </c>
      <c r="AH1411" t="s">
        <v>67</v>
      </c>
      <c r="AI1411" t="s">
        <v>72</v>
      </c>
      <c r="AJ1411" t="str" cm="1">
        <f t="array" ref="AJ1411">_xlfn.IFS(
  Cleaned_Data[[#This Row],[MonthlyIncome]] &lt;= Q1_Val, "Low (Q1)",
  Cleaned_Data[[#This Row],[MonthlyIncome]] &lt;= Q2_Val, "Lower-Mid (Q2)",
  Cleaned_Data[[#This Row],[MonthlyIncome]] &lt;= Q3_Val, "Upper-Mid (Q3)",
  TRUE, "High (Q4)"
)</f>
        <v>Upper-Mid (Q3)</v>
      </c>
      <c r="AK1411" t="str">
        <f>_xlfn.XLOOKUP(Cleaned_Data[[#This Row],[JobSatisfaction]], SatisfactionLookup[Code], SatisfactionLookup[Label], "Unknown")</f>
        <v>Very High</v>
      </c>
      <c r="AL1411" t="str">
        <f>_xlfn.XLOOKUP(Cleaned_Data[[#This Row],[WorkLifeBalance]], SatisfactionLookup[Code], SatisfactionLookup[Label], "Unknown")</f>
        <v>High</v>
      </c>
      <c r="AM141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411" t="str" cm="1">
        <f t="array" ref="AN1411">_xlfn.IFS(Cleaned_Data[[#This Row],[Risk Score]]&gt;=5, "3 - High Risk", Cleaned_Data[[#This Row],[Risk Score]]&gt;=3, "2 - Medium Risk", TRUE, "1 - Low Risk")</f>
        <v>1 - Low Risk</v>
      </c>
    </row>
    <row r="1412" spans="1:40">
      <c r="A1412">
        <v>34</v>
      </c>
      <c r="B1412" t="s">
        <v>43</v>
      </c>
      <c r="C1412" t="s">
        <v>36</v>
      </c>
      <c r="D1412">
        <v>1397</v>
      </c>
      <c r="E1412" t="s">
        <v>45</v>
      </c>
      <c r="F1412">
        <v>1</v>
      </c>
      <c r="G1412">
        <v>5</v>
      </c>
      <c r="H1412" t="s">
        <v>38</v>
      </c>
      <c r="I1412">
        <v>683</v>
      </c>
      <c r="J1412">
        <v>2</v>
      </c>
      <c r="K1412" t="s">
        <v>46</v>
      </c>
      <c r="L1412">
        <v>42</v>
      </c>
      <c r="M1412">
        <v>3</v>
      </c>
      <c r="N1412">
        <v>1</v>
      </c>
      <c r="O1412" t="s">
        <v>47</v>
      </c>
      <c r="P1412">
        <v>4</v>
      </c>
      <c r="Q1412" t="s">
        <v>48</v>
      </c>
      <c r="R1412">
        <v>2691</v>
      </c>
      <c r="S1412">
        <v>7660</v>
      </c>
      <c r="T1412">
        <v>1</v>
      </c>
      <c r="U1412" t="s">
        <v>43</v>
      </c>
      <c r="V1412">
        <v>12</v>
      </c>
      <c r="W1412">
        <v>3</v>
      </c>
      <c r="X1412">
        <v>4</v>
      </c>
      <c r="Y1412">
        <v>1</v>
      </c>
      <c r="Z1412">
        <v>10</v>
      </c>
      <c r="AA1412">
        <v>4</v>
      </c>
      <c r="AB1412">
        <v>2</v>
      </c>
      <c r="AC1412">
        <v>10</v>
      </c>
      <c r="AD1412">
        <v>9</v>
      </c>
      <c r="AE1412">
        <v>8</v>
      </c>
      <c r="AF1412">
        <v>8</v>
      </c>
      <c r="AG1412">
        <v>0</v>
      </c>
      <c r="AH1412" t="s">
        <v>67</v>
      </c>
      <c r="AI1412" t="s">
        <v>72</v>
      </c>
      <c r="AJ1412" t="str" cm="1">
        <f t="array" ref="AJ1412">_xlfn.IFS(
  Cleaned_Data[[#This Row],[MonthlyIncome]] &lt;= Q1_Val, "Low (Q1)",
  Cleaned_Data[[#This Row],[MonthlyIncome]] &lt;= Q2_Val, "Lower-Mid (Q2)",
  Cleaned_Data[[#This Row],[MonthlyIncome]] &lt;= Q3_Val, "Upper-Mid (Q3)",
  TRUE, "High (Q4)"
)</f>
        <v>Low (Q1)</v>
      </c>
      <c r="AK1412" t="str">
        <f>_xlfn.XLOOKUP(Cleaned_Data[[#This Row],[JobSatisfaction]], SatisfactionLookup[Code], SatisfactionLookup[Label], "Unknown")</f>
        <v>Very High</v>
      </c>
      <c r="AL1412" t="str">
        <f>_xlfn.XLOOKUP(Cleaned_Data[[#This Row],[WorkLifeBalance]], SatisfactionLookup[Code], SatisfactionLookup[Label], "Unknown")</f>
        <v>Medium</v>
      </c>
      <c r="AM141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412" t="str" cm="1">
        <f t="array" ref="AN1412">_xlfn.IFS(Cleaned_Data[[#This Row],[Risk Score]]&gt;=5, "3 - High Risk", Cleaned_Data[[#This Row],[Risk Score]]&gt;=3, "2 - Medium Risk", TRUE, "1 - Low Risk")</f>
        <v>2 - Medium Risk</v>
      </c>
    </row>
    <row r="1413" spans="1:40">
      <c r="A1413">
        <v>33</v>
      </c>
      <c r="B1413" t="s">
        <v>35</v>
      </c>
      <c r="C1413" t="s">
        <v>44</v>
      </c>
      <c r="D1413">
        <v>1076</v>
      </c>
      <c r="E1413" t="s">
        <v>45</v>
      </c>
      <c r="F1413">
        <v>3</v>
      </c>
      <c r="G1413">
        <v>3</v>
      </c>
      <c r="H1413" t="s">
        <v>38</v>
      </c>
      <c r="I1413">
        <v>702</v>
      </c>
      <c r="J1413">
        <v>1</v>
      </c>
      <c r="K1413" t="s">
        <v>46</v>
      </c>
      <c r="L1413">
        <v>70</v>
      </c>
      <c r="M1413">
        <v>3</v>
      </c>
      <c r="N1413">
        <v>1</v>
      </c>
      <c r="O1413" t="s">
        <v>47</v>
      </c>
      <c r="P1413">
        <v>1</v>
      </c>
      <c r="Q1413" t="s">
        <v>41</v>
      </c>
      <c r="R1413">
        <v>3348</v>
      </c>
      <c r="S1413">
        <v>3164</v>
      </c>
      <c r="T1413">
        <v>1</v>
      </c>
      <c r="U1413" t="s">
        <v>35</v>
      </c>
      <c r="V1413">
        <v>11</v>
      </c>
      <c r="W1413">
        <v>3</v>
      </c>
      <c r="X1413">
        <v>1</v>
      </c>
      <c r="Y1413">
        <v>0</v>
      </c>
      <c r="Z1413">
        <v>10</v>
      </c>
      <c r="AA1413">
        <v>3</v>
      </c>
      <c r="AB1413">
        <v>3</v>
      </c>
      <c r="AC1413">
        <v>10</v>
      </c>
      <c r="AD1413">
        <v>8</v>
      </c>
      <c r="AE1413">
        <v>9</v>
      </c>
      <c r="AF1413">
        <v>7</v>
      </c>
      <c r="AG1413">
        <v>1</v>
      </c>
      <c r="AH1413" t="s">
        <v>67</v>
      </c>
      <c r="AI1413" t="s">
        <v>72</v>
      </c>
      <c r="AJ1413" t="str" cm="1">
        <f t="array" ref="AJ1413">_xlfn.IFS(
  Cleaned_Data[[#This Row],[MonthlyIncome]] &lt;= Q1_Val, "Low (Q1)",
  Cleaned_Data[[#This Row],[MonthlyIncome]] &lt;= Q2_Val, "Lower-Mid (Q2)",
  Cleaned_Data[[#This Row],[MonthlyIncome]] &lt;= Q3_Val, "Upper-Mid (Q3)",
  TRUE, "High (Q4)"
)</f>
        <v>Lower-Mid (Q2)</v>
      </c>
      <c r="AK1413" t="str">
        <f>_xlfn.XLOOKUP(Cleaned_Data[[#This Row],[JobSatisfaction]], SatisfactionLookup[Code], SatisfactionLookup[Label], "Unknown")</f>
        <v>Low</v>
      </c>
      <c r="AL1413" t="str">
        <f>_xlfn.XLOOKUP(Cleaned_Data[[#This Row],[WorkLifeBalance]], SatisfactionLookup[Code], SatisfactionLookup[Label], "Unknown")</f>
        <v>High</v>
      </c>
      <c r="AM141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8</v>
      </c>
      <c r="AN1413" t="str" cm="1">
        <f t="array" ref="AN1413">_xlfn.IFS(Cleaned_Data[[#This Row],[Risk Score]]&gt;=5, "3 - High Risk", Cleaned_Data[[#This Row],[Risk Score]]&gt;=3, "2 - Medium Risk", TRUE, "1 - Low Risk")</f>
        <v>3 - High Risk</v>
      </c>
    </row>
    <row r="1414" spans="1:40">
      <c r="A1414">
        <v>29</v>
      </c>
      <c r="B1414" t="s">
        <v>43</v>
      </c>
      <c r="C1414" t="s">
        <v>44</v>
      </c>
      <c r="D1414">
        <v>806</v>
      </c>
      <c r="E1414" t="s">
        <v>45</v>
      </c>
      <c r="F1414">
        <v>1</v>
      </c>
      <c r="G1414">
        <v>4</v>
      </c>
      <c r="H1414" t="s">
        <v>38</v>
      </c>
      <c r="I1414">
        <v>710</v>
      </c>
      <c r="J1414">
        <v>2</v>
      </c>
      <c r="K1414" t="s">
        <v>46</v>
      </c>
      <c r="L1414">
        <v>76</v>
      </c>
      <c r="M1414">
        <v>1</v>
      </c>
      <c r="N1414">
        <v>1</v>
      </c>
      <c r="O1414" t="s">
        <v>47</v>
      </c>
      <c r="P1414">
        <v>4</v>
      </c>
      <c r="Q1414" t="s">
        <v>52</v>
      </c>
      <c r="R1414">
        <v>2720</v>
      </c>
      <c r="S1414">
        <v>18959</v>
      </c>
      <c r="T1414">
        <v>1</v>
      </c>
      <c r="U1414" t="s">
        <v>43</v>
      </c>
      <c r="V1414">
        <v>18</v>
      </c>
      <c r="W1414">
        <v>3</v>
      </c>
      <c r="X1414">
        <v>4</v>
      </c>
      <c r="Y1414">
        <v>1</v>
      </c>
      <c r="Z1414">
        <v>10</v>
      </c>
      <c r="AA1414">
        <v>5</v>
      </c>
      <c r="AB1414">
        <v>3</v>
      </c>
      <c r="AC1414">
        <v>10</v>
      </c>
      <c r="AD1414">
        <v>7</v>
      </c>
      <c r="AE1414">
        <v>2</v>
      </c>
      <c r="AF1414">
        <v>8</v>
      </c>
      <c r="AG1414">
        <v>0</v>
      </c>
      <c r="AH1414" t="s">
        <v>67</v>
      </c>
      <c r="AI1414" t="s">
        <v>72</v>
      </c>
      <c r="AJ1414" t="str" cm="1">
        <f t="array" ref="AJ1414">_xlfn.IFS(
  Cleaned_Data[[#This Row],[MonthlyIncome]] &lt;= Q1_Val, "Low (Q1)",
  Cleaned_Data[[#This Row],[MonthlyIncome]] &lt;= Q2_Val, "Lower-Mid (Q2)",
  Cleaned_Data[[#This Row],[MonthlyIncome]] &lt;= Q3_Val, "Upper-Mid (Q3)",
  TRUE, "High (Q4)"
)</f>
        <v>Low (Q1)</v>
      </c>
      <c r="AK1414" t="str">
        <f>_xlfn.XLOOKUP(Cleaned_Data[[#This Row],[JobSatisfaction]], SatisfactionLookup[Code], SatisfactionLookup[Label], "Unknown")</f>
        <v>Very High</v>
      </c>
      <c r="AL1414" t="str">
        <f>_xlfn.XLOOKUP(Cleaned_Data[[#This Row],[WorkLifeBalance]], SatisfactionLookup[Code], SatisfactionLookup[Label], "Unknown")</f>
        <v>High</v>
      </c>
      <c r="AM141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414" t="str" cm="1">
        <f t="array" ref="AN1414">_xlfn.IFS(Cleaned_Data[[#This Row],[Risk Score]]&gt;=5, "3 - High Risk", Cleaned_Data[[#This Row],[Risk Score]]&gt;=3, "2 - Medium Risk", TRUE, "1 - Low Risk")</f>
        <v>1 - Low Risk</v>
      </c>
    </row>
    <row r="1415" spans="1:40">
      <c r="A1415">
        <v>34</v>
      </c>
      <c r="B1415" t="s">
        <v>43</v>
      </c>
      <c r="C1415" t="s">
        <v>36</v>
      </c>
      <c r="D1415">
        <v>1442</v>
      </c>
      <c r="E1415" t="s">
        <v>45</v>
      </c>
      <c r="F1415">
        <v>9</v>
      </c>
      <c r="G1415">
        <v>3</v>
      </c>
      <c r="H1415" t="s">
        <v>51</v>
      </c>
      <c r="I1415">
        <v>717</v>
      </c>
      <c r="J1415">
        <v>4</v>
      </c>
      <c r="K1415" t="s">
        <v>39</v>
      </c>
      <c r="L1415">
        <v>46</v>
      </c>
      <c r="M1415">
        <v>2</v>
      </c>
      <c r="N1415">
        <v>3</v>
      </c>
      <c r="O1415" t="s">
        <v>54</v>
      </c>
      <c r="P1415">
        <v>2</v>
      </c>
      <c r="Q1415" t="s">
        <v>41</v>
      </c>
      <c r="R1415">
        <v>8621</v>
      </c>
      <c r="S1415">
        <v>17654</v>
      </c>
      <c r="T1415">
        <v>1</v>
      </c>
      <c r="U1415" t="s">
        <v>43</v>
      </c>
      <c r="V1415">
        <v>14</v>
      </c>
      <c r="W1415">
        <v>3</v>
      </c>
      <c r="X1415">
        <v>2</v>
      </c>
      <c r="Y1415">
        <v>0</v>
      </c>
      <c r="Z1415">
        <v>9</v>
      </c>
      <c r="AA1415">
        <v>3</v>
      </c>
      <c r="AB1415">
        <v>4</v>
      </c>
      <c r="AC1415">
        <v>8</v>
      </c>
      <c r="AD1415">
        <v>7</v>
      </c>
      <c r="AE1415">
        <v>7</v>
      </c>
      <c r="AF1415">
        <v>7</v>
      </c>
      <c r="AG1415">
        <v>0</v>
      </c>
      <c r="AH1415" t="s">
        <v>67</v>
      </c>
      <c r="AI1415" t="s">
        <v>72</v>
      </c>
      <c r="AJ1415" t="str" cm="1">
        <f t="array" ref="AJ1415">_xlfn.IFS(
  Cleaned_Data[[#This Row],[MonthlyIncome]] &lt;= Q1_Val, "Low (Q1)",
  Cleaned_Data[[#This Row],[MonthlyIncome]] &lt;= Q2_Val, "Lower-Mid (Q2)",
  Cleaned_Data[[#This Row],[MonthlyIncome]] &lt;= Q3_Val, "Upper-Mid (Q3)",
  TRUE, "High (Q4)"
)</f>
        <v>High (Q4)</v>
      </c>
      <c r="AK1415" t="str">
        <f>_xlfn.XLOOKUP(Cleaned_Data[[#This Row],[JobSatisfaction]], SatisfactionLookup[Code], SatisfactionLookup[Label], "Unknown")</f>
        <v>Medium</v>
      </c>
      <c r="AL1415" t="str">
        <f>_xlfn.XLOOKUP(Cleaned_Data[[#This Row],[WorkLifeBalance]], SatisfactionLookup[Code], SatisfactionLookup[Label], "Unknown")</f>
        <v>Very High</v>
      </c>
      <c r="AM141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415" t="str" cm="1">
        <f t="array" ref="AN1415">_xlfn.IFS(Cleaned_Data[[#This Row],[Risk Score]]&gt;=5, "3 - High Risk", Cleaned_Data[[#This Row],[Risk Score]]&gt;=3, "2 - Medium Risk", TRUE, "1 - Low Risk")</f>
        <v>2 - Medium Risk</v>
      </c>
    </row>
    <row r="1416" spans="1:40">
      <c r="A1416">
        <v>29</v>
      </c>
      <c r="B1416" t="s">
        <v>43</v>
      </c>
      <c r="C1416" t="s">
        <v>36</v>
      </c>
      <c r="D1416">
        <v>1090</v>
      </c>
      <c r="E1416" t="s">
        <v>37</v>
      </c>
      <c r="F1416">
        <v>10</v>
      </c>
      <c r="G1416">
        <v>3</v>
      </c>
      <c r="H1416" t="s">
        <v>59</v>
      </c>
      <c r="I1416">
        <v>766</v>
      </c>
      <c r="J1416">
        <v>4</v>
      </c>
      <c r="K1416" t="s">
        <v>46</v>
      </c>
      <c r="L1416">
        <v>83</v>
      </c>
      <c r="M1416">
        <v>3</v>
      </c>
      <c r="N1416">
        <v>1</v>
      </c>
      <c r="O1416" t="s">
        <v>57</v>
      </c>
      <c r="P1416">
        <v>2</v>
      </c>
      <c r="Q1416" t="s">
        <v>52</v>
      </c>
      <c r="R1416">
        <v>2297</v>
      </c>
      <c r="S1416">
        <v>17967</v>
      </c>
      <c r="T1416">
        <v>1</v>
      </c>
      <c r="U1416" t="s">
        <v>43</v>
      </c>
      <c r="V1416">
        <v>14</v>
      </c>
      <c r="W1416">
        <v>3</v>
      </c>
      <c r="X1416">
        <v>4</v>
      </c>
      <c r="Y1416">
        <v>2</v>
      </c>
      <c r="Z1416">
        <v>2</v>
      </c>
      <c r="AA1416">
        <v>2</v>
      </c>
      <c r="AB1416">
        <v>3</v>
      </c>
      <c r="AC1416">
        <v>2</v>
      </c>
      <c r="AD1416">
        <v>2</v>
      </c>
      <c r="AE1416">
        <v>2</v>
      </c>
      <c r="AF1416">
        <v>2</v>
      </c>
      <c r="AG1416">
        <v>0</v>
      </c>
      <c r="AH1416" t="s">
        <v>67</v>
      </c>
      <c r="AI1416" t="s">
        <v>71</v>
      </c>
      <c r="AJ1416" t="str" cm="1">
        <f t="array" ref="AJ1416">_xlfn.IFS(
  Cleaned_Data[[#This Row],[MonthlyIncome]] &lt;= Q1_Val, "Low (Q1)",
  Cleaned_Data[[#This Row],[MonthlyIncome]] &lt;= Q2_Val, "Lower-Mid (Q2)",
  Cleaned_Data[[#This Row],[MonthlyIncome]] &lt;= Q3_Val, "Upper-Mid (Q3)",
  TRUE, "High (Q4)"
)</f>
        <v>Low (Q1)</v>
      </c>
      <c r="AK1416" t="str">
        <f>_xlfn.XLOOKUP(Cleaned_Data[[#This Row],[JobSatisfaction]], SatisfactionLookup[Code], SatisfactionLookup[Label], "Unknown")</f>
        <v>Medium</v>
      </c>
      <c r="AL1416" t="str">
        <f>_xlfn.XLOOKUP(Cleaned_Data[[#This Row],[WorkLifeBalance]], SatisfactionLookup[Code], SatisfactionLookup[Label], "Unknown")</f>
        <v>High</v>
      </c>
      <c r="AM141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416" t="str" cm="1">
        <f t="array" ref="AN1416">_xlfn.IFS(Cleaned_Data[[#This Row],[Risk Score]]&gt;=5, "3 - High Risk", Cleaned_Data[[#This Row],[Risk Score]]&gt;=3, "2 - Medium Risk", TRUE, "1 - Low Risk")</f>
        <v>2 - Medium Risk</v>
      </c>
    </row>
    <row r="1417" spans="1:40">
      <c r="A1417">
        <v>32</v>
      </c>
      <c r="B1417" t="s">
        <v>43</v>
      </c>
      <c r="C1417" t="s">
        <v>44</v>
      </c>
      <c r="D1417">
        <v>430</v>
      </c>
      <c r="E1417" t="s">
        <v>45</v>
      </c>
      <c r="F1417">
        <v>24</v>
      </c>
      <c r="G1417">
        <v>4</v>
      </c>
      <c r="H1417" t="s">
        <v>38</v>
      </c>
      <c r="I1417">
        <v>772</v>
      </c>
      <c r="J1417">
        <v>1</v>
      </c>
      <c r="K1417" t="s">
        <v>46</v>
      </c>
      <c r="L1417">
        <v>80</v>
      </c>
      <c r="M1417">
        <v>3</v>
      </c>
      <c r="N1417">
        <v>2</v>
      </c>
      <c r="O1417" t="s">
        <v>50</v>
      </c>
      <c r="P1417">
        <v>4</v>
      </c>
      <c r="Q1417" t="s">
        <v>48</v>
      </c>
      <c r="R1417">
        <v>5309</v>
      </c>
      <c r="S1417">
        <v>21146</v>
      </c>
      <c r="T1417">
        <v>1</v>
      </c>
      <c r="U1417" t="s">
        <v>43</v>
      </c>
      <c r="V1417">
        <v>15</v>
      </c>
      <c r="W1417">
        <v>3</v>
      </c>
      <c r="X1417">
        <v>4</v>
      </c>
      <c r="Y1417">
        <v>2</v>
      </c>
      <c r="Z1417">
        <v>10</v>
      </c>
      <c r="AA1417">
        <v>2</v>
      </c>
      <c r="AB1417">
        <v>3</v>
      </c>
      <c r="AC1417">
        <v>10</v>
      </c>
      <c r="AD1417">
        <v>8</v>
      </c>
      <c r="AE1417">
        <v>4</v>
      </c>
      <c r="AF1417">
        <v>7</v>
      </c>
      <c r="AG1417">
        <v>0</v>
      </c>
      <c r="AH1417" t="s">
        <v>67</v>
      </c>
      <c r="AI1417" t="s">
        <v>72</v>
      </c>
      <c r="AJ1417" t="str" cm="1">
        <f t="array" ref="AJ1417">_xlfn.IFS(
  Cleaned_Data[[#This Row],[MonthlyIncome]] &lt;= Q1_Val, "Low (Q1)",
  Cleaned_Data[[#This Row],[MonthlyIncome]] &lt;= Q2_Val, "Lower-Mid (Q2)",
  Cleaned_Data[[#This Row],[MonthlyIncome]] &lt;= Q3_Val, "Upper-Mid (Q3)",
  TRUE, "High (Q4)"
)</f>
        <v>Upper-Mid (Q3)</v>
      </c>
      <c r="AK1417" t="str">
        <f>_xlfn.XLOOKUP(Cleaned_Data[[#This Row],[JobSatisfaction]], SatisfactionLookup[Code], SatisfactionLookup[Label], "Unknown")</f>
        <v>Very High</v>
      </c>
      <c r="AL1417" t="str">
        <f>_xlfn.XLOOKUP(Cleaned_Data[[#This Row],[WorkLifeBalance]], SatisfactionLookup[Code], SatisfactionLookup[Label], "Unknown")</f>
        <v>High</v>
      </c>
      <c r="AM141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417" t="str" cm="1">
        <f t="array" ref="AN1417">_xlfn.IFS(Cleaned_Data[[#This Row],[Risk Score]]&gt;=5, "3 - High Risk", Cleaned_Data[[#This Row],[Risk Score]]&gt;=3, "2 - Medium Risk", TRUE, "1 - Low Risk")</f>
        <v>1 - Low Risk</v>
      </c>
    </row>
    <row r="1418" spans="1:40">
      <c r="A1418">
        <v>33</v>
      </c>
      <c r="B1418" t="s">
        <v>35</v>
      </c>
      <c r="C1418" t="s">
        <v>36</v>
      </c>
      <c r="D1418">
        <v>527</v>
      </c>
      <c r="E1418" t="s">
        <v>45</v>
      </c>
      <c r="F1418">
        <v>1</v>
      </c>
      <c r="G1418">
        <v>4</v>
      </c>
      <c r="H1418" t="s">
        <v>49</v>
      </c>
      <c r="I1418">
        <v>780</v>
      </c>
      <c r="J1418">
        <v>4</v>
      </c>
      <c r="K1418" t="s">
        <v>46</v>
      </c>
      <c r="L1418">
        <v>63</v>
      </c>
      <c r="M1418">
        <v>3</v>
      </c>
      <c r="N1418">
        <v>1</v>
      </c>
      <c r="O1418" t="s">
        <v>47</v>
      </c>
      <c r="P1418">
        <v>4</v>
      </c>
      <c r="Q1418" t="s">
        <v>41</v>
      </c>
      <c r="R1418">
        <v>2686</v>
      </c>
      <c r="S1418">
        <v>5207</v>
      </c>
      <c r="T1418">
        <v>1</v>
      </c>
      <c r="U1418" t="s">
        <v>35</v>
      </c>
      <c r="V1418">
        <v>13</v>
      </c>
      <c r="W1418">
        <v>3</v>
      </c>
      <c r="X1418">
        <v>3</v>
      </c>
      <c r="Y1418">
        <v>0</v>
      </c>
      <c r="Z1418">
        <v>10</v>
      </c>
      <c r="AA1418">
        <v>2</v>
      </c>
      <c r="AB1418">
        <v>2</v>
      </c>
      <c r="AC1418">
        <v>10</v>
      </c>
      <c r="AD1418">
        <v>9</v>
      </c>
      <c r="AE1418">
        <v>7</v>
      </c>
      <c r="AF1418">
        <v>8</v>
      </c>
      <c r="AG1418">
        <v>1</v>
      </c>
      <c r="AH1418" t="s">
        <v>67</v>
      </c>
      <c r="AI1418" t="s">
        <v>72</v>
      </c>
      <c r="AJ1418" t="str" cm="1">
        <f t="array" ref="AJ1418">_xlfn.IFS(
  Cleaned_Data[[#This Row],[MonthlyIncome]] &lt;= Q1_Val, "Low (Q1)",
  Cleaned_Data[[#This Row],[MonthlyIncome]] &lt;= Q2_Val, "Lower-Mid (Q2)",
  Cleaned_Data[[#This Row],[MonthlyIncome]] &lt;= Q3_Val, "Upper-Mid (Q3)",
  TRUE, "High (Q4)"
)</f>
        <v>Low (Q1)</v>
      </c>
      <c r="AK1418" t="str">
        <f>_xlfn.XLOOKUP(Cleaned_Data[[#This Row],[JobSatisfaction]], SatisfactionLookup[Code], SatisfactionLookup[Label], "Unknown")</f>
        <v>Very High</v>
      </c>
      <c r="AL1418" t="str">
        <f>_xlfn.XLOOKUP(Cleaned_Data[[#This Row],[WorkLifeBalance]], SatisfactionLookup[Code], SatisfactionLookup[Label], "Unknown")</f>
        <v>Medium</v>
      </c>
      <c r="AM141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418" t="str" cm="1">
        <f t="array" ref="AN1418">_xlfn.IFS(Cleaned_Data[[#This Row],[Risk Score]]&gt;=5, "3 - High Risk", Cleaned_Data[[#This Row],[Risk Score]]&gt;=3, "2 - Medium Risk", TRUE, "1 - Low Risk")</f>
        <v>3 - High Risk</v>
      </c>
    </row>
    <row r="1419" spans="1:40">
      <c r="A1419">
        <v>32</v>
      </c>
      <c r="B1419" t="s">
        <v>43</v>
      </c>
      <c r="C1419" t="s">
        <v>36</v>
      </c>
      <c r="D1419">
        <v>859</v>
      </c>
      <c r="E1419" t="s">
        <v>45</v>
      </c>
      <c r="F1419">
        <v>4</v>
      </c>
      <c r="G1419">
        <v>3</v>
      </c>
      <c r="H1419" t="s">
        <v>38</v>
      </c>
      <c r="I1419">
        <v>830</v>
      </c>
      <c r="J1419">
        <v>3</v>
      </c>
      <c r="K1419" t="s">
        <v>39</v>
      </c>
      <c r="L1419">
        <v>98</v>
      </c>
      <c r="M1419">
        <v>2</v>
      </c>
      <c r="N1419">
        <v>2</v>
      </c>
      <c r="O1419" t="s">
        <v>53</v>
      </c>
      <c r="P1419">
        <v>3</v>
      </c>
      <c r="Q1419" t="s">
        <v>48</v>
      </c>
      <c r="R1419">
        <v>6162</v>
      </c>
      <c r="S1419">
        <v>19124</v>
      </c>
      <c r="T1419">
        <v>1</v>
      </c>
      <c r="U1419" t="s">
        <v>43</v>
      </c>
      <c r="V1419">
        <v>12</v>
      </c>
      <c r="W1419">
        <v>3</v>
      </c>
      <c r="X1419">
        <v>3</v>
      </c>
      <c r="Y1419">
        <v>1</v>
      </c>
      <c r="Z1419">
        <v>14</v>
      </c>
      <c r="AA1419">
        <v>3</v>
      </c>
      <c r="AB1419">
        <v>3</v>
      </c>
      <c r="AC1419">
        <v>14</v>
      </c>
      <c r="AD1419">
        <v>13</v>
      </c>
      <c r="AE1419">
        <v>6</v>
      </c>
      <c r="AF1419">
        <v>8</v>
      </c>
      <c r="AG1419">
        <v>0</v>
      </c>
      <c r="AH1419" t="s">
        <v>67</v>
      </c>
      <c r="AI1419" t="s">
        <v>73</v>
      </c>
      <c r="AJ1419" t="str" cm="1">
        <f t="array" ref="AJ1419">_xlfn.IFS(
  Cleaned_Data[[#This Row],[MonthlyIncome]] &lt;= Q1_Val, "Low (Q1)",
  Cleaned_Data[[#This Row],[MonthlyIncome]] &lt;= Q2_Val, "Lower-Mid (Q2)",
  Cleaned_Data[[#This Row],[MonthlyIncome]] &lt;= Q3_Val, "Upper-Mid (Q3)",
  TRUE, "High (Q4)"
)</f>
        <v>Upper-Mid (Q3)</v>
      </c>
      <c r="AK1419" t="str">
        <f>_xlfn.XLOOKUP(Cleaned_Data[[#This Row],[JobSatisfaction]], SatisfactionLookup[Code], SatisfactionLookup[Label], "Unknown")</f>
        <v>High</v>
      </c>
      <c r="AL1419" t="str">
        <f>_xlfn.XLOOKUP(Cleaned_Data[[#This Row],[WorkLifeBalance]], SatisfactionLookup[Code], SatisfactionLookup[Label], "Unknown")</f>
        <v>High</v>
      </c>
      <c r="AM141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419" t="str" cm="1">
        <f t="array" ref="AN1419">_xlfn.IFS(Cleaned_Data[[#This Row],[Risk Score]]&gt;=5, "3 - High Risk", Cleaned_Data[[#This Row],[Risk Score]]&gt;=3, "2 - Medium Risk", TRUE, "1 - Low Risk")</f>
        <v>1 - Low Risk</v>
      </c>
    </row>
    <row r="1420" spans="1:40">
      <c r="A1420">
        <v>28</v>
      </c>
      <c r="B1420" t="s">
        <v>43</v>
      </c>
      <c r="C1420" t="s">
        <v>36</v>
      </c>
      <c r="D1420">
        <v>760</v>
      </c>
      <c r="E1420" t="s">
        <v>37</v>
      </c>
      <c r="F1420">
        <v>2</v>
      </c>
      <c r="G1420">
        <v>4</v>
      </c>
      <c r="H1420" t="s">
        <v>59</v>
      </c>
      <c r="I1420">
        <v>846</v>
      </c>
      <c r="J1420">
        <v>2</v>
      </c>
      <c r="K1420" t="s">
        <v>39</v>
      </c>
      <c r="L1420">
        <v>81</v>
      </c>
      <c r="M1420">
        <v>3</v>
      </c>
      <c r="N1420">
        <v>2</v>
      </c>
      <c r="O1420" t="s">
        <v>40</v>
      </c>
      <c r="P1420">
        <v>2</v>
      </c>
      <c r="Q1420" t="s">
        <v>48</v>
      </c>
      <c r="R1420">
        <v>4779</v>
      </c>
      <c r="S1420">
        <v>3698</v>
      </c>
      <c r="T1420">
        <v>1</v>
      </c>
      <c r="U1420" t="s">
        <v>35</v>
      </c>
      <c r="V1420">
        <v>20</v>
      </c>
      <c r="W1420">
        <v>4</v>
      </c>
      <c r="X1420">
        <v>1</v>
      </c>
      <c r="Y1420">
        <v>0</v>
      </c>
      <c r="Z1420">
        <v>8</v>
      </c>
      <c r="AA1420">
        <v>2</v>
      </c>
      <c r="AB1420">
        <v>3</v>
      </c>
      <c r="AC1420">
        <v>8</v>
      </c>
      <c r="AD1420">
        <v>7</v>
      </c>
      <c r="AE1420">
        <v>7</v>
      </c>
      <c r="AF1420">
        <v>5</v>
      </c>
      <c r="AG1420">
        <v>0</v>
      </c>
      <c r="AH1420" t="s">
        <v>67</v>
      </c>
      <c r="AI1420" t="s">
        <v>72</v>
      </c>
      <c r="AJ1420" t="str" cm="1">
        <f t="array" ref="AJ1420">_xlfn.IFS(
  Cleaned_Data[[#This Row],[MonthlyIncome]] &lt;= Q1_Val, "Low (Q1)",
  Cleaned_Data[[#This Row],[MonthlyIncome]] &lt;= Q2_Val, "Lower-Mid (Q2)",
  Cleaned_Data[[#This Row],[MonthlyIncome]] &lt;= Q3_Val, "Upper-Mid (Q3)",
  TRUE, "High (Q4)"
)</f>
        <v>Lower-Mid (Q2)</v>
      </c>
      <c r="AK1420" t="str">
        <f>_xlfn.XLOOKUP(Cleaned_Data[[#This Row],[JobSatisfaction]], SatisfactionLookup[Code], SatisfactionLookup[Label], "Unknown")</f>
        <v>Medium</v>
      </c>
      <c r="AL1420" t="str">
        <f>_xlfn.XLOOKUP(Cleaned_Data[[#This Row],[WorkLifeBalance]], SatisfactionLookup[Code], SatisfactionLookup[Label], "Unknown")</f>
        <v>High</v>
      </c>
      <c r="AM142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420" t="str" cm="1">
        <f t="array" ref="AN1420">_xlfn.IFS(Cleaned_Data[[#This Row],[Risk Score]]&gt;=5, "3 - High Risk", Cleaned_Data[[#This Row],[Risk Score]]&gt;=3, "2 - Medium Risk", TRUE, "1 - Low Risk")</f>
        <v>3 - High Risk</v>
      </c>
    </row>
    <row r="1421" spans="1:40">
      <c r="A1421">
        <v>32</v>
      </c>
      <c r="B1421" t="s">
        <v>43</v>
      </c>
      <c r="C1421" t="s">
        <v>44</v>
      </c>
      <c r="D1421">
        <v>379</v>
      </c>
      <c r="E1421" t="s">
        <v>37</v>
      </c>
      <c r="F1421">
        <v>5</v>
      </c>
      <c r="G1421">
        <v>2</v>
      </c>
      <c r="H1421" t="s">
        <v>38</v>
      </c>
      <c r="I1421">
        <v>889</v>
      </c>
      <c r="J1421">
        <v>2</v>
      </c>
      <c r="K1421" t="s">
        <v>46</v>
      </c>
      <c r="L1421">
        <v>48</v>
      </c>
      <c r="M1421">
        <v>3</v>
      </c>
      <c r="N1421">
        <v>2</v>
      </c>
      <c r="O1421" t="s">
        <v>40</v>
      </c>
      <c r="P1421">
        <v>2</v>
      </c>
      <c r="Q1421" t="s">
        <v>48</v>
      </c>
      <c r="R1421">
        <v>6524</v>
      </c>
      <c r="S1421">
        <v>8891</v>
      </c>
      <c r="T1421">
        <v>1</v>
      </c>
      <c r="U1421" t="s">
        <v>43</v>
      </c>
      <c r="V1421">
        <v>14</v>
      </c>
      <c r="W1421">
        <v>3</v>
      </c>
      <c r="X1421">
        <v>4</v>
      </c>
      <c r="Y1421">
        <v>1</v>
      </c>
      <c r="Z1421">
        <v>10</v>
      </c>
      <c r="AA1421">
        <v>3</v>
      </c>
      <c r="AB1421">
        <v>3</v>
      </c>
      <c r="AC1421">
        <v>10</v>
      </c>
      <c r="AD1421">
        <v>8</v>
      </c>
      <c r="AE1421">
        <v>5</v>
      </c>
      <c r="AF1421">
        <v>3</v>
      </c>
      <c r="AG1421">
        <v>0</v>
      </c>
      <c r="AH1421" t="s">
        <v>67</v>
      </c>
      <c r="AI1421" t="s">
        <v>72</v>
      </c>
      <c r="AJ1421" t="str" cm="1">
        <f t="array" ref="AJ1421">_xlfn.IFS(
  Cleaned_Data[[#This Row],[MonthlyIncome]] &lt;= Q1_Val, "Low (Q1)",
  Cleaned_Data[[#This Row],[MonthlyIncome]] &lt;= Q2_Val, "Lower-Mid (Q2)",
  Cleaned_Data[[#This Row],[MonthlyIncome]] &lt;= Q3_Val, "Upper-Mid (Q3)",
  TRUE, "High (Q4)"
)</f>
        <v>Upper-Mid (Q3)</v>
      </c>
      <c r="AK1421" t="str">
        <f>_xlfn.XLOOKUP(Cleaned_Data[[#This Row],[JobSatisfaction]], SatisfactionLookup[Code], SatisfactionLookup[Label], "Unknown")</f>
        <v>Medium</v>
      </c>
      <c r="AL1421" t="str">
        <f>_xlfn.XLOOKUP(Cleaned_Data[[#This Row],[WorkLifeBalance]], SatisfactionLookup[Code], SatisfactionLookup[Label], "Unknown")</f>
        <v>High</v>
      </c>
      <c r="AM142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421" t="str" cm="1">
        <f t="array" ref="AN1421">_xlfn.IFS(Cleaned_Data[[#This Row],[Risk Score]]&gt;=5, "3 - High Risk", Cleaned_Data[[#This Row],[Risk Score]]&gt;=3, "2 - Medium Risk", TRUE, "1 - Low Risk")</f>
        <v>2 - Medium Risk</v>
      </c>
    </row>
    <row r="1422" spans="1:40">
      <c r="A1422">
        <v>32</v>
      </c>
      <c r="B1422" t="s">
        <v>43</v>
      </c>
      <c r="C1422" t="s">
        <v>36</v>
      </c>
      <c r="D1422">
        <v>498</v>
      </c>
      <c r="E1422" t="s">
        <v>45</v>
      </c>
      <c r="F1422">
        <v>3</v>
      </c>
      <c r="G1422">
        <v>4</v>
      </c>
      <c r="H1422" t="s">
        <v>51</v>
      </c>
      <c r="I1422">
        <v>966</v>
      </c>
      <c r="J1422">
        <v>3</v>
      </c>
      <c r="K1422" t="s">
        <v>39</v>
      </c>
      <c r="L1422">
        <v>93</v>
      </c>
      <c r="M1422">
        <v>3</v>
      </c>
      <c r="N1422">
        <v>2</v>
      </c>
      <c r="O1422" t="s">
        <v>53</v>
      </c>
      <c r="P1422">
        <v>1</v>
      </c>
      <c r="Q1422" t="s">
        <v>48</v>
      </c>
      <c r="R1422">
        <v>6725</v>
      </c>
      <c r="S1422">
        <v>13554</v>
      </c>
      <c r="T1422">
        <v>1</v>
      </c>
      <c r="U1422" t="s">
        <v>43</v>
      </c>
      <c r="V1422">
        <v>12</v>
      </c>
      <c r="W1422">
        <v>3</v>
      </c>
      <c r="X1422">
        <v>3</v>
      </c>
      <c r="Y1422">
        <v>1</v>
      </c>
      <c r="Z1422">
        <v>8</v>
      </c>
      <c r="AA1422">
        <v>2</v>
      </c>
      <c r="AB1422">
        <v>4</v>
      </c>
      <c r="AC1422">
        <v>8</v>
      </c>
      <c r="AD1422">
        <v>7</v>
      </c>
      <c r="AE1422">
        <v>6</v>
      </c>
      <c r="AF1422">
        <v>3</v>
      </c>
      <c r="AG1422">
        <v>0</v>
      </c>
      <c r="AH1422" t="s">
        <v>67</v>
      </c>
      <c r="AI1422" t="s">
        <v>72</v>
      </c>
      <c r="AJ1422" t="str" cm="1">
        <f t="array" ref="AJ1422">_xlfn.IFS(
  Cleaned_Data[[#This Row],[MonthlyIncome]] &lt;= Q1_Val, "Low (Q1)",
  Cleaned_Data[[#This Row],[MonthlyIncome]] &lt;= Q2_Val, "Lower-Mid (Q2)",
  Cleaned_Data[[#This Row],[MonthlyIncome]] &lt;= Q3_Val, "Upper-Mid (Q3)",
  TRUE, "High (Q4)"
)</f>
        <v>Upper-Mid (Q3)</v>
      </c>
      <c r="AK1422" t="str">
        <f>_xlfn.XLOOKUP(Cleaned_Data[[#This Row],[JobSatisfaction]], SatisfactionLookup[Code], SatisfactionLookup[Label], "Unknown")</f>
        <v>Low</v>
      </c>
      <c r="AL1422" t="str">
        <f>_xlfn.XLOOKUP(Cleaned_Data[[#This Row],[WorkLifeBalance]], SatisfactionLookup[Code], SatisfactionLookup[Label], "Unknown")</f>
        <v>Very High</v>
      </c>
      <c r="AM142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422" t="str" cm="1">
        <f t="array" ref="AN1422">_xlfn.IFS(Cleaned_Data[[#This Row],[Risk Score]]&gt;=5, "3 - High Risk", Cleaned_Data[[#This Row],[Risk Score]]&gt;=3, "2 - Medium Risk", TRUE, "1 - Low Risk")</f>
        <v>2 - Medium Risk</v>
      </c>
    </row>
    <row r="1423" spans="1:40">
      <c r="A1423">
        <v>33</v>
      </c>
      <c r="B1423" t="s">
        <v>43</v>
      </c>
      <c r="C1423" t="s">
        <v>55</v>
      </c>
      <c r="D1423">
        <v>722</v>
      </c>
      <c r="E1423" t="s">
        <v>37</v>
      </c>
      <c r="F1423">
        <v>17</v>
      </c>
      <c r="G1423">
        <v>3</v>
      </c>
      <c r="H1423" t="s">
        <v>38</v>
      </c>
      <c r="I1423">
        <v>992</v>
      </c>
      <c r="J1423">
        <v>4</v>
      </c>
      <c r="K1423" t="s">
        <v>46</v>
      </c>
      <c r="L1423">
        <v>38</v>
      </c>
      <c r="M1423">
        <v>3</v>
      </c>
      <c r="N1423">
        <v>4</v>
      </c>
      <c r="O1423" t="s">
        <v>56</v>
      </c>
      <c r="P1423">
        <v>3</v>
      </c>
      <c r="Q1423" t="s">
        <v>41</v>
      </c>
      <c r="R1423">
        <v>17444</v>
      </c>
      <c r="S1423">
        <v>20489</v>
      </c>
      <c r="T1423">
        <v>1</v>
      </c>
      <c r="U1423" t="s">
        <v>43</v>
      </c>
      <c r="V1423">
        <v>11</v>
      </c>
      <c r="W1423">
        <v>3</v>
      </c>
      <c r="X1423">
        <v>4</v>
      </c>
      <c r="Y1423">
        <v>0</v>
      </c>
      <c r="Z1423">
        <v>10</v>
      </c>
      <c r="AA1423">
        <v>2</v>
      </c>
      <c r="AB1423">
        <v>3</v>
      </c>
      <c r="AC1423">
        <v>10</v>
      </c>
      <c r="AD1423">
        <v>8</v>
      </c>
      <c r="AE1423">
        <v>6</v>
      </c>
      <c r="AF1423">
        <v>0</v>
      </c>
      <c r="AG1423">
        <v>0</v>
      </c>
      <c r="AH1423" t="s">
        <v>67</v>
      </c>
      <c r="AI1423" t="s">
        <v>72</v>
      </c>
      <c r="AJ1423" t="str" cm="1">
        <f t="array" ref="AJ1423">_xlfn.IFS(
  Cleaned_Data[[#This Row],[MonthlyIncome]] &lt;= Q1_Val, "Low (Q1)",
  Cleaned_Data[[#This Row],[MonthlyIncome]] &lt;= Q2_Val, "Lower-Mid (Q2)",
  Cleaned_Data[[#This Row],[MonthlyIncome]] &lt;= Q3_Val, "Upper-Mid (Q3)",
  TRUE, "High (Q4)"
)</f>
        <v>High (Q4)</v>
      </c>
      <c r="AK1423" t="str">
        <f>_xlfn.XLOOKUP(Cleaned_Data[[#This Row],[JobSatisfaction]], SatisfactionLookup[Code], SatisfactionLookup[Label], "Unknown")</f>
        <v>High</v>
      </c>
      <c r="AL1423" t="str">
        <f>_xlfn.XLOOKUP(Cleaned_Data[[#This Row],[WorkLifeBalance]], SatisfactionLookup[Code], SatisfactionLookup[Label], "Unknown")</f>
        <v>High</v>
      </c>
      <c r="AM142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423" t="str" cm="1">
        <f t="array" ref="AN1423">_xlfn.IFS(Cleaned_Data[[#This Row],[Risk Score]]&gt;=5, "3 - High Risk", Cleaned_Data[[#This Row],[Risk Score]]&gt;=3, "2 - Medium Risk", TRUE, "1 - Low Risk")</f>
        <v>1 - Low Risk</v>
      </c>
    </row>
    <row r="1424" spans="1:40">
      <c r="A1424">
        <v>33</v>
      </c>
      <c r="B1424" t="s">
        <v>35</v>
      </c>
      <c r="C1424" t="s">
        <v>44</v>
      </c>
      <c r="D1424">
        <v>827</v>
      </c>
      <c r="E1424" t="s">
        <v>45</v>
      </c>
      <c r="F1424">
        <v>29</v>
      </c>
      <c r="G1424">
        <v>4</v>
      </c>
      <c r="H1424" t="s">
        <v>51</v>
      </c>
      <c r="I1424">
        <v>1101</v>
      </c>
      <c r="J1424">
        <v>1</v>
      </c>
      <c r="K1424" t="s">
        <v>39</v>
      </c>
      <c r="L1424">
        <v>54</v>
      </c>
      <c r="M1424">
        <v>2</v>
      </c>
      <c r="N1424">
        <v>2</v>
      </c>
      <c r="O1424" t="s">
        <v>47</v>
      </c>
      <c r="P1424">
        <v>3</v>
      </c>
      <c r="Q1424" t="s">
        <v>41</v>
      </c>
      <c r="R1424">
        <v>4508</v>
      </c>
      <c r="S1424">
        <v>3129</v>
      </c>
      <c r="T1424">
        <v>1</v>
      </c>
      <c r="U1424" t="s">
        <v>43</v>
      </c>
      <c r="V1424">
        <v>22</v>
      </c>
      <c r="W1424">
        <v>4</v>
      </c>
      <c r="X1424">
        <v>2</v>
      </c>
      <c r="Y1424">
        <v>0</v>
      </c>
      <c r="Z1424">
        <v>14</v>
      </c>
      <c r="AA1424">
        <v>4</v>
      </c>
      <c r="AB1424">
        <v>3</v>
      </c>
      <c r="AC1424">
        <v>13</v>
      </c>
      <c r="AD1424">
        <v>7</v>
      </c>
      <c r="AE1424">
        <v>3</v>
      </c>
      <c r="AF1424">
        <v>8</v>
      </c>
      <c r="AG1424">
        <v>1</v>
      </c>
      <c r="AH1424" t="s">
        <v>67</v>
      </c>
      <c r="AI1424" t="s">
        <v>73</v>
      </c>
      <c r="AJ1424" t="str" cm="1">
        <f t="array" ref="AJ1424">_xlfn.IFS(
  Cleaned_Data[[#This Row],[MonthlyIncome]] &lt;= Q1_Val, "Low (Q1)",
  Cleaned_Data[[#This Row],[MonthlyIncome]] &lt;= Q2_Val, "Lower-Mid (Q2)",
  Cleaned_Data[[#This Row],[MonthlyIncome]] &lt;= Q3_Val, "Upper-Mid (Q3)",
  TRUE, "High (Q4)"
)</f>
        <v>Lower-Mid (Q2)</v>
      </c>
      <c r="AK1424" t="str">
        <f>_xlfn.XLOOKUP(Cleaned_Data[[#This Row],[JobSatisfaction]], SatisfactionLookup[Code], SatisfactionLookup[Label], "Unknown")</f>
        <v>High</v>
      </c>
      <c r="AL1424" t="str">
        <f>_xlfn.XLOOKUP(Cleaned_Data[[#This Row],[WorkLifeBalance]], SatisfactionLookup[Code], SatisfactionLookup[Label], "Unknown")</f>
        <v>High</v>
      </c>
      <c r="AM142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424" t="str" cm="1">
        <f t="array" ref="AN1424">_xlfn.IFS(Cleaned_Data[[#This Row],[Risk Score]]&gt;=5, "3 - High Risk", Cleaned_Data[[#This Row],[Risk Score]]&gt;=3, "2 - Medium Risk", TRUE, "1 - Low Risk")</f>
        <v>1 - Low Risk</v>
      </c>
    </row>
    <row r="1425" spans="1:40">
      <c r="A1425">
        <v>28</v>
      </c>
      <c r="B1425" t="s">
        <v>43</v>
      </c>
      <c r="C1425" t="s">
        <v>36</v>
      </c>
      <c r="D1425">
        <v>895</v>
      </c>
      <c r="E1425" t="s">
        <v>45</v>
      </c>
      <c r="F1425">
        <v>15</v>
      </c>
      <c r="G1425">
        <v>2</v>
      </c>
      <c r="H1425" t="s">
        <v>38</v>
      </c>
      <c r="I1425">
        <v>1102</v>
      </c>
      <c r="J1425">
        <v>1</v>
      </c>
      <c r="K1425" t="s">
        <v>46</v>
      </c>
      <c r="L1425">
        <v>50</v>
      </c>
      <c r="M1425">
        <v>3</v>
      </c>
      <c r="N1425">
        <v>1</v>
      </c>
      <c r="O1425" t="s">
        <v>50</v>
      </c>
      <c r="P1425">
        <v>3</v>
      </c>
      <c r="Q1425" t="s">
        <v>52</v>
      </c>
      <c r="R1425">
        <v>2207</v>
      </c>
      <c r="S1425">
        <v>22482</v>
      </c>
      <c r="T1425">
        <v>1</v>
      </c>
      <c r="U1425" t="s">
        <v>43</v>
      </c>
      <c r="V1425">
        <v>16</v>
      </c>
      <c r="W1425">
        <v>3</v>
      </c>
      <c r="X1425">
        <v>4</v>
      </c>
      <c r="Y1425">
        <v>1</v>
      </c>
      <c r="Z1425">
        <v>4</v>
      </c>
      <c r="AA1425">
        <v>5</v>
      </c>
      <c r="AB1425">
        <v>2</v>
      </c>
      <c r="AC1425">
        <v>4</v>
      </c>
      <c r="AD1425">
        <v>2</v>
      </c>
      <c r="AE1425">
        <v>2</v>
      </c>
      <c r="AF1425">
        <v>2</v>
      </c>
      <c r="AG1425">
        <v>0</v>
      </c>
      <c r="AH1425" t="s">
        <v>67</v>
      </c>
      <c r="AI1425" t="s">
        <v>71</v>
      </c>
      <c r="AJ1425" t="str" cm="1">
        <f t="array" ref="AJ1425">_xlfn.IFS(
  Cleaned_Data[[#This Row],[MonthlyIncome]] &lt;= Q1_Val, "Low (Q1)",
  Cleaned_Data[[#This Row],[MonthlyIncome]] &lt;= Q2_Val, "Lower-Mid (Q2)",
  Cleaned_Data[[#This Row],[MonthlyIncome]] &lt;= Q3_Val, "Upper-Mid (Q3)",
  TRUE, "High (Q4)"
)</f>
        <v>Low (Q1)</v>
      </c>
      <c r="AK1425" t="str">
        <f>_xlfn.XLOOKUP(Cleaned_Data[[#This Row],[JobSatisfaction]], SatisfactionLookup[Code], SatisfactionLookup[Label], "Unknown")</f>
        <v>High</v>
      </c>
      <c r="AL1425" t="str">
        <f>_xlfn.XLOOKUP(Cleaned_Data[[#This Row],[WorkLifeBalance]], SatisfactionLookup[Code], SatisfactionLookup[Label], "Unknown")</f>
        <v>Medium</v>
      </c>
      <c r="AM142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425" t="str" cm="1">
        <f t="array" ref="AN1425">_xlfn.IFS(Cleaned_Data[[#This Row],[Risk Score]]&gt;=5, "3 - High Risk", Cleaned_Data[[#This Row],[Risk Score]]&gt;=3, "2 - Medium Risk", TRUE, "1 - Low Risk")</f>
        <v>2 - Medium Risk</v>
      </c>
    </row>
    <row r="1426" spans="1:40">
      <c r="A1426">
        <v>25</v>
      </c>
      <c r="B1426" t="s">
        <v>35</v>
      </c>
      <c r="C1426" t="s">
        <v>36</v>
      </c>
      <c r="D1426">
        <v>1219</v>
      </c>
      <c r="E1426" t="s">
        <v>45</v>
      </c>
      <c r="F1426">
        <v>4</v>
      </c>
      <c r="G1426">
        <v>1</v>
      </c>
      <c r="H1426" t="s">
        <v>60</v>
      </c>
      <c r="I1426">
        <v>1106</v>
      </c>
      <c r="J1426">
        <v>4</v>
      </c>
      <c r="K1426" t="s">
        <v>46</v>
      </c>
      <c r="L1426">
        <v>32</v>
      </c>
      <c r="M1426">
        <v>3</v>
      </c>
      <c r="N1426">
        <v>1</v>
      </c>
      <c r="O1426" t="s">
        <v>50</v>
      </c>
      <c r="P1426">
        <v>4</v>
      </c>
      <c r="Q1426" t="s">
        <v>48</v>
      </c>
      <c r="R1426">
        <v>3691</v>
      </c>
      <c r="S1426">
        <v>4605</v>
      </c>
      <c r="T1426">
        <v>1</v>
      </c>
      <c r="U1426" t="s">
        <v>35</v>
      </c>
      <c r="V1426">
        <v>15</v>
      </c>
      <c r="W1426">
        <v>3</v>
      </c>
      <c r="X1426">
        <v>2</v>
      </c>
      <c r="Y1426">
        <v>1</v>
      </c>
      <c r="Z1426">
        <v>7</v>
      </c>
      <c r="AA1426">
        <v>3</v>
      </c>
      <c r="AB1426">
        <v>4</v>
      </c>
      <c r="AC1426">
        <v>7</v>
      </c>
      <c r="AD1426">
        <v>7</v>
      </c>
      <c r="AE1426">
        <v>5</v>
      </c>
      <c r="AF1426">
        <v>6</v>
      </c>
      <c r="AG1426">
        <v>1</v>
      </c>
      <c r="AH1426" t="s">
        <v>67</v>
      </c>
      <c r="AI1426" t="s">
        <v>72</v>
      </c>
      <c r="AJ1426" t="str" cm="1">
        <f t="array" ref="AJ1426">_xlfn.IFS(
  Cleaned_Data[[#This Row],[MonthlyIncome]] &lt;= Q1_Val, "Low (Q1)",
  Cleaned_Data[[#This Row],[MonthlyIncome]] &lt;= Q2_Val, "Lower-Mid (Q2)",
  Cleaned_Data[[#This Row],[MonthlyIncome]] &lt;= Q3_Val, "Upper-Mid (Q3)",
  TRUE, "High (Q4)"
)</f>
        <v>Lower-Mid (Q2)</v>
      </c>
      <c r="AK1426" t="str">
        <f>_xlfn.XLOOKUP(Cleaned_Data[[#This Row],[JobSatisfaction]], SatisfactionLookup[Code], SatisfactionLookup[Label], "Unknown")</f>
        <v>Very High</v>
      </c>
      <c r="AL1426" t="str">
        <f>_xlfn.XLOOKUP(Cleaned_Data[[#This Row],[WorkLifeBalance]], SatisfactionLookup[Code], SatisfactionLookup[Label], "Unknown")</f>
        <v>Very High</v>
      </c>
      <c r="AM142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426" t="str" cm="1">
        <f t="array" ref="AN1426">_xlfn.IFS(Cleaned_Data[[#This Row],[Risk Score]]&gt;=5, "3 - High Risk", Cleaned_Data[[#This Row],[Risk Score]]&gt;=3, "2 - Medium Risk", TRUE, "1 - Low Risk")</f>
        <v>2 - Medium Risk</v>
      </c>
    </row>
    <row r="1427" spans="1:40">
      <c r="A1427">
        <v>31</v>
      </c>
      <c r="B1427" t="s">
        <v>35</v>
      </c>
      <c r="C1427" t="s">
        <v>44</v>
      </c>
      <c r="D1427">
        <v>874</v>
      </c>
      <c r="E1427" t="s">
        <v>45</v>
      </c>
      <c r="F1427">
        <v>15</v>
      </c>
      <c r="G1427">
        <v>3</v>
      </c>
      <c r="H1427" t="s">
        <v>51</v>
      </c>
      <c r="I1427">
        <v>1160</v>
      </c>
      <c r="J1427">
        <v>3</v>
      </c>
      <c r="K1427" t="s">
        <v>46</v>
      </c>
      <c r="L1427">
        <v>72</v>
      </c>
      <c r="M1427">
        <v>3</v>
      </c>
      <c r="N1427">
        <v>1</v>
      </c>
      <c r="O1427" t="s">
        <v>50</v>
      </c>
      <c r="P1427">
        <v>3</v>
      </c>
      <c r="Q1427" t="s">
        <v>48</v>
      </c>
      <c r="R1427">
        <v>2610</v>
      </c>
      <c r="S1427">
        <v>6233</v>
      </c>
      <c r="T1427">
        <v>1</v>
      </c>
      <c r="U1427" t="s">
        <v>43</v>
      </c>
      <c r="V1427">
        <v>12</v>
      </c>
      <c r="W1427">
        <v>3</v>
      </c>
      <c r="X1427">
        <v>3</v>
      </c>
      <c r="Y1427">
        <v>1</v>
      </c>
      <c r="Z1427">
        <v>2</v>
      </c>
      <c r="AA1427">
        <v>5</v>
      </c>
      <c r="AB1427">
        <v>2</v>
      </c>
      <c r="AC1427">
        <v>2</v>
      </c>
      <c r="AD1427">
        <v>2</v>
      </c>
      <c r="AE1427">
        <v>2</v>
      </c>
      <c r="AF1427">
        <v>2</v>
      </c>
      <c r="AG1427">
        <v>1</v>
      </c>
      <c r="AH1427" t="s">
        <v>67</v>
      </c>
      <c r="AI1427" t="s">
        <v>71</v>
      </c>
      <c r="AJ1427" t="str" cm="1">
        <f t="array" ref="AJ1427">_xlfn.IFS(
  Cleaned_Data[[#This Row],[MonthlyIncome]] &lt;= Q1_Val, "Low (Q1)",
  Cleaned_Data[[#This Row],[MonthlyIncome]] &lt;= Q2_Val, "Lower-Mid (Q2)",
  Cleaned_Data[[#This Row],[MonthlyIncome]] &lt;= Q3_Val, "Upper-Mid (Q3)",
  TRUE, "High (Q4)"
)</f>
        <v>Low (Q1)</v>
      </c>
      <c r="AK1427" t="str">
        <f>_xlfn.XLOOKUP(Cleaned_Data[[#This Row],[JobSatisfaction]], SatisfactionLookup[Code], SatisfactionLookup[Label], "Unknown")</f>
        <v>High</v>
      </c>
      <c r="AL1427" t="str">
        <f>_xlfn.XLOOKUP(Cleaned_Data[[#This Row],[WorkLifeBalance]], SatisfactionLookup[Code], SatisfactionLookup[Label], "Unknown")</f>
        <v>Medium</v>
      </c>
      <c r="AM142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427" t="str" cm="1">
        <f t="array" ref="AN1427">_xlfn.IFS(Cleaned_Data[[#This Row],[Risk Score]]&gt;=5, "3 - High Risk", Cleaned_Data[[#This Row],[Risk Score]]&gt;=3, "2 - Medium Risk", TRUE, "1 - Low Risk")</f>
        <v>2 - Medium Risk</v>
      </c>
    </row>
    <row r="1428" spans="1:40">
      <c r="A1428">
        <v>27</v>
      </c>
      <c r="B1428" t="s">
        <v>43</v>
      </c>
      <c r="C1428" t="s">
        <v>36</v>
      </c>
      <c r="D1428">
        <v>199</v>
      </c>
      <c r="E1428" t="s">
        <v>45</v>
      </c>
      <c r="F1428">
        <v>6</v>
      </c>
      <c r="G1428">
        <v>3</v>
      </c>
      <c r="H1428" t="s">
        <v>38</v>
      </c>
      <c r="I1428">
        <v>1162</v>
      </c>
      <c r="J1428">
        <v>4</v>
      </c>
      <c r="K1428" t="s">
        <v>46</v>
      </c>
      <c r="L1428">
        <v>55</v>
      </c>
      <c r="M1428">
        <v>2</v>
      </c>
      <c r="N1428">
        <v>1</v>
      </c>
      <c r="O1428" t="s">
        <v>47</v>
      </c>
      <c r="P1428">
        <v>3</v>
      </c>
      <c r="Q1428" t="s">
        <v>48</v>
      </c>
      <c r="R1428">
        <v>2539</v>
      </c>
      <c r="S1428">
        <v>7950</v>
      </c>
      <c r="T1428">
        <v>1</v>
      </c>
      <c r="U1428" t="s">
        <v>43</v>
      </c>
      <c r="V1428">
        <v>13</v>
      </c>
      <c r="W1428">
        <v>3</v>
      </c>
      <c r="X1428">
        <v>3</v>
      </c>
      <c r="Y1428">
        <v>1</v>
      </c>
      <c r="Z1428">
        <v>4</v>
      </c>
      <c r="AA1428">
        <v>0</v>
      </c>
      <c r="AB1428">
        <v>3</v>
      </c>
      <c r="AC1428">
        <v>4</v>
      </c>
      <c r="AD1428">
        <v>2</v>
      </c>
      <c r="AE1428">
        <v>2</v>
      </c>
      <c r="AF1428">
        <v>2</v>
      </c>
      <c r="AG1428">
        <v>0</v>
      </c>
      <c r="AH1428" t="s">
        <v>67</v>
      </c>
      <c r="AI1428" t="s">
        <v>71</v>
      </c>
      <c r="AJ1428" t="str" cm="1">
        <f t="array" ref="AJ1428">_xlfn.IFS(
  Cleaned_Data[[#This Row],[MonthlyIncome]] &lt;= Q1_Val, "Low (Q1)",
  Cleaned_Data[[#This Row],[MonthlyIncome]] &lt;= Q2_Val, "Lower-Mid (Q2)",
  Cleaned_Data[[#This Row],[MonthlyIncome]] &lt;= Q3_Val, "Upper-Mid (Q3)",
  TRUE, "High (Q4)"
)</f>
        <v>Low (Q1)</v>
      </c>
      <c r="AK1428" t="str">
        <f>_xlfn.XLOOKUP(Cleaned_Data[[#This Row],[JobSatisfaction]], SatisfactionLookup[Code], SatisfactionLookup[Label], "Unknown")</f>
        <v>High</v>
      </c>
      <c r="AL1428" t="str">
        <f>_xlfn.XLOOKUP(Cleaned_Data[[#This Row],[WorkLifeBalance]], SatisfactionLookup[Code], SatisfactionLookup[Label], "Unknown")</f>
        <v>High</v>
      </c>
      <c r="AM142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428" t="str" cm="1">
        <f t="array" ref="AN1428">_xlfn.IFS(Cleaned_Data[[#This Row],[Risk Score]]&gt;=5, "3 - High Risk", Cleaned_Data[[#This Row],[Risk Score]]&gt;=3, "2 - Medium Risk", TRUE, "1 - Low Risk")</f>
        <v>1 - Low Risk</v>
      </c>
    </row>
    <row r="1429" spans="1:40">
      <c r="A1429">
        <v>29</v>
      </c>
      <c r="B1429" t="s">
        <v>35</v>
      </c>
      <c r="C1429" t="s">
        <v>36</v>
      </c>
      <c r="D1429">
        <v>408</v>
      </c>
      <c r="E1429" t="s">
        <v>37</v>
      </c>
      <c r="F1429">
        <v>23</v>
      </c>
      <c r="G1429">
        <v>1</v>
      </c>
      <c r="H1429" t="s">
        <v>38</v>
      </c>
      <c r="I1429">
        <v>1165</v>
      </c>
      <c r="J1429">
        <v>4</v>
      </c>
      <c r="K1429" t="s">
        <v>39</v>
      </c>
      <c r="L1429">
        <v>45</v>
      </c>
      <c r="M1429">
        <v>2</v>
      </c>
      <c r="N1429">
        <v>3</v>
      </c>
      <c r="O1429" t="s">
        <v>40</v>
      </c>
      <c r="P1429">
        <v>1</v>
      </c>
      <c r="Q1429" t="s">
        <v>48</v>
      </c>
      <c r="R1429">
        <v>7336</v>
      </c>
      <c r="S1429">
        <v>11162</v>
      </c>
      <c r="T1429">
        <v>1</v>
      </c>
      <c r="U1429" t="s">
        <v>43</v>
      </c>
      <c r="V1429">
        <v>13</v>
      </c>
      <c r="W1429">
        <v>3</v>
      </c>
      <c r="X1429">
        <v>1</v>
      </c>
      <c r="Y1429">
        <v>1</v>
      </c>
      <c r="Z1429">
        <v>11</v>
      </c>
      <c r="AA1429">
        <v>3</v>
      </c>
      <c r="AB1429">
        <v>1</v>
      </c>
      <c r="AC1429">
        <v>11</v>
      </c>
      <c r="AD1429">
        <v>8</v>
      </c>
      <c r="AE1429">
        <v>3</v>
      </c>
      <c r="AF1429">
        <v>10</v>
      </c>
      <c r="AG1429">
        <v>1</v>
      </c>
      <c r="AH1429" t="s">
        <v>67</v>
      </c>
      <c r="AI1429" t="s">
        <v>73</v>
      </c>
      <c r="AJ1429" t="str" cm="1">
        <f t="array" ref="AJ1429">_xlfn.IFS(
  Cleaned_Data[[#This Row],[MonthlyIncome]] &lt;= Q1_Val, "Low (Q1)",
  Cleaned_Data[[#This Row],[MonthlyIncome]] &lt;= Q2_Val, "Lower-Mid (Q2)",
  Cleaned_Data[[#This Row],[MonthlyIncome]] &lt;= Q3_Val, "Upper-Mid (Q3)",
  TRUE, "High (Q4)"
)</f>
        <v>Upper-Mid (Q3)</v>
      </c>
      <c r="AK1429" t="str">
        <f>_xlfn.XLOOKUP(Cleaned_Data[[#This Row],[JobSatisfaction]], SatisfactionLookup[Code], SatisfactionLookup[Label], "Unknown")</f>
        <v>Low</v>
      </c>
      <c r="AL1429" t="str">
        <f>_xlfn.XLOOKUP(Cleaned_Data[[#This Row],[WorkLifeBalance]], SatisfactionLookup[Code], SatisfactionLookup[Label], "Unknown")</f>
        <v>Low</v>
      </c>
      <c r="AM142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429" t="str" cm="1">
        <f t="array" ref="AN1429">_xlfn.IFS(Cleaned_Data[[#This Row],[Risk Score]]&gt;=5, "3 - High Risk", Cleaned_Data[[#This Row],[Risk Score]]&gt;=3, "2 - Medium Risk", TRUE, "1 - Low Risk")</f>
        <v>2 - Medium Risk</v>
      </c>
    </row>
    <row r="1430" spans="1:40">
      <c r="A1430">
        <v>28</v>
      </c>
      <c r="B1430" t="s">
        <v>43</v>
      </c>
      <c r="C1430" t="s">
        <v>36</v>
      </c>
      <c r="D1430">
        <v>1179</v>
      </c>
      <c r="E1430" t="s">
        <v>45</v>
      </c>
      <c r="F1430">
        <v>19</v>
      </c>
      <c r="G1430">
        <v>4</v>
      </c>
      <c r="H1430" t="s">
        <v>51</v>
      </c>
      <c r="I1430">
        <v>1216</v>
      </c>
      <c r="J1430">
        <v>4</v>
      </c>
      <c r="K1430" t="s">
        <v>46</v>
      </c>
      <c r="L1430">
        <v>78</v>
      </c>
      <c r="M1430">
        <v>2</v>
      </c>
      <c r="N1430">
        <v>1</v>
      </c>
      <c r="O1430" t="s">
        <v>50</v>
      </c>
      <c r="P1430">
        <v>1</v>
      </c>
      <c r="Q1430" t="s">
        <v>48</v>
      </c>
      <c r="R1430">
        <v>3196</v>
      </c>
      <c r="S1430">
        <v>12449</v>
      </c>
      <c r="T1430">
        <v>1</v>
      </c>
      <c r="U1430" t="s">
        <v>43</v>
      </c>
      <c r="V1430">
        <v>12</v>
      </c>
      <c r="W1430">
        <v>3</v>
      </c>
      <c r="X1430">
        <v>3</v>
      </c>
      <c r="Y1430">
        <v>3</v>
      </c>
      <c r="Z1430">
        <v>6</v>
      </c>
      <c r="AA1430">
        <v>2</v>
      </c>
      <c r="AB1430">
        <v>3</v>
      </c>
      <c r="AC1430">
        <v>6</v>
      </c>
      <c r="AD1430">
        <v>5</v>
      </c>
      <c r="AE1430">
        <v>3</v>
      </c>
      <c r="AF1430">
        <v>3</v>
      </c>
      <c r="AG1430">
        <v>0</v>
      </c>
      <c r="AH1430" t="s">
        <v>67</v>
      </c>
      <c r="AI1430" t="s">
        <v>72</v>
      </c>
      <c r="AJ1430" t="str" cm="1">
        <f t="array" ref="AJ1430">_xlfn.IFS(
  Cleaned_Data[[#This Row],[MonthlyIncome]] &lt;= Q1_Val, "Low (Q1)",
  Cleaned_Data[[#This Row],[MonthlyIncome]] &lt;= Q2_Val, "Lower-Mid (Q2)",
  Cleaned_Data[[#This Row],[MonthlyIncome]] &lt;= Q3_Val, "Upper-Mid (Q3)",
  TRUE, "High (Q4)"
)</f>
        <v>Lower-Mid (Q2)</v>
      </c>
      <c r="AK1430" t="str">
        <f>_xlfn.XLOOKUP(Cleaned_Data[[#This Row],[JobSatisfaction]], SatisfactionLookup[Code], SatisfactionLookup[Label], "Unknown")</f>
        <v>Low</v>
      </c>
      <c r="AL1430" t="str">
        <f>_xlfn.XLOOKUP(Cleaned_Data[[#This Row],[WorkLifeBalance]], SatisfactionLookup[Code], SatisfactionLookup[Label], "Unknown")</f>
        <v>High</v>
      </c>
      <c r="AM143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430" t="str" cm="1">
        <f t="array" ref="AN1430">_xlfn.IFS(Cleaned_Data[[#This Row],[Risk Score]]&gt;=5, "3 - High Risk", Cleaned_Data[[#This Row],[Risk Score]]&gt;=3, "2 - Medium Risk", TRUE, "1 - Low Risk")</f>
        <v>3 - High Risk</v>
      </c>
    </row>
    <row r="1431" spans="1:40">
      <c r="A1431">
        <v>30</v>
      </c>
      <c r="B1431" t="s">
        <v>43</v>
      </c>
      <c r="C1431" t="s">
        <v>36</v>
      </c>
      <c r="D1431">
        <v>853</v>
      </c>
      <c r="E1431" t="s">
        <v>45</v>
      </c>
      <c r="F1431">
        <v>7</v>
      </c>
      <c r="G1431">
        <v>4</v>
      </c>
      <c r="H1431" t="s">
        <v>38</v>
      </c>
      <c r="I1431">
        <v>1224</v>
      </c>
      <c r="J1431">
        <v>3</v>
      </c>
      <c r="K1431" t="s">
        <v>46</v>
      </c>
      <c r="L1431">
        <v>49</v>
      </c>
      <c r="M1431">
        <v>3</v>
      </c>
      <c r="N1431">
        <v>2</v>
      </c>
      <c r="O1431" t="s">
        <v>50</v>
      </c>
      <c r="P1431">
        <v>3</v>
      </c>
      <c r="Q1431" t="s">
        <v>52</v>
      </c>
      <c r="R1431">
        <v>3491</v>
      </c>
      <c r="S1431">
        <v>11309</v>
      </c>
      <c r="T1431">
        <v>1</v>
      </c>
      <c r="U1431" t="s">
        <v>43</v>
      </c>
      <c r="V1431">
        <v>13</v>
      </c>
      <c r="W1431">
        <v>3</v>
      </c>
      <c r="X1431">
        <v>1</v>
      </c>
      <c r="Y1431">
        <v>3</v>
      </c>
      <c r="Z1431">
        <v>10</v>
      </c>
      <c r="AA1431">
        <v>4</v>
      </c>
      <c r="AB1431">
        <v>2</v>
      </c>
      <c r="AC1431">
        <v>10</v>
      </c>
      <c r="AD1431">
        <v>7</v>
      </c>
      <c r="AE1431">
        <v>8</v>
      </c>
      <c r="AF1431">
        <v>9</v>
      </c>
      <c r="AG1431">
        <v>0</v>
      </c>
      <c r="AH1431" t="s">
        <v>67</v>
      </c>
      <c r="AI1431" t="s">
        <v>72</v>
      </c>
      <c r="AJ1431" t="str" cm="1">
        <f t="array" ref="AJ1431">_xlfn.IFS(
  Cleaned_Data[[#This Row],[MonthlyIncome]] &lt;= Q1_Val, "Low (Q1)",
  Cleaned_Data[[#This Row],[MonthlyIncome]] &lt;= Q2_Val, "Lower-Mid (Q2)",
  Cleaned_Data[[#This Row],[MonthlyIncome]] &lt;= Q3_Val, "Upper-Mid (Q3)",
  TRUE, "High (Q4)"
)</f>
        <v>Lower-Mid (Q2)</v>
      </c>
      <c r="AK1431" t="str">
        <f>_xlfn.XLOOKUP(Cleaned_Data[[#This Row],[JobSatisfaction]], SatisfactionLookup[Code], SatisfactionLookup[Label], "Unknown")</f>
        <v>High</v>
      </c>
      <c r="AL1431" t="str">
        <f>_xlfn.XLOOKUP(Cleaned_Data[[#This Row],[WorkLifeBalance]], SatisfactionLookup[Code], SatisfactionLookup[Label], "Unknown")</f>
        <v>Medium</v>
      </c>
      <c r="AM143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431" t="str" cm="1">
        <f t="array" ref="AN1431">_xlfn.IFS(Cleaned_Data[[#This Row],[Risk Score]]&gt;=5, "3 - High Risk", Cleaned_Data[[#This Row],[Risk Score]]&gt;=3, "2 - Medium Risk", TRUE, "1 - Low Risk")</f>
        <v>1 - Low Risk</v>
      </c>
    </row>
    <row r="1432" spans="1:40">
      <c r="A1432">
        <v>32</v>
      </c>
      <c r="B1432" t="s">
        <v>43</v>
      </c>
      <c r="C1432" t="s">
        <v>44</v>
      </c>
      <c r="D1432">
        <v>116</v>
      </c>
      <c r="E1432" t="s">
        <v>45</v>
      </c>
      <c r="F1432">
        <v>13</v>
      </c>
      <c r="G1432">
        <v>3</v>
      </c>
      <c r="H1432" t="s">
        <v>49</v>
      </c>
      <c r="I1432">
        <v>1234</v>
      </c>
      <c r="J1432">
        <v>3</v>
      </c>
      <c r="K1432" t="s">
        <v>39</v>
      </c>
      <c r="L1432">
        <v>77</v>
      </c>
      <c r="M1432">
        <v>2</v>
      </c>
      <c r="N1432">
        <v>1</v>
      </c>
      <c r="O1432" t="s">
        <v>50</v>
      </c>
      <c r="P1432">
        <v>2</v>
      </c>
      <c r="Q1432" t="s">
        <v>48</v>
      </c>
      <c r="R1432">
        <v>2743</v>
      </c>
      <c r="S1432">
        <v>7331</v>
      </c>
      <c r="T1432">
        <v>1</v>
      </c>
      <c r="U1432" t="s">
        <v>43</v>
      </c>
      <c r="V1432">
        <v>20</v>
      </c>
      <c r="W1432">
        <v>4</v>
      </c>
      <c r="X1432">
        <v>3</v>
      </c>
      <c r="Y1432">
        <v>1</v>
      </c>
      <c r="Z1432">
        <v>2</v>
      </c>
      <c r="AA1432">
        <v>2</v>
      </c>
      <c r="AB1432">
        <v>3</v>
      </c>
      <c r="AC1432">
        <v>2</v>
      </c>
      <c r="AD1432">
        <v>2</v>
      </c>
      <c r="AE1432">
        <v>2</v>
      </c>
      <c r="AF1432">
        <v>2</v>
      </c>
      <c r="AG1432">
        <v>0</v>
      </c>
      <c r="AH1432" t="s">
        <v>67</v>
      </c>
      <c r="AI1432" t="s">
        <v>71</v>
      </c>
      <c r="AJ1432" t="str" cm="1">
        <f t="array" ref="AJ1432">_xlfn.IFS(
  Cleaned_Data[[#This Row],[MonthlyIncome]] &lt;= Q1_Val, "Low (Q1)",
  Cleaned_Data[[#This Row],[MonthlyIncome]] &lt;= Q2_Val, "Lower-Mid (Q2)",
  Cleaned_Data[[#This Row],[MonthlyIncome]] &lt;= Q3_Val, "Upper-Mid (Q3)",
  TRUE, "High (Q4)"
)</f>
        <v>Low (Q1)</v>
      </c>
      <c r="AK1432" t="str">
        <f>_xlfn.XLOOKUP(Cleaned_Data[[#This Row],[JobSatisfaction]], SatisfactionLookup[Code], SatisfactionLookup[Label], "Unknown")</f>
        <v>Medium</v>
      </c>
      <c r="AL1432" t="str">
        <f>_xlfn.XLOOKUP(Cleaned_Data[[#This Row],[WorkLifeBalance]], SatisfactionLookup[Code], SatisfactionLookup[Label], "Unknown")</f>
        <v>High</v>
      </c>
      <c r="AM143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432" t="str" cm="1">
        <f t="array" ref="AN1432">_xlfn.IFS(Cleaned_Data[[#This Row],[Risk Score]]&gt;=5, "3 - High Risk", Cleaned_Data[[#This Row],[Risk Score]]&gt;=3, "2 - Medium Risk", TRUE, "1 - Low Risk")</f>
        <v>2 - Medium Risk</v>
      </c>
    </row>
    <row r="1433" spans="1:40">
      <c r="A1433">
        <v>27</v>
      </c>
      <c r="B1433" t="s">
        <v>43</v>
      </c>
      <c r="C1433" t="s">
        <v>36</v>
      </c>
      <c r="D1433">
        <v>1103</v>
      </c>
      <c r="E1433" t="s">
        <v>45</v>
      </c>
      <c r="F1433">
        <v>14</v>
      </c>
      <c r="G1433">
        <v>3</v>
      </c>
      <c r="H1433" t="s">
        <v>38</v>
      </c>
      <c r="I1433">
        <v>1244</v>
      </c>
      <c r="J1433">
        <v>1</v>
      </c>
      <c r="K1433" t="s">
        <v>46</v>
      </c>
      <c r="L1433">
        <v>42</v>
      </c>
      <c r="M1433">
        <v>3</v>
      </c>
      <c r="N1433">
        <v>1</v>
      </c>
      <c r="O1433" t="s">
        <v>47</v>
      </c>
      <c r="P1433">
        <v>1</v>
      </c>
      <c r="Q1433" t="s">
        <v>48</v>
      </c>
      <c r="R1433">
        <v>2235</v>
      </c>
      <c r="S1433">
        <v>14377</v>
      </c>
      <c r="T1433">
        <v>1</v>
      </c>
      <c r="U1433" t="s">
        <v>35</v>
      </c>
      <c r="V1433">
        <v>14</v>
      </c>
      <c r="W1433">
        <v>3</v>
      </c>
      <c r="X1433">
        <v>4</v>
      </c>
      <c r="Y1433">
        <v>2</v>
      </c>
      <c r="Z1433">
        <v>9</v>
      </c>
      <c r="AA1433">
        <v>3</v>
      </c>
      <c r="AB1433">
        <v>2</v>
      </c>
      <c r="AC1433">
        <v>9</v>
      </c>
      <c r="AD1433">
        <v>7</v>
      </c>
      <c r="AE1433">
        <v>6</v>
      </c>
      <c r="AF1433">
        <v>8</v>
      </c>
      <c r="AG1433">
        <v>0</v>
      </c>
      <c r="AH1433" t="s">
        <v>67</v>
      </c>
      <c r="AI1433" t="s">
        <v>72</v>
      </c>
      <c r="AJ1433" t="str" cm="1">
        <f t="array" ref="AJ1433">_xlfn.IFS(
  Cleaned_Data[[#This Row],[MonthlyIncome]] &lt;= Q1_Val, "Low (Q1)",
  Cleaned_Data[[#This Row],[MonthlyIncome]] &lt;= Q2_Val, "Lower-Mid (Q2)",
  Cleaned_Data[[#This Row],[MonthlyIncome]] &lt;= Q3_Val, "Upper-Mid (Q3)",
  TRUE, "High (Q4)"
)</f>
        <v>Low (Q1)</v>
      </c>
      <c r="AK1433" t="str">
        <f>_xlfn.XLOOKUP(Cleaned_Data[[#This Row],[JobSatisfaction]], SatisfactionLookup[Code], SatisfactionLookup[Label], "Unknown")</f>
        <v>Low</v>
      </c>
      <c r="AL1433" t="str">
        <f>_xlfn.XLOOKUP(Cleaned_Data[[#This Row],[WorkLifeBalance]], SatisfactionLookup[Code], SatisfactionLookup[Label], "Unknown")</f>
        <v>Medium</v>
      </c>
      <c r="AM143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8</v>
      </c>
      <c r="AN1433" t="str" cm="1">
        <f t="array" ref="AN1433">_xlfn.IFS(Cleaned_Data[[#This Row],[Risk Score]]&gt;=5, "3 - High Risk", Cleaned_Data[[#This Row],[Risk Score]]&gt;=3, "2 - Medium Risk", TRUE, "1 - Low Risk")</f>
        <v>3 - High Risk</v>
      </c>
    </row>
    <row r="1434" spans="1:40">
      <c r="A1434">
        <v>26</v>
      </c>
      <c r="B1434" t="s">
        <v>43</v>
      </c>
      <c r="C1434" t="s">
        <v>36</v>
      </c>
      <c r="D1434">
        <v>583</v>
      </c>
      <c r="E1434" t="s">
        <v>45</v>
      </c>
      <c r="F1434">
        <v>4</v>
      </c>
      <c r="G1434">
        <v>2</v>
      </c>
      <c r="H1434" t="s">
        <v>38</v>
      </c>
      <c r="I1434">
        <v>1275</v>
      </c>
      <c r="J1434">
        <v>3</v>
      </c>
      <c r="K1434" t="s">
        <v>46</v>
      </c>
      <c r="L1434">
        <v>53</v>
      </c>
      <c r="M1434">
        <v>3</v>
      </c>
      <c r="N1434">
        <v>1</v>
      </c>
      <c r="O1434" t="s">
        <v>47</v>
      </c>
      <c r="P1434">
        <v>4</v>
      </c>
      <c r="Q1434" t="s">
        <v>41</v>
      </c>
      <c r="R1434">
        <v>2875</v>
      </c>
      <c r="S1434">
        <v>9973</v>
      </c>
      <c r="T1434">
        <v>1</v>
      </c>
      <c r="U1434" t="s">
        <v>35</v>
      </c>
      <c r="V1434">
        <v>20</v>
      </c>
      <c r="W1434">
        <v>4</v>
      </c>
      <c r="X1434">
        <v>2</v>
      </c>
      <c r="Y1434">
        <v>0</v>
      </c>
      <c r="Z1434">
        <v>8</v>
      </c>
      <c r="AA1434">
        <v>2</v>
      </c>
      <c r="AB1434">
        <v>2</v>
      </c>
      <c r="AC1434">
        <v>8</v>
      </c>
      <c r="AD1434">
        <v>5</v>
      </c>
      <c r="AE1434">
        <v>2</v>
      </c>
      <c r="AF1434">
        <v>2</v>
      </c>
      <c r="AG1434">
        <v>0</v>
      </c>
      <c r="AH1434" t="s">
        <v>67</v>
      </c>
      <c r="AI1434" t="s">
        <v>72</v>
      </c>
      <c r="AJ1434" t="str" cm="1">
        <f t="array" ref="AJ1434">_xlfn.IFS(
  Cleaned_Data[[#This Row],[MonthlyIncome]] &lt;= Q1_Val, "Low (Q1)",
  Cleaned_Data[[#This Row],[MonthlyIncome]] &lt;= Q2_Val, "Lower-Mid (Q2)",
  Cleaned_Data[[#This Row],[MonthlyIncome]] &lt;= Q3_Val, "Upper-Mid (Q3)",
  TRUE, "High (Q4)"
)</f>
        <v>Low (Q1)</v>
      </c>
      <c r="AK1434" t="str">
        <f>_xlfn.XLOOKUP(Cleaned_Data[[#This Row],[JobSatisfaction]], SatisfactionLookup[Code], SatisfactionLookup[Label], "Unknown")</f>
        <v>Very High</v>
      </c>
      <c r="AL1434" t="str">
        <f>_xlfn.XLOOKUP(Cleaned_Data[[#This Row],[WorkLifeBalance]], SatisfactionLookup[Code], SatisfactionLookup[Label], "Unknown")</f>
        <v>Medium</v>
      </c>
      <c r="AM143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434" t="str" cm="1">
        <f t="array" ref="AN1434">_xlfn.IFS(Cleaned_Data[[#This Row],[Risk Score]]&gt;=5, "3 - High Risk", Cleaned_Data[[#This Row],[Risk Score]]&gt;=3, "2 - Medium Risk", TRUE, "1 - Low Risk")</f>
        <v>3 - High Risk</v>
      </c>
    </row>
    <row r="1435" spans="1:40">
      <c r="A1435">
        <v>28</v>
      </c>
      <c r="B1435" t="s">
        <v>43</v>
      </c>
      <c r="C1435" t="s">
        <v>44</v>
      </c>
      <c r="D1435">
        <v>193</v>
      </c>
      <c r="E1435" t="s">
        <v>45</v>
      </c>
      <c r="F1435">
        <v>2</v>
      </c>
      <c r="G1435">
        <v>3</v>
      </c>
      <c r="H1435" t="s">
        <v>38</v>
      </c>
      <c r="I1435">
        <v>1296</v>
      </c>
      <c r="J1435">
        <v>4</v>
      </c>
      <c r="K1435" t="s">
        <v>46</v>
      </c>
      <c r="L1435">
        <v>52</v>
      </c>
      <c r="M1435">
        <v>2</v>
      </c>
      <c r="N1435">
        <v>1</v>
      </c>
      <c r="O1435" t="s">
        <v>50</v>
      </c>
      <c r="P1435">
        <v>4</v>
      </c>
      <c r="Q1435" t="s">
        <v>48</v>
      </c>
      <c r="R1435">
        <v>3867</v>
      </c>
      <c r="S1435">
        <v>14222</v>
      </c>
      <c r="T1435">
        <v>1</v>
      </c>
      <c r="U1435" t="s">
        <v>35</v>
      </c>
      <c r="V1435">
        <v>12</v>
      </c>
      <c r="W1435">
        <v>3</v>
      </c>
      <c r="X1435">
        <v>2</v>
      </c>
      <c r="Y1435">
        <v>1</v>
      </c>
      <c r="Z1435">
        <v>2</v>
      </c>
      <c r="AA1435">
        <v>2</v>
      </c>
      <c r="AB1435">
        <v>3</v>
      </c>
      <c r="AC1435">
        <v>2</v>
      </c>
      <c r="AD1435">
        <v>2</v>
      </c>
      <c r="AE1435">
        <v>2</v>
      </c>
      <c r="AF1435">
        <v>2</v>
      </c>
      <c r="AG1435">
        <v>0</v>
      </c>
      <c r="AH1435" t="s">
        <v>67</v>
      </c>
      <c r="AI1435" t="s">
        <v>71</v>
      </c>
      <c r="AJ1435" t="str" cm="1">
        <f t="array" ref="AJ1435">_xlfn.IFS(
  Cleaned_Data[[#This Row],[MonthlyIncome]] &lt;= Q1_Val, "Low (Q1)",
  Cleaned_Data[[#This Row],[MonthlyIncome]] &lt;= Q2_Val, "Lower-Mid (Q2)",
  Cleaned_Data[[#This Row],[MonthlyIncome]] &lt;= Q3_Val, "Upper-Mid (Q3)",
  TRUE, "High (Q4)"
)</f>
        <v>Lower-Mid (Q2)</v>
      </c>
      <c r="AK1435" t="str">
        <f>_xlfn.XLOOKUP(Cleaned_Data[[#This Row],[JobSatisfaction]], SatisfactionLookup[Code], SatisfactionLookup[Label], "Unknown")</f>
        <v>Very High</v>
      </c>
      <c r="AL1435" t="str">
        <f>_xlfn.XLOOKUP(Cleaned_Data[[#This Row],[WorkLifeBalance]], SatisfactionLookup[Code], SatisfactionLookup[Label], "Unknown")</f>
        <v>High</v>
      </c>
      <c r="AM143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435" t="str" cm="1">
        <f t="array" ref="AN1435">_xlfn.IFS(Cleaned_Data[[#This Row],[Risk Score]]&gt;=5, "3 - High Risk", Cleaned_Data[[#This Row],[Risk Score]]&gt;=3, "2 - Medium Risk", TRUE, "1 - Low Risk")</f>
        <v>2 - Medium Risk</v>
      </c>
    </row>
    <row r="1436" spans="1:40">
      <c r="A1436">
        <v>25</v>
      </c>
      <c r="B1436" t="s">
        <v>43</v>
      </c>
      <c r="C1436" t="s">
        <v>36</v>
      </c>
      <c r="D1436">
        <v>266</v>
      </c>
      <c r="E1436" t="s">
        <v>45</v>
      </c>
      <c r="F1436">
        <v>1</v>
      </c>
      <c r="G1436">
        <v>3</v>
      </c>
      <c r="H1436" t="s">
        <v>51</v>
      </c>
      <c r="I1436">
        <v>1303</v>
      </c>
      <c r="J1436">
        <v>4</v>
      </c>
      <c r="K1436" t="s">
        <v>39</v>
      </c>
      <c r="L1436">
        <v>40</v>
      </c>
      <c r="M1436">
        <v>3</v>
      </c>
      <c r="N1436">
        <v>1</v>
      </c>
      <c r="O1436" t="s">
        <v>47</v>
      </c>
      <c r="P1436">
        <v>2</v>
      </c>
      <c r="Q1436" t="s">
        <v>41</v>
      </c>
      <c r="R1436">
        <v>2096</v>
      </c>
      <c r="S1436">
        <v>18830</v>
      </c>
      <c r="T1436">
        <v>1</v>
      </c>
      <c r="U1436" t="s">
        <v>43</v>
      </c>
      <c r="V1436">
        <v>18</v>
      </c>
      <c r="W1436">
        <v>3</v>
      </c>
      <c r="X1436">
        <v>4</v>
      </c>
      <c r="Y1436">
        <v>0</v>
      </c>
      <c r="Z1436">
        <v>2</v>
      </c>
      <c r="AA1436">
        <v>3</v>
      </c>
      <c r="AB1436">
        <v>2</v>
      </c>
      <c r="AC1436">
        <v>2</v>
      </c>
      <c r="AD1436">
        <v>2</v>
      </c>
      <c r="AE1436">
        <v>2</v>
      </c>
      <c r="AF1436">
        <v>1</v>
      </c>
      <c r="AG1436">
        <v>0</v>
      </c>
      <c r="AH1436" t="s">
        <v>67</v>
      </c>
      <c r="AI1436" t="s">
        <v>71</v>
      </c>
      <c r="AJ1436" t="str" cm="1">
        <f t="array" ref="AJ1436">_xlfn.IFS(
  Cleaned_Data[[#This Row],[MonthlyIncome]] &lt;= Q1_Val, "Low (Q1)",
  Cleaned_Data[[#This Row],[MonthlyIncome]] &lt;= Q2_Val, "Lower-Mid (Q2)",
  Cleaned_Data[[#This Row],[MonthlyIncome]] &lt;= Q3_Val, "Upper-Mid (Q3)",
  TRUE, "High (Q4)"
)</f>
        <v>Low (Q1)</v>
      </c>
      <c r="AK1436" t="str">
        <f>_xlfn.XLOOKUP(Cleaned_Data[[#This Row],[JobSatisfaction]], SatisfactionLookup[Code], SatisfactionLookup[Label], "Unknown")</f>
        <v>Medium</v>
      </c>
      <c r="AL1436" t="str">
        <f>_xlfn.XLOOKUP(Cleaned_Data[[#This Row],[WorkLifeBalance]], SatisfactionLookup[Code], SatisfactionLookup[Label], "Unknown")</f>
        <v>Medium</v>
      </c>
      <c r="AM143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436" t="str" cm="1">
        <f t="array" ref="AN1436">_xlfn.IFS(Cleaned_Data[[#This Row],[Risk Score]]&gt;=5, "3 - High Risk", Cleaned_Data[[#This Row],[Risk Score]]&gt;=3, "2 - Medium Risk", TRUE, "1 - Low Risk")</f>
        <v>2 - Medium Risk</v>
      </c>
    </row>
    <row r="1437" spans="1:40">
      <c r="A1437">
        <v>31</v>
      </c>
      <c r="B1437" t="s">
        <v>43</v>
      </c>
      <c r="C1437" t="s">
        <v>55</v>
      </c>
      <c r="D1437">
        <v>587</v>
      </c>
      <c r="E1437" t="s">
        <v>37</v>
      </c>
      <c r="F1437">
        <v>2</v>
      </c>
      <c r="G1437">
        <v>4</v>
      </c>
      <c r="H1437" t="s">
        <v>38</v>
      </c>
      <c r="I1437">
        <v>1324</v>
      </c>
      <c r="J1437">
        <v>4</v>
      </c>
      <c r="K1437" t="s">
        <v>39</v>
      </c>
      <c r="L1437">
        <v>57</v>
      </c>
      <c r="M1437">
        <v>3</v>
      </c>
      <c r="N1437">
        <v>3</v>
      </c>
      <c r="O1437" t="s">
        <v>40</v>
      </c>
      <c r="P1437">
        <v>3</v>
      </c>
      <c r="Q1437" t="s">
        <v>52</v>
      </c>
      <c r="R1437">
        <v>9852</v>
      </c>
      <c r="S1437">
        <v>8935</v>
      </c>
      <c r="T1437">
        <v>1</v>
      </c>
      <c r="U1437" t="s">
        <v>35</v>
      </c>
      <c r="V1437">
        <v>19</v>
      </c>
      <c r="W1437">
        <v>3</v>
      </c>
      <c r="X1437">
        <v>1</v>
      </c>
      <c r="Y1437">
        <v>1</v>
      </c>
      <c r="Z1437">
        <v>10</v>
      </c>
      <c r="AA1437">
        <v>5</v>
      </c>
      <c r="AB1437">
        <v>2</v>
      </c>
      <c r="AC1437">
        <v>10</v>
      </c>
      <c r="AD1437">
        <v>8</v>
      </c>
      <c r="AE1437">
        <v>9</v>
      </c>
      <c r="AF1437">
        <v>6</v>
      </c>
      <c r="AG1437">
        <v>0</v>
      </c>
      <c r="AH1437" t="s">
        <v>67</v>
      </c>
      <c r="AI1437" t="s">
        <v>72</v>
      </c>
      <c r="AJ1437" t="str" cm="1">
        <f t="array" ref="AJ1437">_xlfn.IFS(
  Cleaned_Data[[#This Row],[MonthlyIncome]] &lt;= Q1_Val, "Low (Q1)",
  Cleaned_Data[[#This Row],[MonthlyIncome]] &lt;= Q2_Val, "Lower-Mid (Q2)",
  Cleaned_Data[[#This Row],[MonthlyIncome]] &lt;= Q3_Val, "Upper-Mid (Q3)",
  TRUE, "High (Q4)"
)</f>
        <v>High (Q4)</v>
      </c>
      <c r="AK1437" t="str">
        <f>_xlfn.XLOOKUP(Cleaned_Data[[#This Row],[JobSatisfaction]], SatisfactionLookup[Code], SatisfactionLookup[Label], "Unknown")</f>
        <v>High</v>
      </c>
      <c r="AL1437" t="str">
        <f>_xlfn.XLOOKUP(Cleaned_Data[[#This Row],[WorkLifeBalance]], SatisfactionLookup[Code], SatisfactionLookup[Label], "Unknown")</f>
        <v>Medium</v>
      </c>
      <c r="AM143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437" t="str" cm="1">
        <f t="array" ref="AN1437">_xlfn.IFS(Cleaned_Data[[#This Row],[Risk Score]]&gt;=5, "3 - High Risk", Cleaned_Data[[#This Row],[Risk Score]]&gt;=3, "2 - Medium Risk", TRUE, "1 - Low Risk")</f>
        <v>2 - Medium Risk</v>
      </c>
    </row>
    <row r="1438" spans="1:40">
      <c r="A1438">
        <v>31</v>
      </c>
      <c r="B1438" t="s">
        <v>35</v>
      </c>
      <c r="C1438" t="s">
        <v>44</v>
      </c>
      <c r="D1438">
        <v>1060</v>
      </c>
      <c r="E1438" t="s">
        <v>37</v>
      </c>
      <c r="F1438">
        <v>1</v>
      </c>
      <c r="G1438">
        <v>3</v>
      </c>
      <c r="H1438" t="s">
        <v>38</v>
      </c>
      <c r="I1438">
        <v>1331</v>
      </c>
      <c r="J1438">
        <v>4</v>
      </c>
      <c r="K1438" t="s">
        <v>39</v>
      </c>
      <c r="L1438">
        <v>54</v>
      </c>
      <c r="M1438">
        <v>3</v>
      </c>
      <c r="N1438">
        <v>1</v>
      </c>
      <c r="O1438" t="s">
        <v>57</v>
      </c>
      <c r="P1438">
        <v>2</v>
      </c>
      <c r="Q1438" t="s">
        <v>41</v>
      </c>
      <c r="R1438">
        <v>2302</v>
      </c>
      <c r="S1438">
        <v>8319</v>
      </c>
      <c r="T1438">
        <v>1</v>
      </c>
      <c r="U1438" t="s">
        <v>35</v>
      </c>
      <c r="V1438">
        <v>11</v>
      </c>
      <c r="W1438">
        <v>3</v>
      </c>
      <c r="X1438">
        <v>1</v>
      </c>
      <c r="Y1438">
        <v>0</v>
      </c>
      <c r="Z1438">
        <v>3</v>
      </c>
      <c r="AA1438">
        <v>2</v>
      </c>
      <c r="AB1438">
        <v>4</v>
      </c>
      <c r="AC1438">
        <v>3</v>
      </c>
      <c r="AD1438">
        <v>2</v>
      </c>
      <c r="AE1438">
        <v>2</v>
      </c>
      <c r="AF1438">
        <v>2</v>
      </c>
      <c r="AG1438">
        <v>1</v>
      </c>
      <c r="AH1438" t="s">
        <v>67</v>
      </c>
      <c r="AI1438" t="s">
        <v>71</v>
      </c>
      <c r="AJ1438" t="str" cm="1">
        <f t="array" ref="AJ1438">_xlfn.IFS(
  Cleaned_Data[[#This Row],[MonthlyIncome]] &lt;= Q1_Val, "Low (Q1)",
  Cleaned_Data[[#This Row],[MonthlyIncome]] &lt;= Q2_Val, "Lower-Mid (Q2)",
  Cleaned_Data[[#This Row],[MonthlyIncome]] &lt;= Q3_Val, "Upper-Mid (Q3)",
  TRUE, "High (Q4)"
)</f>
        <v>Low (Q1)</v>
      </c>
      <c r="AK1438" t="str">
        <f>_xlfn.XLOOKUP(Cleaned_Data[[#This Row],[JobSatisfaction]], SatisfactionLookup[Code], SatisfactionLookup[Label], "Unknown")</f>
        <v>Medium</v>
      </c>
      <c r="AL1438" t="str">
        <f>_xlfn.XLOOKUP(Cleaned_Data[[#This Row],[WorkLifeBalance]], SatisfactionLookup[Code], SatisfactionLookup[Label], "Unknown")</f>
        <v>Very High</v>
      </c>
      <c r="AM143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438" t="str" cm="1">
        <f t="array" ref="AN1438">_xlfn.IFS(Cleaned_Data[[#This Row],[Risk Score]]&gt;=5, "3 - High Risk", Cleaned_Data[[#This Row],[Risk Score]]&gt;=3, "2 - Medium Risk", TRUE, "1 - Low Risk")</f>
        <v>3 - High Risk</v>
      </c>
    </row>
    <row r="1439" spans="1:40">
      <c r="A1439">
        <v>34</v>
      </c>
      <c r="B1439" t="s">
        <v>43</v>
      </c>
      <c r="C1439" t="s">
        <v>36</v>
      </c>
      <c r="D1439">
        <v>507</v>
      </c>
      <c r="E1439" t="s">
        <v>37</v>
      </c>
      <c r="F1439">
        <v>15</v>
      </c>
      <c r="G1439">
        <v>2</v>
      </c>
      <c r="H1439" t="s">
        <v>51</v>
      </c>
      <c r="I1439">
        <v>1356</v>
      </c>
      <c r="J1439">
        <v>3</v>
      </c>
      <c r="K1439" t="s">
        <v>39</v>
      </c>
      <c r="L1439">
        <v>66</v>
      </c>
      <c r="M1439">
        <v>3</v>
      </c>
      <c r="N1439">
        <v>2</v>
      </c>
      <c r="O1439" t="s">
        <v>40</v>
      </c>
      <c r="P1439">
        <v>1</v>
      </c>
      <c r="Q1439" t="s">
        <v>41</v>
      </c>
      <c r="R1439">
        <v>6125</v>
      </c>
      <c r="S1439">
        <v>23553</v>
      </c>
      <c r="T1439">
        <v>1</v>
      </c>
      <c r="U1439" t="s">
        <v>43</v>
      </c>
      <c r="V1439">
        <v>12</v>
      </c>
      <c r="W1439">
        <v>3</v>
      </c>
      <c r="X1439">
        <v>4</v>
      </c>
      <c r="Y1439">
        <v>0</v>
      </c>
      <c r="Z1439">
        <v>10</v>
      </c>
      <c r="AA1439">
        <v>6</v>
      </c>
      <c r="AB1439">
        <v>4</v>
      </c>
      <c r="AC1439">
        <v>10</v>
      </c>
      <c r="AD1439">
        <v>8</v>
      </c>
      <c r="AE1439">
        <v>9</v>
      </c>
      <c r="AF1439">
        <v>6</v>
      </c>
      <c r="AG1439">
        <v>0</v>
      </c>
      <c r="AH1439" t="s">
        <v>67</v>
      </c>
      <c r="AI1439" t="s">
        <v>72</v>
      </c>
      <c r="AJ1439" t="str" cm="1">
        <f t="array" ref="AJ1439">_xlfn.IFS(
  Cleaned_Data[[#This Row],[MonthlyIncome]] &lt;= Q1_Val, "Low (Q1)",
  Cleaned_Data[[#This Row],[MonthlyIncome]] &lt;= Q2_Val, "Lower-Mid (Q2)",
  Cleaned_Data[[#This Row],[MonthlyIncome]] &lt;= Q3_Val, "Upper-Mid (Q3)",
  TRUE, "High (Q4)"
)</f>
        <v>Upper-Mid (Q3)</v>
      </c>
      <c r="AK1439" t="str">
        <f>_xlfn.XLOOKUP(Cleaned_Data[[#This Row],[JobSatisfaction]], SatisfactionLookup[Code], SatisfactionLookup[Label], "Unknown")</f>
        <v>Low</v>
      </c>
      <c r="AL1439" t="str">
        <f>_xlfn.XLOOKUP(Cleaned_Data[[#This Row],[WorkLifeBalance]], SatisfactionLookup[Code], SatisfactionLookup[Label], "Unknown")</f>
        <v>Very High</v>
      </c>
      <c r="AM143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439" t="str" cm="1">
        <f t="array" ref="AN1439">_xlfn.IFS(Cleaned_Data[[#This Row],[Risk Score]]&gt;=5, "3 - High Risk", Cleaned_Data[[#This Row],[Risk Score]]&gt;=3, "2 - Medium Risk", TRUE, "1 - Low Risk")</f>
        <v>2 - Medium Risk</v>
      </c>
    </row>
    <row r="1440" spans="1:40">
      <c r="A1440">
        <v>34</v>
      </c>
      <c r="B1440" t="s">
        <v>43</v>
      </c>
      <c r="C1440" t="s">
        <v>36</v>
      </c>
      <c r="D1440">
        <v>404</v>
      </c>
      <c r="E1440" t="s">
        <v>45</v>
      </c>
      <c r="F1440">
        <v>2</v>
      </c>
      <c r="G1440">
        <v>4</v>
      </c>
      <c r="H1440" t="s">
        <v>60</v>
      </c>
      <c r="I1440">
        <v>1383</v>
      </c>
      <c r="J1440">
        <v>3</v>
      </c>
      <c r="K1440" t="s">
        <v>39</v>
      </c>
      <c r="L1440">
        <v>98</v>
      </c>
      <c r="M1440">
        <v>3</v>
      </c>
      <c r="N1440">
        <v>2</v>
      </c>
      <c r="O1440" t="s">
        <v>54</v>
      </c>
      <c r="P1440">
        <v>4</v>
      </c>
      <c r="Q1440" t="s">
        <v>41</v>
      </c>
      <c r="R1440">
        <v>6687</v>
      </c>
      <c r="S1440">
        <v>6163</v>
      </c>
      <c r="T1440">
        <v>1</v>
      </c>
      <c r="U1440" t="s">
        <v>43</v>
      </c>
      <c r="V1440">
        <v>11</v>
      </c>
      <c r="W1440">
        <v>3</v>
      </c>
      <c r="X1440">
        <v>4</v>
      </c>
      <c r="Y1440">
        <v>0</v>
      </c>
      <c r="Z1440">
        <v>14</v>
      </c>
      <c r="AA1440">
        <v>2</v>
      </c>
      <c r="AB1440">
        <v>4</v>
      </c>
      <c r="AC1440">
        <v>14</v>
      </c>
      <c r="AD1440">
        <v>11</v>
      </c>
      <c r="AE1440">
        <v>4</v>
      </c>
      <c r="AF1440">
        <v>11</v>
      </c>
      <c r="AG1440">
        <v>0</v>
      </c>
      <c r="AH1440" t="s">
        <v>67</v>
      </c>
      <c r="AI1440" t="s">
        <v>73</v>
      </c>
      <c r="AJ1440" t="str" cm="1">
        <f t="array" ref="AJ1440">_xlfn.IFS(
  Cleaned_Data[[#This Row],[MonthlyIncome]] &lt;= Q1_Val, "Low (Q1)",
  Cleaned_Data[[#This Row],[MonthlyIncome]] &lt;= Q2_Val, "Lower-Mid (Q2)",
  Cleaned_Data[[#This Row],[MonthlyIncome]] &lt;= Q3_Val, "Upper-Mid (Q3)",
  TRUE, "High (Q4)"
)</f>
        <v>Upper-Mid (Q3)</v>
      </c>
      <c r="AK1440" t="str">
        <f>_xlfn.XLOOKUP(Cleaned_Data[[#This Row],[JobSatisfaction]], SatisfactionLookup[Code], SatisfactionLookup[Label], "Unknown")</f>
        <v>Very High</v>
      </c>
      <c r="AL1440" t="str">
        <f>_xlfn.XLOOKUP(Cleaned_Data[[#This Row],[WorkLifeBalance]], SatisfactionLookup[Code], SatisfactionLookup[Label], "Unknown")</f>
        <v>Very High</v>
      </c>
      <c r="AM144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440" t="str" cm="1">
        <f t="array" ref="AN1440">_xlfn.IFS(Cleaned_Data[[#This Row],[Risk Score]]&gt;=5, "3 - High Risk", Cleaned_Data[[#This Row],[Risk Score]]&gt;=3, "2 - Medium Risk", TRUE, "1 - Low Risk")</f>
        <v>1 - Low Risk</v>
      </c>
    </row>
    <row r="1441" spans="1:40">
      <c r="A1441">
        <v>31</v>
      </c>
      <c r="B1441" t="s">
        <v>35</v>
      </c>
      <c r="C1441" t="s">
        <v>36</v>
      </c>
      <c r="D1441">
        <v>330</v>
      </c>
      <c r="E1441" t="s">
        <v>45</v>
      </c>
      <c r="F1441">
        <v>22</v>
      </c>
      <c r="G1441">
        <v>4</v>
      </c>
      <c r="H1441" t="s">
        <v>51</v>
      </c>
      <c r="I1441">
        <v>1389</v>
      </c>
      <c r="J1441">
        <v>4</v>
      </c>
      <c r="K1441" t="s">
        <v>46</v>
      </c>
      <c r="L1441">
        <v>98</v>
      </c>
      <c r="M1441">
        <v>3</v>
      </c>
      <c r="N1441">
        <v>2</v>
      </c>
      <c r="O1441" t="s">
        <v>53</v>
      </c>
      <c r="P1441">
        <v>3</v>
      </c>
      <c r="Q1441" t="s">
        <v>48</v>
      </c>
      <c r="R1441">
        <v>6179</v>
      </c>
      <c r="S1441">
        <v>21057</v>
      </c>
      <c r="T1441">
        <v>1</v>
      </c>
      <c r="U1441" t="s">
        <v>35</v>
      </c>
      <c r="V1441">
        <v>15</v>
      </c>
      <c r="W1441">
        <v>3</v>
      </c>
      <c r="X1441">
        <v>4</v>
      </c>
      <c r="Y1441">
        <v>2</v>
      </c>
      <c r="Z1441">
        <v>10</v>
      </c>
      <c r="AA1441">
        <v>3</v>
      </c>
      <c r="AB1441">
        <v>2</v>
      </c>
      <c r="AC1441">
        <v>10</v>
      </c>
      <c r="AD1441">
        <v>2</v>
      </c>
      <c r="AE1441">
        <v>6</v>
      </c>
      <c r="AF1441">
        <v>7</v>
      </c>
      <c r="AG1441">
        <v>1</v>
      </c>
      <c r="AH1441" t="s">
        <v>67</v>
      </c>
      <c r="AI1441" t="s">
        <v>72</v>
      </c>
      <c r="AJ1441" t="str" cm="1">
        <f t="array" ref="AJ1441">_xlfn.IFS(
  Cleaned_Data[[#This Row],[MonthlyIncome]] &lt;= Q1_Val, "Low (Q1)",
  Cleaned_Data[[#This Row],[MonthlyIncome]] &lt;= Q2_Val, "Lower-Mid (Q2)",
  Cleaned_Data[[#This Row],[MonthlyIncome]] &lt;= Q3_Val, "Upper-Mid (Q3)",
  TRUE, "High (Q4)"
)</f>
        <v>Upper-Mid (Q3)</v>
      </c>
      <c r="AK1441" t="str">
        <f>_xlfn.XLOOKUP(Cleaned_Data[[#This Row],[JobSatisfaction]], SatisfactionLookup[Code], SatisfactionLookup[Label], "Unknown")</f>
        <v>High</v>
      </c>
      <c r="AL1441" t="str">
        <f>_xlfn.XLOOKUP(Cleaned_Data[[#This Row],[WorkLifeBalance]], SatisfactionLookup[Code], SatisfactionLookup[Label], "Unknown")</f>
        <v>Medium</v>
      </c>
      <c r="AM144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441" t="str" cm="1">
        <f t="array" ref="AN1441">_xlfn.IFS(Cleaned_Data[[#This Row],[Risk Score]]&gt;=5, "3 - High Risk", Cleaned_Data[[#This Row],[Risk Score]]&gt;=3, "2 - Medium Risk", TRUE, "1 - Low Risk")</f>
        <v>3 - High Risk</v>
      </c>
    </row>
    <row r="1442" spans="1:40">
      <c r="A1442">
        <v>27</v>
      </c>
      <c r="B1442" t="s">
        <v>43</v>
      </c>
      <c r="C1442" t="s">
        <v>36</v>
      </c>
      <c r="D1442">
        <v>205</v>
      </c>
      <c r="E1442" t="s">
        <v>37</v>
      </c>
      <c r="F1442">
        <v>10</v>
      </c>
      <c r="G1442">
        <v>3</v>
      </c>
      <c r="H1442" t="s">
        <v>59</v>
      </c>
      <c r="I1442">
        <v>1403</v>
      </c>
      <c r="J1442">
        <v>4</v>
      </c>
      <c r="K1442" t="s">
        <v>39</v>
      </c>
      <c r="L1442">
        <v>98</v>
      </c>
      <c r="M1442">
        <v>2</v>
      </c>
      <c r="N1442">
        <v>2</v>
      </c>
      <c r="O1442" t="s">
        <v>40</v>
      </c>
      <c r="P1442">
        <v>4</v>
      </c>
      <c r="Q1442" t="s">
        <v>48</v>
      </c>
      <c r="R1442">
        <v>5769</v>
      </c>
      <c r="S1442">
        <v>7100</v>
      </c>
      <c r="T1442">
        <v>1</v>
      </c>
      <c r="U1442" t="s">
        <v>35</v>
      </c>
      <c r="V1442">
        <v>11</v>
      </c>
      <c r="W1442">
        <v>3</v>
      </c>
      <c r="X1442">
        <v>4</v>
      </c>
      <c r="Y1442">
        <v>0</v>
      </c>
      <c r="Z1442">
        <v>6</v>
      </c>
      <c r="AA1442">
        <v>3</v>
      </c>
      <c r="AB1442">
        <v>3</v>
      </c>
      <c r="AC1442">
        <v>6</v>
      </c>
      <c r="AD1442">
        <v>2</v>
      </c>
      <c r="AE1442">
        <v>4</v>
      </c>
      <c r="AF1442">
        <v>4</v>
      </c>
      <c r="AG1442">
        <v>0</v>
      </c>
      <c r="AH1442" t="s">
        <v>67</v>
      </c>
      <c r="AI1442" t="s">
        <v>72</v>
      </c>
      <c r="AJ1442" t="str" cm="1">
        <f t="array" ref="AJ1442">_xlfn.IFS(
  Cleaned_Data[[#This Row],[MonthlyIncome]] &lt;= Q1_Val, "Low (Q1)",
  Cleaned_Data[[#This Row],[MonthlyIncome]] &lt;= Q2_Val, "Lower-Mid (Q2)",
  Cleaned_Data[[#This Row],[MonthlyIncome]] &lt;= Q3_Val, "Upper-Mid (Q3)",
  TRUE, "High (Q4)"
)</f>
        <v>Upper-Mid (Q3)</v>
      </c>
      <c r="AK1442" t="str">
        <f>_xlfn.XLOOKUP(Cleaned_Data[[#This Row],[JobSatisfaction]], SatisfactionLookup[Code], SatisfactionLookup[Label], "Unknown")</f>
        <v>Very High</v>
      </c>
      <c r="AL1442" t="str">
        <f>_xlfn.XLOOKUP(Cleaned_Data[[#This Row],[WorkLifeBalance]], SatisfactionLookup[Code], SatisfactionLookup[Label], "Unknown")</f>
        <v>High</v>
      </c>
      <c r="AM144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442" t="str" cm="1">
        <f t="array" ref="AN1442">_xlfn.IFS(Cleaned_Data[[#This Row],[Risk Score]]&gt;=5, "3 - High Risk", Cleaned_Data[[#This Row],[Risk Score]]&gt;=3, "2 - Medium Risk", TRUE, "1 - Low Risk")</f>
        <v>2 - Medium Risk</v>
      </c>
    </row>
    <row r="1443" spans="1:40">
      <c r="A1443">
        <v>27</v>
      </c>
      <c r="B1443" t="s">
        <v>35</v>
      </c>
      <c r="C1443" t="s">
        <v>36</v>
      </c>
      <c r="D1443">
        <v>135</v>
      </c>
      <c r="E1443" t="s">
        <v>45</v>
      </c>
      <c r="F1443">
        <v>17</v>
      </c>
      <c r="G1443">
        <v>4</v>
      </c>
      <c r="H1443" t="s">
        <v>38</v>
      </c>
      <c r="I1443">
        <v>1405</v>
      </c>
      <c r="J1443">
        <v>4</v>
      </c>
      <c r="K1443" t="s">
        <v>39</v>
      </c>
      <c r="L1443">
        <v>51</v>
      </c>
      <c r="M1443">
        <v>3</v>
      </c>
      <c r="N1443">
        <v>1</v>
      </c>
      <c r="O1443" t="s">
        <v>47</v>
      </c>
      <c r="P1443">
        <v>3</v>
      </c>
      <c r="Q1443" t="s">
        <v>41</v>
      </c>
      <c r="R1443">
        <v>2394</v>
      </c>
      <c r="S1443">
        <v>25681</v>
      </c>
      <c r="T1443">
        <v>1</v>
      </c>
      <c r="U1443" t="s">
        <v>35</v>
      </c>
      <c r="V1443">
        <v>13</v>
      </c>
      <c r="W1443">
        <v>3</v>
      </c>
      <c r="X1443">
        <v>4</v>
      </c>
      <c r="Y1443">
        <v>0</v>
      </c>
      <c r="Z1443">
        <v>8</v>
      </c>
      <c r="AA1443">
        <v>2</v>
      </c>
      <c r="AB1443">
        <v>3</v>
      </c>
      <c r="AC1443">
        <v>8</v>
      </c>
      <c r="AD1443">
        <v>2</v>
      </c>
      <c r="AE1443">
        <v>7</v>
      </c>
      <c r="AF1443">
        <v>7</v>
      </c>
      <c r="AG1443">
        <v>1</v>
      </c>
      <c r="AH1443" t="s">
        <v>67</v>
      </c>
      <c r="AI1443" t="s">
        <v>72</v>
      </c>
      <c r="AJ1443" t="str" cm="1">
        <f t="array" ref="AJ1443">_xlfn.IFS(
  Cleaned_Data[[#This Row],[MonthlyIncome]] &lt;= Q1_Val, "Low (Q1)",
  Cleaned_Data[[#This Row],[MonthlyIncome]] &lt;= Q2_Val, "Lower-Mid (Q2)",
  Cleaned_Data[[#This Row],[MonthlyIncome]] &lt;= Q3_Val, "Upper-Mid (Q3)",
  TRUE, "High (Q4)"
)</f>
        <v>Low (Q1)</v>
      </c>
      <c r="AK1443" t="str">
        <f>_xlfn.XLOOKUP(Cleaned_Data[[#This Row],[JobSatisfaction]], SatisfactionLookup[Code], SatisfactionLookup[Label], "Unknown")</f>
        <v>High</v>
      </c>
      <c r="AL1443" t="str">
        <f>_xlfn.XLOOKUP(Cleaned_Data[[#This Row],[WorkLifeBalance]], SatisfactionLookup[Code], SatisfactionLookup[Label], "Unknown")</f>
        <v>High</v>
      </c>
      <c r="AM144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443" t="str" cm="1">
        <f t="array" ref="AN1443">_xlfn.IFS(Cleaned_Data[[#This Row],[Risk Score]]&gt;=5, "3 - High Risk", Cleaned_Data[[#This Row],[Risk Score]]&gt;=3, "2 - Medium Risk", TRUE, "1 - Low Risk")</f>
        <v>3 - High Risk</v>
      </c>
    </row>
    <row r="1444" spans="1:40">
      <c r="A1444">
        <v>31</v>
      </c>
      <c r="B1444" t="s">
        <v>43</v>
      </c>
      <c r="C1444" t="s">
        <v>36</v>
      </c>
      <c r="D1444">
        <v>326</v>
      </c>
      <c r="E1444" t="s">
        <v>37</v>
      </c>
      <c r="F1444">
        <v>8</v>
      </c>
      <c r="G1444">
        <v>2</v>
      </c>
      <c r="H1444" t="s">
        <v>38</v>
      </c>
      <c r="I1444">
        <v>1453</v>
      </c>
      <c r="J1444">
        <v>1</v>
      </c>
      <c r="K1444" t="s">
        <v>46</v>
      </c>
      <c r="L1444">
        <v>31</v>
      </c>
      <c r="M1444">
        <v>3</v>
      </c>
      <c r="N1444">
        <v>3</v>
      </c>
      <c r="O1444" t="s">
        <v>40</v>
      </c>
      <c r="P1444">
        <v>4</v>
      </c>
      <c r="Q1444" t="s">
        <v>52</v>
      </c>
      <c r="R1444">
        <v>10793</v>
      </c>
      <c r="S1444">
        <v>8386</v>
      </c>
      <c r="T1444">
        <v>1</v>
      </c>
      <c r="U1444" t="s">
        <v>43</v>
      </c>
      <c r="V1444">
        <v>18</v>
      </c>
      <c r="W1444">
        <v>3</v>
      </c>
      <c r="X1444">
        <v>1</v>
      </c>
      <c r="Y1444">
        <v>1</v>
      </c>
      <c r="Z1444">
        <v>13</v>
      </c>
      <c r="AA1444">
        <v>5</v>
      </c>
      <c r="AB1444">
        <v>3</v>
      </c>
      <c r="AC1444">
        <v>13</v>
      </c>
      <c r="AD1444">
        <v>7</v>
      </c>
      <c r="AE1444">
        <v>9</v>
      </c>
      <c r="AF1444">
        <v>9</v>
      </c>
      <c r="AG1444">
        <v>0</v>
      </c>
      <c r="AH1444" t="s">
        <v>67</v>
      </c>
      <c r="AI1444" t="s">
        <v>73</v>
      </c>
      <c r="AJ1444" t="str" cm="1">
        <f t="array" ref="AJ1444">_xlfn.IFS(
  Cleaned_Data[[#This Row],[MonthlyIncome]] &lt;= Q1_Val, "Low (Q1)",
  Cleaned_Data[[#This Row],[MonthlyIncome]] &lt;= Q2_Val, "Lower-Mid (Q2)",
  Cleaned_Data[[#This Row],[MonthlyIncome]] &lt;= Q3_Val, "Upper-Mid (Q3)",
  TRUE, "High (Q4)"
)</f>
        <v>High (Q4)</v>
      </c>
      <c r="AK1444" t="str">
        <f>_xlfn.XLOOKUP(Cleaned_Data[[#This Row],[JobSatisfaction]], SatisfactionLookup[Code], SatisfactionLookup[Label], "Unknown")</f>
        <v>Very High</v>
      </c>
      <c r="AL1444" t="str">
        <f>_xlfn.XLOOKUP(Cleaned_Data[[#This Row],[WorkLifeBalance]], SatisfactionLookup[Code], SatisfactionLookup[Label], "Unknown")</f>
        <v>High</v>
      </c>
      <c r="AM144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444" t="str" cm="1">
        <f t="array" ref="AN1444">_xlfn.IFS(Cleaned_Data[[#This Row],[Risk Score]]&gt;=5, "3 - High Risk", Cleaned_Data[[#This Row],[Risk Score]]&gt;=3, "2 - Medium Risk", TRUE, "1 - Low Risk")</f>
        <v>1 - Low Risk</v>
      </c>
    </row>
    <row r="1445" spans="1:40">
      <c r="A1445">
        <v>31</v>
      </c>
      <c r="B1445" t="s">
        <v>35</v>
      </c>
      <c r="C1445" t="s">
        <v>44</v>
      </c>
      <c r="D1445">
        <v>1445</v>
      </c>
      <c r="E1445" t="s">
        <v>45</v>
      </c>
      <c r="F1445">
        <v>1</v>
      </c>
      <c r="G1445">
        <v>5</v>
      </c>
      <c r="H1445" t="s">
        <v>38</v>
      </c>
      <c r="I1445">
        <v>1459</v>
      </c>
      <c r="J1445">
        <v>3</v>
      </c>
      <c r="K1445" t="s">
        <v>39</v>
      </c>
      <c r="L1445">
        <v>100</v>
      </c>
      <c r="M1445">
        <v>4</v>
      </c>
      <c r="N1445">
        <v>3</v>
      </c>
      <c r="O1445" t="s">
        <v>53</v>
      </c>
      <c r="P1445">
        <v>2</v>
      </c>
      <c r="Q1445" t="s">
        <v>41</v>
      </c>
      <c r="R1445">
        <v>7446</v>
      </c>
      <c r="S1445">
        <v>8931</v>
      </c>
      <c r="T1445">
        <v>1</v>
      </c>
      <c r="U1445" t="s">
        <v>43</v>
      </c>
      <c r="V1445">
        <v>11</v>
      </c>
      <c r="W1445">
        <v>3</v>
      </c>
      <c r="X1445">
        <v>1</v>
      </c>
      <c r="Y1445">
        <v>0</v>
      </c>
      <c r="Z1445">
        <v>10</v>
      </c>
      <c r="AA1445">
        <v>2</v>
      </c>
      <c r="AB1445">
        <v>3</v>
      </c>
      <c r="AC1445">
        <v>10</v>
      </c>
      <c r="AD1445">
        <v>8</v>
      </c>
      <c r="AE1445">
        <v>4</v>
      </c>
      <c r="AF1445">
        <v>7</v>
      </c>
      <c r="AG1445">
        <v>1</v>
      </c>
      <c r="AH1445" t="s">
        <v>67</v>
      </c>
      <c r="AI1445" t="s">
        <v>72</v>
      </c>
      <c r="AJ1445" t="str" cm="1">
        <f t="array" ref="AJ1445">_xlfn.IFS(
  Cleaned_Data[[#This Row],[MonthlyIncome]] &lt;= Q1_Val, "Low (Q1)",
  Cleaned_Data[[#This Row],[MonthlyIncome]] &lt;= Q2_Val, "Lower-Mid (Q2)",
  Cleaned_Data[[#This Row],[MonthlyIncome]] &lt;= Q3_Val, "Upper-Mid (Q3)",
  TRUE, "High (Q4)"
)</f>
        <v>Upper-Mid (Q3)</v>
      </c>
      <c r="AK1445" t="str">
        <f>_xlfn.XLOOKUP(Cleaned_Data[[#This Row],[JobSatisfaction]], SatisfactionLookup[Code], SatisfactionLookup[Label], "Unknown")</f>
        <v>Medium</v>
      </c>
      <c r="AL1445" t="str">
        <f>_xlfn.XLOOKUP(Cleaned_Data[[#This Row],[WorkLifeBalance]], SatisfactionLookup[Code], SatisfactionLookup[Label], "Unknown")</f>
        <v>High</v>
      </c>
      <c r="AM144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445" t="str" cm="1">
        <f t="array" ref="AN1445">_xlfn.IFS(Cleaned_Data[[#This Row],[Risk Score]]&gt;=5, "3 - High Risk", Cleaned_Data[[#This Row],[Risk Score]]&gt;=3, "2 - Medium Risk", TRUE, "1 - Low Risk")</f>
        <v>2 - Medium Risk</v>
      </c>
    </row>
    <row r="1446" spans="1:40">
      <c r="A1446">
        <v>34</v>
      </c>
      <c r="B1446" t="s">
        <v>35</v>
      </c>
      <c r="C1446" t="s">
        <v>36</v>
      </c>
      <c r="D1446">
        <v>1107</v>
      </c>
      <c r="E1446" t="s">
        <v>61</v>
      </c>
      <c r="F1446">
        <v>9</v>
      </c>
      <c r="G1446">
        <v>4</v>
      </c>
      <c r="H1446" t="s">
        <v>60</v>
      </c>
      <c r="I1446">
        <v>1467</v>
      </c>
      <c r="J1446">
        <v>1</v>
      </c>
      <c r="K1446" t="s">
        <v>39</v>
      </c>
      <c r="L1446">
        <v>52</v>
      </c>
      <c r="M1446">
        <v>3</v>
      </c>
      <c r="N1446">
        <v>1</v>
      </c>
      <c r="O1446" t="s">
        <v>61</v>
      </c>
      <c r="P1446">
        <v>3</v>
      </c>
      <c r="Q1446" t="s">
        <v>48</v>
      </c>
      <c r="R1446">
        <v>2742</v>
      </c>
      <c r="S1446">
        <v>3072</v>
      </c>
      <c r="T1446">
        <v>1</v>
      </c>
      <c r="U1446" t="s">
        <v>43</v>
      </c>
      <c r="V1446">
        <v>15</v>
      </c>
      <c r="W1446">
        <v>3</v>
      </c>
      <c r="X1446">
        <v>4</v>
      </c>
      <c r="Y1446">
        <v>0</v>
      </c>
      <c r="Z1446">
        <v>2</v>
      </c>
      <c r="AA1446">
        <v>0</v>
      </c>
      <c r="AB1446">
        <v>3</v>
      </c>
      <c r="AC1446">
        <v>2</v>
      </c>
      <c r="AD1446">
        <v>2</v>
      </c>
      <c r="AE1446">
        <v>2</v>
      </c>
      <c r="AF1446">
        <v>2</v>
      </c>
      <c r="AG1446">
        <v>1</v>
      </c>
      <c r="AH1446" t="s">
        <v>67</v>
      </c>
      <c r="AI1446" t="s">
        <v>71</v>
      </c>
      <c r="AJ1446" t="str" cm="1">
        <f t="array" ref="AJ1446">_xlfn.IFS(
  Cleaned_Data[[#This Row],[MonthlyIncome]] &lt;= Q1_Val, "Low (Q1)",
  Cleaned_Data[[#This Row],[MonthlyIncome]] &lt;= Q2_Val, "Lower-Mid (Q2)",
  Cleaned_Data[[#This Row],[MonthlyIncome]] &lt;= Q3_Val, "Upper-Mid (Q3)",
  TRUE, "High (Q4)"
)</f>
        <v>Low (Q1)</v>
      </c>
      <c r="AK1446" t="str">
        <f>_xlfn.XLOOKUP(Cleaned_Data[[#This Row],[JobSatisfaction]], SatisfactionLookup[Code], SatisfactionLookup[Label], "Unknown")</f>
        <v>High</v>
      </c>
      <c r="AL1446" t="str">
        <f>_xlfn.XLOOKUP(Cleaned_Data[[#This Row],[WorkLifeBalance]], SatisfactionLookup[Code], SatisfactionLookup[Label], "Unknown")</f>
        <v>High</v>
      </c>
      <c r="AM144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446" t="str" cm="1">
        <f t="array" ref="AN1446">_xlfn.IFS(Cleaned_Data[[#This Row],[Risk Score]]&gt;=5, "3 - High Risk", Cleaned_Data[[#This Row],[Risk Score]]&gt;=3, "2 - Medium Risk", TRUE, "1 - Low Risk")</f>
        <v>1 - Low Risk</v>
      </c>
    </row>
    <row r="1447" spans="1:40">
      <c r="A1447">
        <v>34</v>
      </c>
      <c r="B1447" t="s">
        <v>43</v>
      </c>
      <c r="C1447" t="s">
        <v>36</v>
      </c>
      <c r="D1447">
        <v>971</v>
      </c>
      <c r="E1447" t="s">
        <v>37</v>
      </c>
      <c r="F1447">
        <v>1</v>
      </c>
      <c r="G1447">
        <v>3</v>
      </c>
      <c r="H1447" t="s">
        <v>60</v>
      </c>
      <c r="I1447">
        <v>1535</v>
      </c>
      <c r="J1447">
        <v>4</v>
      </c>
      <c r="K1447" t="s">
        <v>46</v>
      </c>
      <c r="L1447">
        <v>64</v>
      </c>
      <c r="M1447">
        <v>2</v>
      </c>
      <c r="N1447">
        <v>3</v>
      </c>
      <c r="O1447" t="s">
        <v>40</v>
      </c>
      <c r="P1447">
        <v>3</v>
      </c>
      <c r="Q1447" t="s">
        <v>48</v>
      </c>
      <c r="R1447">
        <v>7083</v>
      </c>
      <c r="S1447">
        <v>12288</v>
      </c>
      <c r="T1447">
        <v>1</v>
      </c>
      <c r="U1447" t="s">
        <v>35</v>
      </c>
      <c r="V1447">
        <v>14</v>
      </c>
      <c r="W1447">
        <v>3</v>
      </c>
      <c r="X1447">
        <v>4</v>
      </c>
      <c r="Y1447">
        <v>0</v>
      </c>
      <c r="Z1447">
        <v>10</v>
      </c>
      <c r="AA1447">
        <v>3</v>
      </c>
      <c r="AB1447">
        <v>3</v>
      </c>
      <c r="AC1447">
        <v>10</v>
      </c>
      <c r="AD1447">
        <v>9</v>
      </c>
      <c r="AE1447">
        <v>8</v>
      </c>
      <c r="AF1447">
        <v>6</v>
      </c>
      <c r="AG1447">
        <v>0</v>
      </c>
      <c r="AH1447" t="s">
        <v>67</v>
      </c>
      <c r="AI1447" t="s">
        <v>72</v>
      </c>
      <c r="AJ1447" t="str" cm="1">
        <f t="array" ref="AJ1447">_xlfn.IFS(
  Cleaned_Data[[#This Row],[MonthlyIncome]] &lt;= Q1_Val, "Low (Q1)",
  Cleaned_Data[[#This Row],[MonthlyIncome]] &lt;= Q2_Val, "Lower-Mid (Q2)",
  Cleaned_Data[[#This Row],[MonthlyIncome]] &lt;= Q3_Val, "Upper-Mid (Q3)",
  TRUE, "High (Q4)"
)</f>
        <v>Upper-Mid (Q3)</v>
      </c>
      <c r="AK1447" t="str">
        <f>_xlfn.XLOOKUP(Cleaned_Data[[#This Row],[JobSatisfaction]], SatisfactionLookup[Code], SatisfactionLookup[Label], "Unknown")</f>
        <v>High</v>
      </c>
      <c r="AL1447" t="str">
        <f>_xlfn.XLOOKUP(Cleaned_Data[[#This Row],[WorkLifeBalance]], SatisfactionLookup[Code], SatisfactionLookup[Label], "Unknown")</f>
        <v>High</v>
      </c>
      <c r="AM144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447" t="str" cm="1">
        <f t="array" ref="AN1447">_xlfn.IFS(Cleaned_Data[[#This Row],[Risk Score]]&gt;=5, "3 - High Risk", Cleaned_Data[[#This Row],[Risk Score]]&gt;=3, "2 - Medium Risk", TRUE, "1 - Low Risk")</f>
        <v>2 - Medium Risk</v>
      </c>
    </row>
    <row r="1448" spans="1:40">
      <c r="A1448">
        <v>31</v>
      </c>
      <c r="B1448" t="s">
        <v>35</v>
      </c>
      <c r="C1448" t="s">
        <v>44</v>
      </c>
      <c r="D1448">
        <v>561</v>
      </c>
      <c r="E1448" t="s">
        <v>45</v>
      </c>
      <c r="F1448">
        <v>3</v>
      </c>
      <c r="G1448">
        <v>3</v>
      </c>
      <c r="H1448" t="s">
        <v>38</v>
      </c>
      <c r="I1448">
        <v>1537</v>
      </c>
      <c r="J1448">
        <v>4</v>
      </c>
      <c r="K1448" t="s">
        <v>39</v>
      </c>
      <c r="L1448">
        <v>33</v>
      </c>
      <c r="M1448">
        <v>3</v>
      </c>
      <c r="N1448">
        <v>1</v>
      </c>
      <c r="O1448" t="s">
        <v>47</v>
      </c>
      <c r="P1448">
        <v>3</v>
      </c>
      <c r="Q1448" t="s">
        <v>41</v>
      </c>
      <c r="R1448">
        <v>4084</v>
      </c>
      <c r="S1448">
        <v>4156</v>
      </c>
      <c r="T1448">
        <v>1</v>
      </c>
      <c r="U1448" t="s">
        <v>43</v>
      </c>
      <c r="V1448">
        <v>12</v>
      </c>
      <c r="W1448">
        <v>3</v>
      </c>
      <c r="X1448">
        <v>1</v>
      </c>
      <c r="Y1448">
        <v>0</v>
      </c>
      <c r="Z1448">
        <v>7</v>
      </c>
      <c r="AA1448">
        <v>2</v>
      </c>
      <c r="AB1448">
        <v>1</v>
      </c>
      <c r="AC1448">
        <v>7</v>
      </c>
      <c r="AD1448">
        <v>2</v>
      </c>
      <c r="AE1448">
        <v>7</v>
      </c>
      <c r="AF1448">
        <v>7</v>
      </c>
      <c r="AG1448">
        <v>1</v>
      </c>
      <c r="AH1448" t="s">
        <v>67</v>
      </c>
      <c r="AI1448" t="s">
        <v>72</v>
      </c>
      <c r="AJ1448" t="str" cm="1">
        <f t="array" ref="AJ1448">_xlfn.IFS(
  Cleaned_Data[[#This Row],[MonthlyIncome]] &lt;= Q1_Val, "Low (Q1)",
  Cleaned_Data[[#This Row],[MonthlyIncome]] &lt;= Q2_Val, "Lower-Mid (Q2)",
  Cleaned_Data[[#This Row],[MonthlyIncome]] &lt;= Q3_Val, "Upper-Mid (Q3)",
  TRUE, "High (Q4)"
)</f>
        <v>Lower-Mid (Q2)</v>
      </c>
      <c r="AK1448" t="str">
        <f>_xlfn.XLOOKUP(Cleaned_Data[[#This Row],[JobSatisfaction]], SatisfactionLookup[Code], SatisfactionLookup[Label], "Unknown")</f>
        <v>High</v>
      </c>
      <c r="AL1448" t="str">
        <f>_xlfn.XLOOKUP(Cleaned_Data[[#This Row],[WorkLifeBalance]], SatisfactionLookup[Code], SatisfactionLookup[Label], "Unknown")</f>
        <v>Low</v>
      </c>
      <c r="AM144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448" t="str" cm="1">
        <f t="array" ref="AN1448">_xlfn.IFS(Cleaned_Data[[#This Row],[Risk Score]]&gt;=5, "3 - High Risk", Cleaned_Data[[#This Row],[Risk Score]]&gt;=3, "2 - Medium Risk", TRUE, "1 - Low Risk")</f>
        <v>1 - Low Risk</v>
      </c>
    </row>
    <row r="1449" spans="1:40">
      <c r="A1449">
        <v>33</v>
      </c>
      <c r="B1449" t="s">
        <v>43</v>
      </c>
      <c r="C1449" t="s">
        <v>36</v>
      </c>
      <c r="D1449">
        <v>589</v>
      </c>
      <c r="E1449" t="s">
        <v>45</v>
      </c>
      <c r="F1449">
        <v>28</v>
      </c>
      <c r="G1449">
        <v>4</v>
      </c>
      <c r="H1449" t="s">
        <v>38</v>
      </c>
      <c r="I1449">
        <v>1549</v>
      </c>
      <c r="J1449">
        <v>2</v>
      </c>
      <c r="K1449" t="s">
        <v>46</v>
      </c>
      <c r="L1449">
        <v>79</v>
      </c>
      <c r="M1449">
        <v>3</v>
      </c>
      <c r="N1449">
        <v>2</v>
      </c>
      <c r="O1449" t="s">
        <v>50</v>
      </c>
      <c r="P1449">
        <v>3</v>
      </c>
      <c r="Q1449" t="s">
        <v>48</v>
      </c>
      <c r="R1449">
        <v>5207</v>
      </c>
      <c r="S1449">
        <v>22949</v>
      </c>
      <c r="T1449">
        <v>1</v>
      </c>
      <c r="U1449" t="s">
        <v>35</v>
      </c>
      <c r="V1449">
        <v>12</v>
      </c>
      <c r="W1449">
        <v>3</v>
      </c>
      <c r="X1449">
        <v>2</v>
      </c>
      <c r="Y1449">
        <v>1</v>
      </c>
      <c r="Z1449">
        <v>15</v>
      </c>
      <c r="AA1449">
        <v>3</v>
      </c>
      <c r="AB1449">
        <v>3</v>
      </c>
      <c r="AC1449">
        <v>15</v>
      </c>
      <c r="AD1449">
        <v>14</v>
      </c>
      <c r="AE1449">
        <v>5</v>
      </c>
      <c r="AF1449">
        <v>7</v>
      </c>
      <c r="AG1449">
        <v>0</v>
      </c>
      <c r="AH1449" t="s">
        <v>67</v>
      </c>
      <c r="AI1449" t="s">
        <v>73</v>
      </c>
      <c r="AJ1449" t="str" cm="1">
        <f t="array" ref="AJ1449">_xlfn.IFS(
  Cleaned_Data[[#This Row],[MonthlyIncome]] &lt;= Q1_Val, "Low (Q1)",
  Cleaned_Data[[#This Row],[MonthlyIncome]] &lt;= Q2_Val, "Lower-Mid (Q2)",
  Cleaned_Data[[#This Row],[MonthlyIncome]] &lt;= Q3_Val, "Upper-Mid (Q3)",
  TRUE, "High (Q4)"
)</f>
        <v>Upper-Mid (Q3)</v>
      </c>
      <c r="AK1449" t="str">
        <f>_xlfn.XLOOKUP(Cleaned_Data[[#This Row],[JobSatisfaction]], SatisfactionLookup[Code], SatisfactionLookup[Label], "Unknown")</f>
        <v>High</v>
      </c>
      <c r="AL1449" t="str">
        <f>_xlfn.XLOOKUP(Cleaned_Data[[#This Row],[WorkLifeBalance]], SatisfactionLookup[Code], SatisfactionLookup[Label], "Unknown")</f>
        <v>High</v>
      </c>
      <c r="AM144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449" t="str" cm="1">
        <f t="array" ref="AN1449">_xlfn.IFS(Cleaned_Data[[#This Row],[Risk Score]]&gt;=5, "3 - High Risk", Cleaned_Data[[#This Row],[Risk Score]]&gt;=3, "2 - Medium Risk", TRUE, "1 - Low Risk")</f>
        <v>3 - High Risk</v>
      </c>
    </row>
    <row r="1450" spans="1:40">
      <c r="A1450">
        <v>30</v>
      </c>
      <c r="B1450" t="s">
        <v>35</v>
      </c>
      <c r="C1450" t="s">
        <v>36</v>
      </c>
      <c r="D1450">
        <v>740</v>
      </c>
      <c r="E1450" t="s">
        <v>37</v>
      </c>
      <c r="F1450">
        <v>1</v>
      </c>
      <c r="G1450">
        <v>3</v>
      </c>
      <c r="H1450" t="s">
        <v>38</v>
      </c>
      <c r="I1450">
        <v>1562</v>
      </c>
      <c r="J1450">
        <v>2</v>
      </c>
      <c r="K1450" t="s">
        <v>46</v>
      </c>
      <c r="L1450">
        <v>64</v>
      </c>
      <c r="M1450">
        <v>2</v>
      </c>
      <c r="N1450">
        <v>2</v>
      </c>
      <c r="O1450" t="s">
        <v>40</v>
      </c>
      <c r="P1450">
        <v>1</v>
      </c>
      <c r="Q1450" t="s">
        <v>48</v>
      </c>
      <c r="R1450">
        <v>9714</v>
      </c>
      <c r="S1450">
        <v>5323</v>
      </c>
      <c r="T1450">
        <v>1</v>
      </c>
      <c r="U1450" t="s">
        <v>43</v>
      </c>
      <c r="V1450">
        <v>11</v>
      </c>
      <c r="W1450">
        <v>3</v>
      </c>
      <c r="X1450">
        <v>4</v>
      </c>
      <c r="Y1450">
        <v>1</v>
      </c>
      <c r="Z1450">
        <v>10</v>
      </c>
      <c r="AA1450">
        <v>4</v>
      </c>
      <c r="AB1450">
        <v>3</v>
      </c>
      <c r="AC1450">
        <v>10</v>
      </c>
      <c r="AD1450">
        <v>8</v>
      </c>
      <c r="AE1450">
        <v>6</v>
      </c>
      <c r="AF1450">
        <v>7</v>
      </c>
      <c r="AG1450">
        <v>1</v>
      </c>
      <c r="AH1450" t="s">
        <v>67</v>
      </c>
      <c r="AI1450" t="s">
        <v>72</v>
      </c>
      <c r="AJ1450" t="str" cm="1">
        <f t="array" ref="AJ1450">_xlfn.IFS(
  Cleaned_Data[[#This Row],[MonthlyIncome]] &lt;= Q1_Val, "Low (Q1)",
  Cleaned_Data[[#This Row],[MonthlyIncome]] &lt;= Q2_Val, "Lower-Mid (Q2)",
  Cleaned_Data[[#This Row],[MonthlyIncome]] &lt;= Q3_Val, "Upper-Mid (Q3)",
  TRUE, "High (Q4)"
)</f>
        <v>High (Q4)</v>
      </c>
      <c r="AK1450" t="str">
        <f>_xlfn.XLOOKUP(Cleaned_Data[[#This Row],[JobSatisfaction]], SatisfactionLookup[Code], SatisfactionLookup[Label], "Unknown")</f>
        <v>Low</v>
      </c>
      <c r="AL1450" t="str">
        <f>_xlfn.XLOOKUP(Cleaned_Data[[#This Row],[WorkLifeBalance]], SatisfactionLookup[Code], SatisfactionLookup[Label], "Unknown")</f>
        <v>High</v>
      </c>
      <c r="AM145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450" t="str" cm="1">
        <f t="array" ref="AN1450">_xlfn.IFS(Cleaned_Data[[#This Row],[Risk Score]]&gt;=5, "3 - High Risk", Cleaned_Data[[#This Row],[Risk Score]]&gt;=3, "2 - Medium Risk", TRUE, "1 - Low Risk")</f>
        <v>2 - Medium Risk</v>
      </c>
    </row>
    <row r="1451" spans="1:40">
      <c r="A1451">
        <v>34</v>
      </c>
      <c r="B1451" t="s">
        <v>43</v>
      </c>
      <c r="C1451" t="s">
        <v>44</v>
      </c>
      <c r="D1451">
        <v>653</v>
      </c>
      <c r="E1451" t="s">
        <v>45</v>
      </c>
      <c r="F1451">
        <v>10</v>
      </c>
      <c r="G1451">
        <v>4</v>
      </c>
      <c r="H1451" t="s">
        <v>60</v>
      </c>
      <c r="I1451">
        <v>1597</v>
      </c>
      <c r="J1451">
        <v>4</v>
      </c>
      <c r="K1451" t="s">
        <v>46</v>
      </c>
      <c r="L1451">
        <v>92</v>
      </c>
      <c r="M1451">
        <v>2</v>
      </c>
      <c r="N1451">
        <v>2</v>
      </c>
      <c r="O1451" t="s">
        <v>54</v>
      </c>
      <c r="P1451">
        <v>3</v>
      </c>
      <c r="Q1451" t="s">
        <v>48</v>
      </c>
      <c r="R1451">
        <v>5063</v>
      </c>
      <c r="S1451">
        <v>15332</v>
      </c>
      <c r="T1451">
        <v>1</v>
      </c>
      <c r="U1451" t="s">
        <v>43</v>
      </c>
      <c r="V1451">
        <v>14</v>
      </c>
      <c r="W1451">
        <v>3</v>
      </c>
      <c r="X1451">
        <v>2</v>
      </c>
      <c r="Y1451">
        <v>1</v>
      </c>
      <c r="Z1451">
        <v>8</v>
      </c>
      <c r="AA1451">
        <v>3</v>
      </c>
      <c r="AB1451">
        <v>2</v>
      </c>
      <c r="AC1451">
        <v>8</v>
      </c>
      <c r="AD1451">
        <v>2</v>
      </c>
      <c r="AE1451">
        <v>7</v>
      </c>
      <c r="AF1451">
        <v>7</v>
      </c>
      <c r="AG1451">
        <v>0</v>
      </c>
      <c r="AH1451" t="s">
        <v>67</v>
      </c>
      <c r="AI1451" t="s">
        <v>72</v>
      </c>
      <c r="AJ1451" t="str" cm="1">
        <f t="array" ref="AJ1451">_xlfn.IFS(
  Cleaned_Data[[#This Row],[MonthlyIncome]] &lt;= Q1_Val, "Low (Q1)",
  Cleaned_Data[[#This Row],[MonthlyIncome]] &lt;= Q2_Val, "Lower-Mid (Q2)",
  Cleaned_Data[[#This Row],[MonthlyIncome]] &lt;= Q3_Val, "Upper-Mid (Q3)",
  TRUE, "High (Q4)"
)</f>
        <v>Upper-Mid (Q3)</v>
      </c>
      <c r="AK1451" t="str">
        <f>_xlfn.XLOOKUP(Cleaned_Data[[#This Row],[JobSatisfaction]], SatisfactionLookup[Code], SatisfactionLookup[Label], "Unknown")</f>
        <v>High</v>
      </c>
      <c r="AL1451" t="str">
        <f>_xlfn.XLOOKUP(Cleaned_Data[[#This Row],[WorkLifeBalance]], SatisfactionLookup[Code], SatisfactionLookup[Label], "Unknown")</f>
        <v>Medium</v>
      </c>
      <c r="AM145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451" t="str" cm="1">
        <f t="array" ref="AN1451">_xlfn.IFS(Cleaned_Data[[#This Row],[Risk Score]]&gt;=5, "3 - High Risk", Cleaned_Data[[#This Row],[Risk Score]]&gt;=3, "2 - Medium Risk", TRUE, "1 - Low Risk")</f>
        <v>1 - Low Risk</v>
      </c>
    </row>
    <row r="1452" spans="1:40">
      <c r="A1452">
        <v>34</v>
      </c>
      <c r="B1452" t="s">
        <v>43</v>
      </c>
      <c r="C1452" t="s">
        <v>44</v>
      </c>
      <c r="D1452">
        <v>426</v>
      </c>
      <c r="E1452" t="s">
        <v>45</v>
      </c>
      <c r="F1452">
        <v>10</v>
      </c>
      <c r="G1452">
        <v>4</v>
      </c>
      <c r="H1452" t="s">
        <v>38</v>
      </c>
      <c r="I1452">
        <v>1615</v>
      </c>
      <c r="J1452">
        <v>3</v>
      </c>
      <c r="K1452" t="s">
        <v>46</v>
      </c>
      <c r="L1452">
        <v>42</v>
      </c>
      <c r="M1452">
        <v>4</v>
      </c>
      <c r="N1452">
        <v>2</v>
      </c>
      <c r="O1452" t="s">
        <v>53</v>
      </c>
      <c r="P1452">
        <v>4</v>
      </c>
      <c r="Q1452" t="s">
        <v>52</v>
      </c>
      <c r="R1452">
        <v>4724</v>
      </c>
      <c r="S1452">
        <v>17000</v>
      </c>
      <c r="T1452">
        <v>1</v>
      </c>
      <c r="U1452" t="s">
        <v>43</v>
      </c>
      <c r="V1452">
        <v>13</v>
      </c>
      <c r="W1452">
        <v>3</v>
      </c>
      <c r="X1452">
        <v>1</v>
      </c>
      <c r="Y1452">
        <v>1</v>
      </c>
      <c r="Z1452">
        <v>9</v>
      </c>
      <c r="AA1452">
        <v>3</v>
      </c>
      <c r="AB1452">
        <v>3</v>
      </c>
      <c r="AC1452">
        <v>9</v>
      </c>
      <c r="AD1452">
        <v>7</v>
      </c>
      <c r="AE1452">
        <v>7</v>
      </c>
      <c r="AF1452">
        <v>2</v>
      </c>
      <c r="AG1452">
        <v>0</v>
      </c>
      <c r="AH1452" t="s">
        <v>67</v>
      </c>
      <c r="AI1452" t="s">
        <v>72</v>
      </c>
      <c r="AJ1452" t="str" cm="1">
        <f t="array" ref="AJ1452">_xlfn.IFS(
  Cleaned_Data[[#This Row],[MonthlyIncome]] &lt;= Q1_Val, "Low (Q1)",
  Cleaned_Data[[#This Row],[MonthlyIncome]] &lt;= Q2_Val, "Lower-Mid (Q2)",
  Cleaned_Data[[#This Row],[MonthlyIncome]] &lt;= Q3_Val, "Upper-Mid (Q3)",
  TRUE, "High (Q4)"
)</f>
        <v>Lower-Mid (Q2)</v>
      </c>
      <c r="AK1452" t="str">
        <f>_xlfn.XLOOKUP(Cleaned_Data[[#This Row],[JobSatisfaction]], SatisfactionLookup[Code], SatisfactionLookup[Label], "Unknown")</f>
        <v>Very High</v>
      </c>
      <c r="AL1452" t="str">
        <f>_xlfn.XLOOKUP(Cleaned_Data[[#This Row],[WorkLifeBalance]], SatisfactionLookup[Code], SatisfactionLookup[Label], "Unknown")</f>
        <v>High</v>
      </c>
      <c r="AM145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452" t="str" cm="1">
        <f t="array" ref="AN1452">_xlfn.IFS(Cleaned_Data[[#This Row],[Risk Score]]&gt;=5, "3 - High Risk", Cleaned_Data[[#This Row],[Risk Score]]&gt;=3, "2 - Medium Risk", TRUE, "1 - Low Risk")</f>
        <v>1 - Low Risk</v>
      </c>
    </row>
    <row r="1453" spans="1:40">
      <c r="A1453">
        <v>34</v>
      </c>
      <c r="B1453" t="s">
        <v>43</v>
      </c>
      <c r="C1453" t="s">
        <v>36</v>
      </c>
      <c r="D1453">
        <v>1130</v>
      </c>
      <c r="E1453" t="s">
        <v>45</v>
      </c>
      <c r="F1453">
        <v>3</v>
      </c>
      <c r="G1453">
        <v>3</v>
      </c>
      <c r="H1453" t="s">
        <v>38</v>
      </c>
      <c r="I1453">
        <v>1658</v>
      </c>
      <c r="J1453">
        <v>4</v>
      </c>
      <c r="K1453" t="s">
        <v>39</v>
      </c>
      <c r="L1453">
        <v>66</v>
      </c>
      <c r="M1453">
        <v>3</v>
      </c>
      <c r="N1453">
        <v>2</v>
      </c>
      <c r="O1453" t="s">
        <v>47</v>
      </c>
      <c r="P1453">
        <v>2</v>
      </c>
      <c r="Q1453" t="s">
        <v>52</v>
      </c>
      <c r="R1453">
        <v>5433</v>
      </c>
      <c r="S1453">
        <v>19332</v>
      </c>
      <c r="T1453">
        <v>1</v>
      </c>
      <c r="U1453" t="s">
        <v>43</v>
      </c>
      <c r="V1453">
        <v>12</v>
      </c>
      <c r="W1453">
        <v>3</v>
      </c>
      <c r="X1453">
        <v>3</v>
      </c>
      <c r="Y1453">
        <v>1</v>
      </c>
      <c r="Z1453">
        <v>11</v>
      </c>
      <c r="AA1453">
        <v>2</v>
      </c>
      <c r="AB1453">
        <v>3</v>
      </c>
      <c r="AC1453">
        <v>11</v>
      </c>
      <c r="AD1453">
        <v>8</v>
      </c>
      <c r="AE1453">
        <v>7</v>
      </c>
      <c r="AF1453">
        <v>9</v>
      </c>
      <c r="AG1453">
        <v>0</v>
      </c>
      <c r="AH1453" t="s">
        <v>67</v>
      </c>
      <c r="AI1453" t="s">
        <v>73</v>
      </c>
      <c r="AJ1453" t="str" cm="1">
        <f t="array" ref="AJ1453">_xlfn.IFS(
  Cleaned_Data[[#This Row],[MonthlyIncome]] &lt;= Q1_Val, "Low (Q1)",
  Cleaned_Data[[#This Row],[MonthlyIncome]] &lt;= Q2_Val, "Lower-Mid (Q2)",
  Cleaned_Data[[#This Row],[MonthlyIncome]] &lt;= Q3_Val, "Upper-Mid (Q3)",
  TRUE, "High (Q4)"
)</f>
        <v>Upper-Mid (Q3)</v>
      </c>
      <c r="AK1453" t="str">
        <f>_xlfn.XLOOKUP(Cleaned_Data[[#This Row],[JobSatisfaction]], SatisfactionLookup[Code], SatisfactionLookup[Label], "Unknown")</f>
        <v>Medium</v>
      </c>
      <c r="AL1453" t="str">
        <f>_xlfn.XLOOKUP(Cleaned_Data[[#This Row],[WorkLifeBalance]], SatisfactionLookup[Code], SatisfactionLookup[Label], "Unknown")</f>
        <v>High</v>
      </c>
      <c r="AM145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453" t="str" cm="1">
        <f t="array" ref="AN1453">_xlfn.IFS(Cleaned_Data[[#This Row],[Risk Score]]&gt;=5, "3 - High Risk", Cleaned_Data[[#This Row],[Risk Score]]&gt;=3, "2 - Medium Risk", TRUE, "1 - Low Risk")</f>
        <v>2 - Medium Risk</v>
      </c>
    </row>
    <row r="1454" spans="1:40">
      <c r="A1454">
        <v>26</v>
      </c>
      <c r="B1454" t="s">
        <v>43</v>
      </c>
      <c r="C1454" t="s">
        <v>55</v>
      </c>
      <c r="D1454">
        <v>786</v>
      </c>
      <c r="E1454" t="s">
        <v>45</v>
      </c>
      <c r="F1454">
        <v>7</v>
      </c>
      <c r="G1454">
        <v>3</v>
      </c>
      <c r="H1454" t="s">
        <v>51</v>
      </c>
      <c r="I1454">
        <v>1693</v>
      </c>
      <c r="J1454">
        <v>4</v>
      </c>
      <c r="K1454" t="s">
        <v>46</v>
      </c>
      <c r="L1454">
        <v>76</v>
      </c>
      <c r="M1454">
        <v>3</v>
      </c>
      <c r="N1454">
        <v>1</v>
      </c>
      <c r="O1454" t="s">
        <v>50</v>
      </c>
      <c r="P1454">
        <v>4</v>
      </c>
      <c r="Q1454" t="s">
        <v>41</v>
      </c>
      <c r="R1454">
        <v>2570</v>
      </c>
      <c r="S1454">
        <v>11925</v>
      </c>
      <c r="T1454">
        <v>1</v>
      </c>
      <c r="U1454" t="s">
        <v>43</v>
      </c>
      <c r="V1454">
        <v>20</v>
      </c>
      <c r="W1454">
        <v>4</v>
      </c>
      <c r="X1454">
        <v>3</v>
      </c>
      <c r="Y1454">
        <v>0</v>
      </c>
      <c r="Z1454">
        <v>7</v>
      </c>
      <c r="AA1454">
        <v>5</v>
      </c>
      <c r="AB1454">
        <v>3</v>
      </c>
      <c r="AC1454">
        <v>7</v>
      </c>
      <c r="AD1454">
        <v>7</v>
      </c>
      <c r="AE1454">
        <v>5</v>
      </c>
      <c r="AF1454">
        <v>7</v>
      </c>
      <c r="AG1454">
        <v>0</v>
      </c>
      <c r="AH1454" t="s">
        <v>67</v>
      </c>
      <c r="AI1454" t="s">
        <v>72</v>
      </c>
      <c r="AJ1454" t="str" cm="1">
        <f t="array" ref="AJ1454">_xlfn.IFS(
  Cleaned_Data[[#This Row],[MonthlyIncome]] &lt;= Q1_Val, "Low (Q1)",
  Cleaned_Data[[#This Row],[MonthlyIncome]] &lt;= Q2_Val, "Lower-Mid (Q2)",
  Cleaned_Data[[#This Row],[MonthlyIncome]] &lt;= Q3_Val, "Upper-Mid (Q3)",
  TRUE, "High (Q4)"
)</f>
        <v>Low (Q1)</v>
      </c>
      <c r="AK1454" t="str">
        <f>_xlfn.XLOOKUP(Cleaned_Data[[#This Row],[JobSatisfaction]], SatisfactionLookup[Code], SatisfactionLookup[Label], "Unknown")</f>
        <v>Very High</v>
      </c>
      <c r="AL1454" t="str">
        <f>_xlfn.XLOOKUP(Cleaned_Data[[#This Row],[WorkLifeBalance]], SatisfactionLookup[Code], SatisfactionLookup[Label], "Unknown")</f>
        <v>High</v>
      </c>
      <c r="AM145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454" t="str" cm="1">
        <f t="array" ref="AN1454">_xlfn.IFS(Cleaned_Data[[#This Row],[Risk Score]]&gt;=5, "3 - High Risk", Cleaned_Data[[#This Row],[Risk Score]]&gt;=3, "2 - Medium Risk", TRUE, "1 - Low Risk")</f>
        <v>2 - Medium Risk</v>
      </c>
    </row>
    <row r="1455" spans="1:40">
      <c r="A1455">
        <v>34</v>
      </c>
      <c r="B1455" t="s">
        <v>43</v>
      </c>
      <c r="C1455" t="s">
        <v>36</v>
      </c>
      <c r="D1455">
        <v>1157</v>
      </c>
      <c r="E1455" t="s">
        <v>45</v>
      </c>
      <c r="F1455">
        <v>5</v>
      </c>
      <c r="G1455">
        <v>2</v>
      </c>
      <c r="H1455" t="s">
        <v>51</v>
      </c>
      <c r="I1455">
        <v>1696</v>
      </c>
      <c r="J1455">
        <v>2</v>
      </c>
      <c r="K1455" t="s">
        <v>46</v>
      </c>
      <c r="L1455">
        <v>57</v>
      </c>
      <c r="M1455">
        <v>2</v>
      </c>
      <c r="N1455">
        <v>2</v>
      </c>
      <c r="O1455" t="s">
        <v>50</v>
      </c>
      <c r="P1455">
        <v>4</v>
      </c>
      <c r="Q1455" t="s">
        <v>48</v>
      </c>
      <c r="R1455">
        <v>3986</v>
      </c>
      <c r="S1455">
        <v>11912</v>
      </c>
      <c r="T1455">
        <v>1</v>
      </c>
      <c r="U1455" t="s">
        <v>43</v>
      </c>
      <c r="V1455">
        <v>14</v>
      </c>
      <c r="W1455">
        <v>3</v>
      </c>
      <c r="X1455">
        <v>3</v>
      </c>
      <c r="Y1455">
        <v>1</v>
      </c>
      <c r="Z1455">
        <v>15</v>
      </c>
      <c r="AA1455">
        <v>3</v>
      </c>
      <c r="AB1455">
        <v>4</v>
      </c>
      <c r="AC1455">
        <v>15</v>
      </c>
      <c r="AD1455">
        <v>10</v>
      </c>
      <c r="AE1455">
        <v>4</v>
      </c>
      <c r="AF1455">
        <v>13</v>
      </c>
      <c r="AG1455">
        <v>0</v>
      </c>
      <c r="AH1455" t="s">
        <v>67</v>
      </c>
      <c r="AI1455" t="s">
        <v>73</v>
      </c>
      <c r="AJ1455" t="str" cm="1">
        <f t="array" ref="AJ1455">_xlfn.IFS(
  Cleaned_Data[[#This Row],[MonthlyIncome]] &lt;= Q1_Val, "Low (Q1)",
  Cleaned_Data[[#This Row],[MonthlyIncome]] &lt;= Q2_Val, "Lower-Mid (Q2)",
  Cleaned_Data[[#This Row],[MonthlyIncome]] &lt;= Q3_Val, "Upper-Mid (Q3)",
  TRUE, "High (Q4)"
)</f>
        <v>Lower-Mid (Q2)</v>
      </c>
      <c r="AK1455" t="str">
        <f>_xlfn.XLOOKUP(Cleaned_Data[[#This Row],[JobSatisfaction]], SatisfactionLookup[Code], SatisfactionLookup[Label], "Unknown")</f>
        <v>Very High</v>
      </c>
      <c r="AL1455" t="str">
        <f>_xlfn.XLOOKUP(Cleaned_Data[[#This Row],[WorkLifeBalance]], SatisfactionLookup[Code], SatisfactionLookup[Label], "Unknown")</f>
        <v>Very High</v>
      </c>
      <c r="AM145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455" t="str" cm="1">
        <f t="array" ref="AN1455">_xlfn.IFS(Cleaned_Data[[#This Row],[Risk Score]]&gt;=5, "3 - High Risk", Cleaned_Data[[#This Row],[Risk Score]]&gt;=3, "2 - Medium Risk", TRUE, "1 - Low Risk")</f>
        <v>1 - Low Risk</v>
      </c>
    </row>
    <row r="1456" spans="1:40">
      <c r="A1456">
        <v>33</v>
      </c>
      <c r="B1456" t="s">
        <v>43</v>
      </c>
      <c r="C1456" t="s">
        <v>36</v>
      </c>
      <c r="D1456">
        <v>267</v>
      </c>
      <c r="E1456" t="s">
        <v>45</v>
      </c>
      <c r="F1456">
        <v>21</v>
      </c>
      <c r="G1456">
        <v>3</v>
      </c>
      <c r="H1456" t="s">
        <v>51</v>
      </c>
      <c r="I1456">
        <v>1698</v>
      </c>
      <c r="J1456">
        <v>2</v>
      </c>
      <c r="K1456" t="s">
        <v>46</v>
      </c>
      <c r="L1456">
        <v>79</v>
      </c>
      <c r="M1456">
        <v>4</v>
      </c>
      <c r="N1456">
        <v>1</v>
      </c>
      <c r="O1456" t="s">
        <v>50</v>
      </c>
      <c r="P1456">
        <v>2</v>
      </c>
      <c r="Q1456" t="s">
        <v>48</v>
      </c>
      <c r="R1456">
        <v>2028</v>
      </c>
      <c r="S1456">
        <v>13637</v>
      </c>
      <c r="T1456">
        <v>1</v>
      </c>
      <c r="U1456" t="s">
        <v>43</v>
      </c>
      <c r="V1456">
        <v>18</v>
      </c>
      <c r="W1456">
        <v>3</v>
      </c>
      <c r="X1456">
        <v>4</v>
      </c>
      <c r="Y1456">
        <v>3</v>
      </c>
      <c r="Z1456">
        <v>14</v>
      </c>
      <c r="AA1456">
        <v>6</v>
      </c>
      <c r="AB1456">
        <v>3</v>
      </c>
      <c r="AC1456">
        <v>14</v>
      </c>
      <c r="AD1456">
        <v>11</v>
      </c>
      <c r="AE1456">
        <v>2</v>
      </c>
      <c r="AF1456">
        <v>13</v>
      </c>
      <c r="AG1456">
        <v>0</v>
      </c>
      <c r="AH1456" t="s">
        <v>67</v>
      </c>
      <c r="AI1456" t="s">
        <v>73</v>
      </c>
      <c r="AJ1456" t="str" cm="1">
        <f t="array" ref="AJ1456">_xlfn.IFS(
  Cleaned_Data[[#This Row],[MonthlyIncome]] &lt;= Q1_Val, "Low (Q1)",
  Cleaned_Data[[#This Row],[MonthlyIncome]] &lt;= Q2_Val, "Lower-Mid (Q2)",
  Cleaned_Data[[#This Row],[MonthlyIncome]] &lt;= Q3_Val, "Upper-Mid (Q3)",
  TRUE, "High (Q4)"
)</f>
        <v>Low (Q1)</v>
      </c>
      <c r="AK1456" t="str">
        <f>_xlfn.XLOOKUP(Cleaned_Data[[#This Row],[JobSatisfaction]], SatisfactionLookup[Code], SatisfactionLookup[Label], "Unknown")</f>
        <v>Medium</v>
      </c>
      <c r="AL1456" t="str">
        <f>_xlfn.XLOOKUP(Cleaned_Data[[#This Row],[WorkLifeBalance]], SatisfactionLookup[Code], SatisfactionLookup[Label], "Unknown")</f>
        <v>High</v>
      </c>
      <c r="AM145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456" t="str" cm="1">
        <f t="array" ref="AN1456">_xlfn.IFS(Cleaned_Data[[#This Row],[Risk Score]]&gt;=5, "3 - High Risk", Cleaned_Data[[#This Row],[Risk Score]]&gt;=3, "2 - Medium Risk", TRUE, "1 - Low Risk")</f>
        <v>3 - High Risk</v>
      </c>
    </row>
    <row r="1457" spans="1:40">
      <c r="A1457">
        <v>34</v>
      </c>
      <c r="B1457" t="s">
        <v>43</v>
      </c>
      <c r="C1457" t="s">
        <v>36</v>
      </c>
      <c r="D1457">
        <v>678</v>
      </c>
      <c r="E1457" t="s">
        <v>45</v>
      </c>
      <c r="F1457">
        <v>19</v>
      </c>
      <c r="G1457">
        <v>3</v>
      </c>
      <c r="H1457" t="s">
        <v>38</v>
      </c>
      <c r="I1457">
        <v>1701</v>
      </c>
      <c r="J1457">
        <v>2</v>
      </c>
      <c r="K1457" t="s">
        <v>39</v>
      </c>
      <c r="L1457">
        <v>35</v>
      </c>
      <c r="M1457">
        <v>2</v>
      </c>
      <c r="N1457">
        <v>1</v>
      </c>
      <c r="O1457" t="s">
        <v>47</v>
      </c>
      <c r="P1457">
        <v>4</v>
      </c>
      <c r="Q1457" t="s">
        <v>48</v>
      </c>
      <c r="R1457">
        <v>2929</v>
      </c>
      <c r="S1457">
        <v>20338</v>
      </c>
      <c r="T1457">
        <v>1</v>
      </c>
      <c r="U1457" t="s">
        <v>43</v>
      </c>
      <c r="V1457">
        <v>12</v>
      </c>
      <c r="W1457">
        <v>3</v>
      </c>
      <c r="X1457">
        <v>2</v>
      </c>
      <c r="Y1457">
        <v>0</v>
      </c>
      <c r="Z1457">
        <v>10</v>
      </c>
      <c r="AA1457">
        <v>3</v>
      </c>
      <c r="AB1457">
        <v>3</v>
      </c>
      <c r="AC1457">
        <v>10</v>
      </c>
      <c r="AD1457">
        <v>9</v>
      </c>
      <c r="AE1457">
        <v>8</v>
      </c>
      <c r="AF1457">
        <v>7</v>
      </c>
      <c r="AG1457">
        <v>0</v>
      </c>
      <c r="AH1457" t="s">
        <v>67</v>
      </c>
      <c r="AI1457" t="s">
        <v>72</v>
      </c>
      <c r="AJ1457" t="str" cm="1">
        <f t="array" ref="AJ1457">_xlfn.IFS(
  Cleaned_Data[[#This Row],[MonthlyIncome]] &lt;= Q1_Val, "Low (Q1)",
  Cleaned_Data[[#This Row],[MonthlyIncome]] &lt;= Q2_Val, "Lower-Mid (Q2)",
  Cleaned_Data[[#This Row],[MonthlyIncome]] &lt;= Q3_Val, "Upper-Mid (Q3)",
  TRUE, "High (Q4)"
)</f>
        <v>Lower-Mid (Q2)</v>
      </c>
      <c r="AK1457" t="str">
        <f>_xlfn.XLOOKUP(Cleaned_Data[[#This Row],[JobSatisfaction]], SatisfactionLookup[Code], SatisfactionLookup[Label], "Unknown")</f>
        <v>Very High</v>
      </c>
      <c r="AL1457" t="str">
        <f>_xlfn.XLOOKUP(Cleaned_Data[[#This Row],[WorkLifeBalance]], SatisfactionLookup[Code], SatisfactionLookup[Label], "Unknown")</f>
        <v>High</v>
      </c>
      <c r="AM145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457" t="str" cm="1">
        <f t="array" ref="AN1457">_xlfn.IFS(Cleaned_Data[[#This Row],[Risk Score]]&gt;=5, "3 - High Risk", Cleaned_Data[[#This Row],[Risk Score]]&gt;=3, "2 - Medium Risk", TRUE, "1 - Low Risk")</f>
        <v>2 - Medium Risk</v>
      </c>
    </row>
    <row r="1458" spans="1:40">
      <c r="A1458">
        <v>29</v>
      </c>
      <c r="B1458" t="s">
        <v>35</v>
      </c>
      <c r="C1458" t="s">
        <v>36</v>
      </c>
      <c r="D1458">
        <v>428</v>
      </c>
      <c r="E1458" t="s">
        <v>37</v>
      </c>
      <c r="F1458">
        <v>9</v>
      </c>
      <c r="G1458">
        <v>3</v>
      </c>
      <c r="H1458" t="s">
        <v>59</v>
      </c>
      <c r="I1458">
        <v>1752</v>
      </c>
      <c r="J1458">
        <v>2</v>
      </c>
      <c r="K1458" t="s">
        <v>39</v>
      </c>
      <c r="L1458">
        <v>52</v>
      </c>
      <c r="M1458">
        <v>1</v>
      </c>
      <c r="N1458">
        <v>1</v>
      </c>
      <c r="O1458" t="s">
        <v>57</v>
      </c>
      <c r="P1458">
        <v>2</v>
      </c>
      <c r="Q1458" t="s">
        <v>41</v>
      </c>
      <c r="R1458">
        <v>2760</v>
      </c>
      <c r="S1458">
        <v>14630</v>
      </c>
      <c r="T1458">
        <v>1</v>
      </c>
      <c r="U1458" t="s">
        <v>43</v>
      </c>
      <c r="V1458">
        <v>13</v>
      </c>
      <c r="W1458">
        <v>3</v>
      </c>
      <c r="X1458">
        <v>3</v>
      </c>
      <c r="Y1458">
        <v>0</v>
      </c>
      <c r="Z1458">
        <v>2</v>
      </c>
      <c r="AA1458">
        <v>3</v>
      </c>
      <c r="AB1458">
        <v>3</v>
      </c>
      <c r="AC1458">
        <v>2</v>
      </c>
      <c r="AD1458">
        <v>2</v>
      </c>
      <c r="AE1458">
        <v>2</v>
      </c>
      <c r="AF1458">
        <v>2</v>
      </c>
      <c r="AG1458">
        <v>1</v>
      </c>
      <c r="AH1458" t="s">
        <v>67</v>
      </c>
      <c r="AI1458" t="s">
        <v>71</v>
      </c>
      <c r="AJ1458" t="str" cm="1">
        <f t="array" ref="AJ1458">_xlfn.IFS(
  Cleaned_Data[[#This Row],[MonthlyIncome]] &lt;= Q1_Val, "Low (Q1)",
  Cleaned_Data[[#This Row],[MonthlyIncome]] &lt;= Q2_Val, "Lower-Mid (Q2)",
  Cleaned_Data[[#This Row],[MonthlyIncome]] &lt;= Q3_Val, "Upper-Mid (Q3)",
  TRUE, "High (Q4)"
)</f>
        <v>Low (Q1)</v>
      </c>
      <c r="AK1458" t="str">
        <f>_xlfn.XLOOKUP(Cleaned_Data[[#This Row],[JobSatisfaction]], SatisfactionLookup[Code], SatisfactionLookup[Label], "Unknown")</f>
        <v>Medium</v>
      </c>
      <c r="AL1458" t="str">
        <f>_xlfn.XLOOKUP(Cleaned_Data[[#This Row],[WorkLifeBalance]], SatisfactionLookup[Code], SatisfactionLookup[Label], "Unknown")</f>
        <v>High</v>
      </c>
      <c r="AM145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4</v>
      </c>
      <c r="AN1458" t="str" cm="1">
        <f t="array" ref="AN1458">_xlfn.IFS(Cleaned_Data[[#This Row],[Risk Score]]&gt;=5, "3 - High Risk", Cleaned_Data[[#This Row],[Risk Score]]&gt;=3, "2 - Medium Risk", TRUE, "1 - Low Risk")</f>
        <v>2 - Medium Risk</v>
      </c>
    </row>
    <row r="1459" spans="1:40">
      <c r="A1459">
        <v>31</v>
      </c>
      <c r="B1459" t="s">
        <v>43</v>
      </c>
      <c r="C1459" t="s">
        <v>36</v>
      </c>
      <c r="D1459">
        <v>196</v>
      </c>
      <c r="E1459" t="s">
        <v>37</v>
      </c>
      <c r="F1459">
        <v>29</v>
      </c>
      <c r="G1459">
        <v>4</v>
      </c>
      <c r="H1459" t="s">
        <v>59</v>
      </c>
      <c r="I1459">
        <v>1784</v>
      </c>
      <c r="J1459">
        <v>1</v>
      </c>
      <c r="K1459" t="s">
        <v>39</v>
      </c>
      <c r="L1459">
        <v>91</v>
      </c>
      <c r="M1459">
        <v>2</v>
      </c>
      <c r="N1459">
        <v>2</v>
      </c>
      <c r="O1459" t="s">
        <v>40</v>
      </c>
      <c r="P1459">
        <v>4</v>
      </c>
      <c r="Q1459" t="s">
        <v>48</v>
      </c>
      <c r="R1459">
        <v>5468</v>
      </c>
      <c r="S1459">
        <v>13402</v>
      </c>
      <c r="T1459">
        <v>1</v>
      </c>
      <c r="U1459" t="s">
        <v>43</v>
      </c>
      <c r="V1459">
        <v>14</v>
      </c>
      <c r="W1459">
        <v>3</v>
      </c>
      <c r="X1459">
        <v>1</v>
      </c>
      <c r="Y1459">
        <v>2</v>
      </c>
      <c r="Z1459">
        <v>13</v>
      </c>
      <c r="AA1459">
        <v>3</v>
      </c>
      <c r="AB1459">
        <v>3</v>
      </c>
      <c r="AC1459">
        <v>12</v>
      </c>
      <c r="AD1459">
        <v>7</v>
      </c>
      <c r="AE1459">
        <v>5</v>
      </c>
      <c r="AF1459">
        <v>7</v>
      </c>
      <c r="AG1459">
        <v>0</v>
      </c>
      <c r="AH1459" t="s">
        <v>67</v>
      </c>
      <c r="AI1459" t="s">
        <v>73</v>
      </c>
      <c r="AJ1459" t="str" cm="1">
        <f t="array" ref="AJ1459">_xlfn.IFS(
  Cleaned_Data[[#This Row],[MonthlyIncome]] &lt;= Q1_Val, "Low (Q1)",
  Cleaned_Data[[#This Row],[MonthlyIncome]] &lt;= Q2_Val, "Lower-Mid (Q2)",
  Cleaned_Data[[#This Row],[MonthlyIncome]] &lt;= Q3_Val, "Upper-Mid (Q3)",
  TRUE, "High (Q4)"
)</f>
        <v>Upper-Mid (Q3)</v>
      </c>
      <c r="AK1459" t="str">
        <f>_xlfn.XLOOKUP(Cleaned_Data[[#This Row],[JobSatisfaction]], SatisfactionLookup[Code], SatisfactionLookup[Label], "Unknown")</f>
        <v>Very High</v>
      </c>
      <c r="AL1459" t="str">
        <f>_xlfn.XLOOKUP(Cleaned_Data[[#This Row],[WorkLifeBalance]], SatisfactionLookup[Code], SatisfactionLookup[Label], "Unknown")</f>
        <v>High</v>
      </c>
      <c r="AM145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459" t="str" cm="1">
        <f t="array" ref="AN1459">_xlfn.IFS(Cleaned_Data[[#This Row],[Risk Score]]&gt;=5, "3 - High Risk", Cleaned_Data[[#This Row],[Risk Score]]&gt;=3, "2 - Medium Risk", TRUE, "1 - Low Risk")</f>
        <v>1 - Low Risk</v>
      </c>
    </row>
    <row r="1460" spans="1:40">
      <c r="A1460">
        <v>34</v>
      </c>
      <c r="B1460" t="s">
        <v>43</v>
      </c>
      <c r="C1460" t="s">
        <v>36</v>
      </c>
      <c r="D1460">
        <v>810</v>
      </c>
      <c r="E1460" t="s">
        <v>37</v>
      </c>
      <c r="F1460">
        <v>8</v>
      </c>
      <c r="G1460">
        <v>2</v>
      </c>
      <c r="H1460" t="s">
        <v>60</v>
      </c>
      <c r="I1460">
        <v>1823</v>
      </c>
      <c r="J1460">
        <v>2</v>
      </c>
      <c r="K1460" t="s">
        <v>46</v>
      </c>
      <c r="L1460">
        <v>92</v>
      </c>
      <c r="M1460">
        <v>4</v>
      </c>
      <c r="N1460">
        <v>2</v>
      </c>
      <c r="O1460" t="s">
        <v>40</v>
      </c>
      <c r="P1460">
        <v>3</v>
      </c>
      <c r="Q1460" t="s">
        <v>48</v>
      </c>
      <c r="R1460">
        <v>6799</v>
      </c>
      <c r="S1460">
        <v>22128</v>
      </c>
      <c r="T1460">
        <v>1</v>
      </c>
      <c r="U1460" t="s">
        <v>43</v>
      </c>
      <c r="V1460">
        <v>21</v>
      </c>
      <c r="W1460">
        <v>4</v>
      </c>
      <c r="X1460">
        <v>3</v>
      </c>
      <c r="Y1460">
        <v>2</v>
      </c>
      <c r="Z1460">
        <v>10</v>
      </c>
      <c r="AA1460">
        <v>5</v>
      </c>
      <c r="AB1460">
        <v>3</v>
      </c>
      <c r="AC1460">
        <v>10</v>
      </c>
      <c r="AD1460">
        <v>8</v>
      </c>
      <c r="AE1460">
        <v>4</v>
      </c>
      <c r="AF1460">
        <v>8</v>
      </c>
      <c r="AG1460">
        <v>0</v>
      </c>
      <c r="AH1460" t="s">
        <v>67</v>
      </c>
      <c r="AI1460" t="s">
        <v>72</v>
      </c>
      <c r="AJ1460" t="str" cm="1">
        <f t="array" ref="AJ1460">_xlfn.IFS(
  Cleaned_Data[[#This Row],[MonthlyIncome]] &lt;= Q1_Val, "Low (Q1)",
  Cleaned_Data[[#This Row],[MonthlyIncome]] &lt;= Q2_Val, "Lower-Mid (Q2)",
  Cleaned_Data[[#This Row],[MonthlyIncome]] &lt;= Q3_Val, "Upper-Mid (Q3)",
  TRUE, "High (Q4)"
)</f>
        <v>Upper-Mid (Q3)</v>
      </c>
      <c r="AK1460" t="str">
        <f>_xlfn.XLOOKUP(Cleaned_Data[[#This Row],[JobSatisfaction]], SatisfactionLookup[Code], SatisfactionLookup[Label], "Unknown")</f>
        <v>High</v>
      </c>
      <c r="AL1460" t="str">
        <f>_xlfn.XLOOKUP(Cleaned_Data[[#This Row],[WorkLifeBalance]], SatisfactionLookup[Code], SatisfactionLookup[Label], "Unknown")</f>
        <v>High</v>
      </c>
      <c r="AM146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460" t="str" cm="1">
        <f t="array" ref="AN1460">_xlfn.IFS(Cleaned_Data[[#This Row],[Risk Score]]&gt;=5, "3 - High Risk", Cleaned_Data[[#This Row],[Risk Score]]&gt;=3, "2 - Medium Risk", TRUE, "1 - Low Risk")</f>
        <v>1 - Low Risk</v>
      </c>
    </row>
    <row r="1461" spans="1:40">
      <c r="A1461">
        <v>29</v>
      </c>
      <c r="B1461" t="s">
        <v>43</v>
      </c>
      <c r="C1461" t="s">
        <v>44</v>
      </c>
      <c r="D1461">
        <v>574</v>
      </c>
      <c r="E1461" t="s">
        <v>45</v>
      </c>
      <c r="F1461">
        <v>20</v>
      </c>
      <c r="G1461">
        <v>1</v>
      </c>
      <c r="H1461" t="s">
        <v>51</v>
      </c>
      <c r="I1461">
        <v>1852</v>
      </c>
      <c r="J1461">
        <v>4</v>
      </c>
      <c r="K1461" t="s">
        <v>46</v>
      </c>
      <c r="L1461">
        <v>40</v>
      </c>
      <c r="M1461">
        <v>3</v>
      </c>
      <c r="N1461">
        <v>1</v>
      </c>
      <c r="O1461" t="s">
        <v>50</v>
      </c>
      <c r="P1461">
        <v>4</v>
      </c>
      <c r="Q1461" t="s">
        <v>48</v>
      </c>
      <c r="R1461">
        <v>3812</v>
      </c>
      <c r="S1461">
        <v>7003</v>
      </c>
      <c r="T1461">
        <v>1</v>
      </c>
      <c r="U1461" t="s">
        <v>43</v>
      </c>
      <c r="V1461">
        <v>13</v>
      </c>
      <c r="W1461">
        <v>3</v>
      </c>
      <c r="X1461">
        <v>2</v>
      </c>
      <c r="Y1461">
        <v>0</v>
      </c>
      <c r="Z1461">
        <v>11</v>
      </c>
      <c r="AA1461">
        <v>3</v>
      </c>
      <c r="AB1461">
        <v>4</v>
      </c>
      <c r="AC1461">
        <v>11</v>
      </c>
      <c r="AD1461">
        <v>8</v>
      </c>
      <c r="AE1461">
        <v>3</v>
      </c>
      <c r="AF1461">
        <v>10</v>
      </c>
      <c r="AG1461">
        <v>0</v>
      </c>
      <c r="AH1461" t="s">
        <v>67</v>
      </c>
      <c r="AI1461" t="s">
        <v>73</v>
      </c>
      <c r="AJ1461" t="str" cm="1">
        <f t="array" ref="AJ1461">_xlfn.IFS(
  Cleaned_Data[[#This Row],[MonthlyIncome]] &lt;= Q1_Val, "Low (Q1)",
  Cleaned_Data[[#This Row],[MonthlyIncome]] &lt;= Q2_Val, "Lower-Mid (Q2)",
  Cleaned_Data[[#This Row],[MonthlyIncome]] &lt;= Q3_Val, "Upper-Mid (Q3)",
  TRUE, "High (Q4)"
)</f>
        <v>Lower-Mid (Q2)</v>
      </c>
      <c r="AK1461" t="str">
        <f>_xlfn.XLOOKUP(Cleaned_Data[[#This Row],[JobSatisfaction]], SatisfactionLookup[Code], SatisfactionLookup[Label], "Unknown")</f>
        <v>Very High</v>
      </c>
      <c r="AL1461" t="str">
        <f>_xlfn.XLOOKUP(Cleaned_Data[[#This Row],[WorkLifeBalance]], SatisfactionLookup[Code], SatisfactionLookup[Label], "Unknown")</f>
        <v>Very High</v>
      </c>
      <c r="AM146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461" t="str" cm="1">
        <f t="array" ref="AN1461">_xlfn.IFS(Cleaned_Data[[#This Row],[Risk Score]]&gt;=5, "3 - High Risk", Cleaned_Data[[#This Row],[Risk Score]]&gt;=3, "2 - Medium Risk", TRUE, "1 - Low Risk")</f>
        <v>1 - Low Risk</v>
      </c>
    </row>
    <row r="1462" spans="1:40">
      <c r="A1462">
        <v>28</v>
      </c>
      <c r="B1462" t="s">
        <v>43</v>
      </c>
      <c r="C1462" t="s">
        <v>55</v>
      </c>
      <c r="D1462">
        <v>280</v>
      </c>
      <c r="E1462" t="s">
        <v>61</v>
      </c>
      <c r="F1462">
        <v>1</v>
      </c>
      <c r="G1462">
        <v>2</v>
      </c>
      <c r="H1462" t="s">
        <v>38</v>
      </c>
      <c r="I1462">
        <v>1858</v>
      </c>
      <c r="J1462">
        <v>3</v>
      </c>
      <c r="K1462" t="s">
        <v>46</v>
      </c>
      <c r="L1462">
        <v>43</v>
      </c>
      <c r="M1462">
        <v>3</v>
      </c>
      <c r="N1462">
        <v>1</v>
      </c>
      <c r="O1462" t="s">
        <v>61</v>
      </c>
      <c r="P1462">
        <v>4</v>
      </c>
      <c r="Q1462" t="s">
        <v>52</v>
      </c>
      <c r="R1462">
        <v>2706</v>
      </c>
      <c r="S1462">
        <v>10494</v>
      </c>
      <c r="T1462">
        <v>1</v>
      </c>
      <c r="U1462" t="s">
        <v>43</v>
      </c>
      <c r="V1462">
        <v>15</v>
      </c>
      <c r="W1462">
        <v>3</v>
      </c>
      <c r="X1462">
        <v>2</v>
      </c>
      <c r="Y1462">
        <v>1</v>
      </c>
      <c r="Z1462">
        <v>3</v>
      </c>
      <c r="AA1462">
        <v>2</v>
      </c>
      <c r="AB1462">
        <v>3</v>
      </c>
      <c r="AC1462">
        <v>3</v>
      </c>
      <c r="AD1462">
        <v>2</v>
      </c>
      <c r="AE1462">
        <v>2</v>
      </c>
      <c r="AF1462">
        <v>2</v>
      </c>
      <c r="AG1462">
        <v>0</v>
      </c>
      <c r="AH1462" t="s">
        <v>67</v>
      </c>
      <c r="AI1462" t="s">
        <v>71</v>
      </c>
      <c r="AJ1462" t="str" cm="1">
        <f t="array" ref="AJ1462">_xlfn.IFS(
  Cleaned_Data[[#This Row],[MonthlyIncome]] &lt;= Q1_Val, "Low (Q1)",
  Cleaned_Data[[#This Row],[MonthlyIncome]] &lt;= Q2_Val, "Lower-Mid (Q2)",
  Cleaned_Data[[#This Row],[MonthlyIncome]] &lt;= Q3_Val, "Upper-Mid (Q3)",
  TRUE, "High (Q4)"
)</f>
        <v>Low (Q1)</v>
      </c>
      <c r="AK1462" t="str">
        <f>_xlfn.XLOOKUP(Cleaned_Data[[#This Row],[JobSatisfaction]], SatisfactionLookup[Code], SatisfactionLookup[Label], "Unknown")</f>
        <v>Very High</v>
      </c>
      <c r="AL1462" t="str">
        <f>_xlfn.XLOOKUP(Cleaned_Data[[#This Row],[WorkLifeBalance]], SatisfactionLookup[Code], SatisfactionLookup[Label], "Unknown")</f>
        <v>High</v>
      </c>
      <c r="AM1462">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462" t="str" cm="1">
        <f t="array" ref="AN1462">_xlfn.IFS(Cleaned_Data[[#This Row],[Risk Score]]&gt;=5, "3 - High Risk", Cleaned_Data[[#This Row],[Risk Score]]&gt;=3, "2 - Medium Risk", TRUE, "1 - Low Risk")</f>
        <v>1 - Low Risk</v>
      </c>
    </row>
    <row r="1463" spans="1:40">
      <c r="A1463">
        <v>27</v>
      </c>
      <c r="B1463" t="s">
        <v>43</v>
      </c>
      <c r="C1463" t="s">
        <v>36</v>
      </c>
      <c r="D1463">
        <v>728</v>
      </c>
      <c r="E1463" t="s">
        <v>37</v>
      </c>
      <c r="F1463">
        <v>23</v>
      </c>
      <c r="G1463">
        <v>1</v>
      </c>
      <c r="H1463" t="s">
        <v>51</v>
      </c>
      <c r="I1463">
        <v>1864</v>
      </c>
      <c r="J1463">
        <v>2</v>
      </c>
      <c r="K1463" t="s">
        <v>39</v>
      </c>
      <c r="L1463">
        <v>36</v>
      </c>
      <c r="M1463">
        <v>2</v>
      </c>
      <c r="N1463">
        <v>2</v>
      </c>
      <c r="O1463" t="s">
        <v>57</v>
      </c>
      <c r="P1463">
        <v>3</v>
      </c>
      <c r="Q1463" t="s">
        <v>48</v>
      </c>
      <c r="R1463">
        <v>3540</v>
      </c>
      <c r="S1463">
        <v>7018</v>
      </c>
      <c r="T1463">
        <v>1</v>
      </c>
      <c r="U1463" t="s">
        <v>43</v>
      </c>
      <c r="V1463">
        <v>21</v>
      </c>
      <c r="W1463">
        <v>4</v>
      </c>
      <c r="X1463">
        <v>4</v>
      </c>
      <c r="Y1463">
        <v>1</v>
      </c>
      <c r="Z1463">
        <v>9</v>
      </c>
      <c r="AA1463">
        <v>5</v>
      </c>
      <c r="AB1463">
        <v>3</v>
      </c>
      <c r="AC1463">
        <v>9</v>
      </c>
      <c r="AD1463">
        <v>8</v>
      </c>
      <c r="AE1463">
        <v>5</v>
      </c>
      <c r="AF1463">
        <v>8</v>
      </c>
      <c r="AG1463">
        <v>0</v>
      </c>
      <c r="AH1463" t="s">
        <v>67</v>
      </c>
      <c r="AI1463" t="s">
        <v>72</v>
      </c>
      <c r="AJ1463" t="str" cm="1">
        <f t="array" ref="AJ1463">_xlfn.IFS(
  Cleaned_Data[[#This Row],[MonthlyIncome]] &lt;= Q1_Val, "Low (Q1)",
  Cleaned_Data[[#This Row],[MonthlyIncome]] &lt;= Q2_Val, "Lower-Mid (Q2)",
  Cleaned_Data[[#This Row],[MonthlyIncome]] &lt;= Q3_Val, "Upper-Mid (Q3)",
  TRUE, "High (Q4)"
)</f>
        <v>Lower-Mid (Q2)</v>
      </c>
      <c r="AK1463" t="str">
        <f>_xlfn.XLOOKUP(Cleaned_Data[[#This Row],[JobSatisfaction]], SatisfactionLookup[Code], SatisfactionLookup[Label], "Unknown")</f>
        <v>High</v>
      </c>
      <c r="AL1463" t="str">
        <f>_xlfn.XLOOKUP(Cleaned_Data[[#This Row],[WorkLifeBalance]], SatisfactionLookup[Code], SatisfactionLookup[Label], "Unknown")</f>
        <v>High</v>
      </c>
      <c r="AM1463">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2</v>
      </c>
      <c r="AN1463" t="str" cm="1">
        <f t="array" ref="AN1463">_xlfn.IFS(Cleaned_Data[[#This Row],[Risk Score]]&gt;=5, "3 - High Risk", Cleaned_Data[[#This Row],[Risk Score]]&gt;=3, "2 - Medium Risk", TRUE, "1 - Low Risk")</f>
        <v>1 - Low Risk</v>
      </c>
    </row>
    <row r="1464" spans="1:40">
      <c r="A1464">
        <v>34</v>
      </c>
      <c r="B1464" t="s">
        <v>35</v>
      </c>
      <c r="C1464" t="s">
        <v>55</v>
      </c>
      <c r="D1464">
        <v>967</v>
      </c>
      <c r="E1464" t="s">
        <v>45</v>
      </c>
      <c r="F1464">
        <v>16</v>
      </c>
      <c r="G1464">
        <v>4</v>
      </c>
      <c r="H1464" t="s">
        <v>60</v>
      </c>
      <c r="I1464">
        <v>1905</v>
      </c>
      <c r="J1464">
        <v>4</v>
      </c>
      <c r="K1464" t="s">
        <v>46</v>
      </c>
      <c r="L1464">
        <v>85</v>
      </c>
      <c r="M1464">
        <v>1</v>
      </c>
      <c r="N1464">
        <v>1</v>
      </c>
      <c r="O1464" t="s">
        <v>47</v>
      </c>
      <c r="P1464">
        <v>1</v>
      </c>
      <c r="Q1464" t="s">
        <v>48</v>
      </c>
      <c r="R1464">
        <v>2307</v>
      </c>
      <c r="S1464">
        <v>14460</v>
      </c>
      <c r="T1464">
        <v>1</v>
      </c>
      <c r="U1464" t="s">
        <v>35</v>
      </c>
      <c r="V1464">
        <v>23</v>
      </c>
      <c r="W1464">
        <v>4</v>
      </c>
      <c r="X1464">
        <v>2</v>
      </c>
      <c r="Y1464">
        <v>1</v>
      </c>
      <c r="Z1464">
        <v>5</v>
      </c>
      <c r="AA1464">
        <v>2</v>
      </c>
      <c r="AB1464">
        <v>3</v>
      </c>
      <c r="AC1464">
        <v>5</v>
      </c>
      <c r="AD1464">
        <v>2</v>
      </c>
      <c r="AE1464">
        <v>3</v>
      </c>
      <c r="AF1464">
        <v>0</v>
      </c>
      <c r="AG1464">
        <v>1</v>
      </c>
      <c r="AH1464" t="s">
        <v>67</v>
      </c>
      <c r="AI1464" t="s">
        <v>71</v>
      </c>
      <c r="AJ1464" t="str" cm="1">
        <f t="array" ref="AJ1464">_xlfn.IFS(
  Cleaned_Data[[#This Row],[MonthlyIncome]] &lt;= Q1_Val, "Low (Q1)",
  Cleaned_Data[[#This Row],[MonthlyIncome]] &lt;= Q2_Val, "Lower-Mid (Q2)",
  Cleaned_Data[[#This Row],[MonthlyIncome]] &lt;= Q3_Val, "Upper-Mid (Q3)",
  TRUE, "High (Q4)"
)</f>
        <v>Low (Q1)</v>
      </c>
      <c r="AK1464" t="str">
        <f>_xlfn.XLOOKUP(Cleaned_Data[[#This Row],[JobSatisfaction]], SatisfactionLookup[Code], SatisfactionLookup[Label], "Unknown")</f>
        <v>Low</v>
      </c>
      <c r="AL1464" t="str">
        <f>_xlfn.XLOOKUP(Cleaned_Data[[#This Row],[WorkLifeBalance]], SatisfactionLookup[Code], SatisfactionLookup[Label], "Unknown")</f>
        <v>High</v>
      </c>
      <c r="AM1464">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8</v>
      </c>
      <c r="AN1464" t="str" cm="1">
        <f t="array" ref="AN1464">_xlfn.IFS(Cleaned_Data[[#This Row],[Risk Score]]&gt;=5, "3 - High Risk", Cleaned_Data[[#This Row],[Risk Score]]&gt;=3, "2 - Medium Risk", TRUE, "1 - Low Risk")</f>
        <v>3 - High Risk</v>
      </c>
    </row>
    <row r="1465" spans="1:40">
      <c r="A1465">
        <v>34</v>
      </c>
      <c r="B1465" t="s">
        <v>43</v>
      </c>
      <c r="C1465" t="s">
        <v>44</v>
      </c>
      <c r="D1465">
        <v>735</v>
      </c>
      <c r="E1465" t="s">
        <v>45</v>
      </c>
      <c r="F1465">
        <v>22</v>
      </c>
      <c r="G1465">
        <v>4</v>
      </c>
      <c r="H1465" t="s">
        <v>49</v>
      </c>
      <c r="I1465">
        <v>1932</v>
      </c>
      <c r="J1465">
        <v>3</v>
      </c>
      <c r="K1465" t="s">
        <v>46</v>
      </c>
      <c r="L1465">
        <v>86</v>
      </c>
      <c r="M1465">
        <v>2</v>
      </c>
      <c r="N1465">
        <v>2</v>
      </c>
      <c r="O1465" t="s">
        <v>47</v>
      </c>
      <c r="P1465">
        <v>4</v>
      </c>
      <c r="Q1465" t="s">
        <v>48</v>
      </c>
      <c r="R1465">
        <v>5747</v>
      </c>
      <c r="S1465">
        <v>26496</v>
      </c>
      <c r="T1465">
        <v>1</v>
      </c>
      <c r="U1465" t="s">
        <v>35</v>
      </c>
      <c r="V1465">
        <v>15</v>
      </c>
      <c r="W1465">
        <v>3</v>
      </c>
      <c r="X1465">
        <v>2</v>
      </c>
      <c r="Y1465">
        <v>0</v>
      </c>
      <c r="Z1465">
        <v>16</v>
      </c>
      <c r="AA1465">
        <v>3</v>
      </c>
      <c r="AB1465">
        <v>3</v>
      </c>
      <c r="AC1465">
        <v>15</v>
      </c>
      <c r="AD1465">
        <v>10</v>
      </c>
      <c r="AE1465">
        <v>6</v>
      </c>
      <c r="AF1465">
        <v>11</v>
      </c>
      <c r="AG1465">
        <v>0</v>
      </c>
      <c r="AH1465" t="s">
        <v>67</v>
      </c>
      <c r="AI1465" t="s">
        <v>73</v>
      </c>
      <c r="AJ1465" t="str" cm="1">
        <f t="array" ref="AJ1465">_xlfn.IFS(
  Cleaned_Data[[#This Row],[MonthlyIncome]] &lt;= Q1_Val, "Low (Q1)",
  Cleaned_Data[[#This Row],[MonthlyIncome]] &lt;= Q2_Val, "Lower-Mid (Q2)",
  Cleaned_Data[[#This Row],[MonthlyIncome]] &lt;= Q3_Val, "Upper-Mid (Q3)",
  TRUE, "High (Q4)"
)</f>
        <v>Upper-Mid (Q3)</v>
      </c>
      <c r="AK1465" t="str">
        <f>_xlfn.XLOOKUP(Cleaned_Data[[#This Row],[JobSatisfaction]], SatisfactionLookup[Code], SatisfactionLookup[Label], "Unknown")</f>
        <v>Very High</v>
      </c>
      <c r="AL1465" t="str">
        <f>_xlfn.XLOOKUP(Cleaned_Data[[#This Row],[WorkLifeBalance]], SatisfactionLookup[Code], SatisfactionLookup[Label], "Unknown")</f>
        <v>High</v>
      </c>
      <c r="AM1465">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5</v>
      </c>
      <c r="AN1465" t="str" cm="1">
        <f t="array" ref="AN1465">_xlfn.IFS(Cleaned_Data[[#This Row],[Risk Score]]&gt;=5, "3 - High Risk", Cleaned_Data[[#This Row],[Risk Score]]&gt;=3, "2 - Medium Risk", TRUE, "1 - Low Risk")</f>
        <v>3 - High Risk</v>
      </c>
    </row>
    <row r="1466" spans="1:40">
      <c r="A1466">
        <v>31</v>
      </c>
      <c r="B1466" t="s">
        <v>43</v>
      </c>
      <c r="C1466" t="s">
        <v>55</v>
      </c>
      <c r="D1466">
        <v>976</v>
      </c>
      <c r="E1466" t="s">
        <v>45</v>
      </c>
      <c r="F1466">
        <v>3</v>
      </c>
      <c r="G1466">
        <v>2</v>
      </c>
      <c r="H1466" t="s">
        <v>51</v>
      </c>
      <c r="I1466">
        <v>1948</v>
      </c>
      <c r="J1466">
        <v>3</v>
      </c>
      <c r="K1466" t="s">
        <v>46</v>
      </c>
      <c r="L1466">
        <v>48</v>
      </c>
      <c r="M1466">
        <v>3</v>
      </c>
      <c r="N1466">
        <v>1</v>
      </c>
      <c r="O1466" t="s">
        <v>47</v>
      </c>
      <c r="P1466">
        <v>1</v>
      </c>
      <c r="Q1466" t="s">
        <v>52</v>
      </c>
      <c r="R1466">
        <v>3065</v>
      </c>
      <c r="S1466">
        <v>3995</v>
      </c>
      <c r="T1466">
        <v>1</v>
      </c>
      <c r="U1466" t="s">
        <v>35</v>
      </c>
      <c r="V1466">
        <v>13</v>
      </c>
      <c r="W1466">
        <v>3</v>
      </c>
      <c r="X1466">
        <v>4</v>
      </c>
      <c r="Y1466">
        <v>1</v>
      </c>
      <c r="Z1466">
        <v>4</v>
      </c>
      <c r="AA1466">
        <v>3</v>
      </c>
      <c r="AB1466">
        <v>4</v>
      </c>
      <c r="AC1466">
        <v>4</v>
      </c>
      <c r="AD1466">
        <v>2</v>
      </c>
      <c r="AE1466">
        <v>2</v>
      </c>
      <c r="AF1466">
        <v>3</v>
      </c>
      <c r="AG1466">
        <v>0</v>
      </c>
      <c r="AH1466" t="s">
        <v>67</v>
      </c>
      <c r="AI1466" t="s">
        <v>71</v>
      </c>
      <c r="AJ1466" t="str" cm="1">
        <f t="array" ref="AJ1466">_xlfn.IFS(
  Cleaned_Data[[#This Row],[MonthlyIncome]] &lt;= Q1_Val, "Low (Q1)",
  Cleaned_Data[[#This Row],[MonthlyIncome]] &lt;= Q2_Val, "Lower-Mid (Q2)",
  Cleaned_Data[[#This Row],[MonthlyIncome]] &lt;= Q3_Val, "Upper-Mid (Q3)",
  TRUE, "High (Q4)"
)</f>
        <v>Lower-Mid (Q2)</v>
      </c>
      <c r="AK1466" t="str">
        <f>_xlfn.XLOOKUP(Cleaned_Data[[#This Row],[JobSatisfaction]], SatisfactionLookup[Code], SatisfactionLookup[Label], "Unknown")</f>
        <v>Low</v>
      </c>
      <c r="AL1466" t="str">
        <f>_xlfn.XLOOKUP(Cleaned_Data[[#This Row],[WorkLifeBalance]], SatisfactionLookup[Code], SatisfactionLookup[Label], "Unknown")</f>
        <v>Very High</v>
      </c>
      <c r="AM1466">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7</v>
      </c>
      <c r="AN1466" t="str" cm="1">
        <f t="array" ref="AN1466">_xlfn.IFS(Cleaned_Data[[#This Row],[Risk Score]]&gt;=5, "3 - High Risk", Cleaned_Data[[#This Row],[Risk Score]]&gt;=3, "2 - Medium Risk", TRUE, "1 - Low Risk")</f>
        <v>3 - High Risk</v>
      </c>
    </row>
    <row r="1467" spans="1:40">
      <c r="A1467">
        <v>34</v>
      </c>
      <c r="B1467" t="s">
        <v>43</v>
      </c>
      <c r="C1467" t="s">
        <v>36</v>
      </c>
      <c r="D1467">
        <v>937</v>
      </c>
      <c r="E1467" t="s">
        <v>37</v>
      </c>
      <c r="F1467">
        <v>1</v>
      </c>
      <c r="G1467">
        <v>3</v>
      </c>
      <c r="H1467" t="s">
        <v>59</v>
      </c>
      <c r="I1467">
        <v>1950</v>
      </c>
      <c r="J1467">
        <v>1</v>
      </c>
      <c r="K1467" t="s">
        <v>46</v>
      </c>
      <c r="L1467">
        <v>32</v>
      </c>
      <c r="M1467">
        <v>3</v>
      </c>
      <c r="N1467">
        <v>3</v>
      </c>
      <c r="O1467" t="s">
        <v>40</v>
      </c>
      <c r="P1467">
        <v>4</v>
      </c>
      <c r="Q1467" t="s">
        <v>41</v>
      </c>
      <c r="R1467">
        <v>9888</v>
      </c>
      <c r="S1467">
        <v>6770</v>
      </c>
      <c r="T1467">
        <v>1</v>
      </c>
      <c r="U1467" t="s">
        <v>43</v>
      </c>
      <c r="V1467">
        <v>21</v>
      </c>
      <c r="W1467">
        <v>4</v>
      </c>
      <c r="X1467">
        <v>1</v>
      </c>
      <c r="Y1467">
        <v>0</v>
      </c>
      <c r="Z1467">
        <v>14</v>
      </c>
      <c r="AA1467">
        <v>3</v>
      </c>
      <c r="AB1467">
        <v>2</v>
      </c>
      <c r="AC1467">
        <v>14</v>
      </c>
      <c r="AD1467">
        <v>8</v>
      </c>
      <c r="AE1467">
        <v>2</v>
      </c>
      <c r="AF1467">
        <v>1</v>
      </c>
      <c r="AG1467">
        <v>0</v>
      </c>
      <c r="AH1467" t="s">
        <v>67</v>
      </c>
      <c r="AI1467" t="s">
        <v>73</v>
      </c>
      <c r="AJ1467" t="str" cm="1">
        <f t="array" ref="AJ1467">_xlfn.IFS(
  Cleaned_Data[[#This Row],[MonthlyIncome]] &lt;= Q1_Val, "Low (Q1)",
  Cleaned_Data[[#This Row],[MonthlyIncome]] &lt;= Q2_Val, "Lower-Mid (Q2)",
  Cleaned_Data[[#This Row],[MonthlyIncome]] &lt;= Q3_Val, "Upper-Mid (Q3)",
  TRUE, "High (Q4)"
)</f>
        <v>High (Q4)</v>
      </c>
      <c r="AK1467" t="str">
        <f>_xlfn.XLOOKUP(Cleaned_Data[[#This Row],[JobSatisfaction]], SatisfactionLookup[Code], SatisfactionLookup[Label], "Unknown")</f>
        <v>Very High</v>
      </c>
      <c r="AL1467" t="str">
        <f>_xlfn.XLOOKUP(Cleaned_Data[[#This Row],[WorkLifeBalance]], SatisfactionLookup[Code], SatisfactionLookup[Label], "Unknown")</f>
        <v>Medium</v>
      </c>
      <c r="AM1467">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467" t="str" cm="1">
        <f t="array" ref="AN1467">_xlfn.IFS(Cleaned_Data[[#This Row],[Risk Score]]&gt;=5, "3 - High Risk", Cleaned_Data[[#This Row],[Risk Score]]&gt;=3, "2 - Medium Risk", TRUE, "1 - Low Risk")</f>
        <v>1 - Low Risk</v>
      </c>
    </row>
    <row r="1468" spans="1:40">
      <c r="A1468">
        <v>31</v>
      </c>
      <c r="B1468" t="s">
        <v>43</v>
      </c>
      <c r="C1468" t="s">
        <v>44</v>
      </c>
      <c r="D1468">
        <v>1125</v>
      </c>
      <c r="E1468" t="s">
        <v>45</v>
      </c>
      <c r="F1468">
        <v>1</v>
      </c>
      <c r="G1468">
        <v>3</v>
      </c>
      <c r="H1468" t="s">
        <v>38</v>
      </c>
      <c r="I1468">
        <v>1956</v>
      </c>
      <c r="J1468">
        <v>4</v>
      </c>
      <c r="K1468" t="s">
        <v>46</v>
      </c>
      <c r="L1468">
        <v>48</v>
      </c>
      <c r="M1468">
        <v>1</v>
      </c>
      <c r="N1468">
        <v>2</v>
      </c>
      <c r="O1468" t="s">
        <v>47</v>
      </c>
      <c r="P1468">
        <v>1</v>
      </c>
      <c r="Q1468" t="s">
        <v>48</v>
      </c>
      <c r="R1468">
        <v>5003</v>
      </c>
      <c r="S1468">
        <v>5771</v>
      </c>
      <c r="T1468">
        <v>1</v>
      </c>
      <c r="U1468" t="s">
        <v>43</v>
      </c>
      <c r="V1468">
        <v>21</v>
      </c>
      <c r="W1468">
        <v>4</v>
      </c>
      <c r="X1468">
        <v>2</v>
      </c>
      <c r="Y1468">
        <v>0</v>
      </c>
      <c r="Z1468">
        <v>10</v>
      </c>
      <c r="AA1468">
        <v>6</v>
      </c>
      <c r="AB1468">
        <v>3</v>
      </c>
      <c r="AC1468">
        <v>10</v>
      </c>
      <c r="AD1468">
        <v>8</v>
      </c>
      <c r="AE1468">
        <v>8</v>
      </c>
      <c r="AF1468">
        <v>7</v>
      </c>
      <c r="AG1468">
        <v>0</v>
      </c>
      <c r="AH1468" t="s">
        <v>67</v>
      </c>
      <c r="AI1468" t="s">
        <v>72</v>
      </c>
      <c r="AJ1468" t="str" cm="1">
        <f t="array" ref="AJ1468">_xlfn.IFS(
  Cleaned_Data[[#This Row],[MonthlyIncome]] &lt;= Q1_Val, "Low (Q1)",
  Cleaned_Data[[#This Row],[MonthlyIncome]] &lt;= Q2_Val, "Lower-Mid (Q2)",
  Cleaned_Data[[#This Row],[MonthlyIncome]] &lt;= Q3_Val, "Upper-Mid (Q3)",
  TRUE, "High (Q4)"
)</f>
        <v>Upper-Mid (Q3)</v>
      </c>
      <c r="AK1468" t="str">
        <f>_xlfn.XLOOKUP(Cleaned_Data[[#This Row],[JobSatisfaction]], SatisfactionLookup[Code], SatisfactionLookup[Label], "Unknown")</f>
        <v>Low</v>
      </c>
      <c r="AL1468" t="str">
        <f>_xlfn.XLOOKUP(Cleaned_Data[[#This Row],[WorkLifeBalance]], SatisfactionLookup[Code], SatisfactionLookup[Label], "Unknown")</f>
        <v>High</v>
      </c>
      <c r="AM1468">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3</v>
      </c>
      <c r="AN1468" t="str" cm="1">
        <f t="array" ref="AN1468">_xlfn.IFS(Cleaned_Data[[#This Row],[Risk Score]]&gt;=5, "3 - High Risk", Cleaned_Data[[#This Row],[Risk Score]]&gt;=3, "2 - Medium Risk", TRUE, "1 - Low Risk")</f>
        <v>2 - Medium Risk</v>
      </c>
    </row>
    <row r="1469" spans="1:40">
      <c r="A1469">
        <v>33</v>
      </c>
      <c r="B1469" t="s">
        <v>43</v>
      </c>
      <c r="C1469" t="s">
        <v>44</v>
      </c>
      <c r="D1469">
        <v>1303</v>
      </c>
      <c r="E1469" t="s">
        <v>45</v>
      </c>
      <c r="F1469">
        <v>7</v>
      </c>
      <c r="G1469">
        <v>2</v>
      </c>
      <c r="H1469" t="s">
        <v>38</v>
      </c>
      <c r="I1469">
        <v>1970</v>
      </c>
      <c r="J1469">
        <v>4</v>
      </c>
      <c r="K1469" t="s">
        <v>46</v>
      </c>
      <c r="L1469">
        <v>36</v>
      </c>
      <c r="M1469">
        <v>3</v>
      </c>
      <c r="N1469">
        <v>2</v>
      </c>
      <c r="O1469" t="s">
        <v>54</v>
      </c>
      <c r="P1469">
        <v>3</v>
      </c>
      <c r="Q1469" t="s">
        <v>52</v>
      </c>
      <c r="R1469">
        <v>5968</v>
      </c>
      <c r="S1469">
        <v>18079</v>
      </c>
      <c r="T1469">
        <v>1</v>
      </c>
      <c r="U1469" t="s">
        <v>43</v>
      </c>
      <c r="V1469">
        <v>20</v>
      </c>
      <c r="W1469">
        <v>4</v>
      </c>
      <c r="X1469">
        <v>3</v>
      </c>
      <c r="Y1469">
        <v>3</v>
      </c>
      <c r="Z1469">
        <v>9</v>
      </c>
      <c r="AA1469">
        <v>2</v>
      </c>
      <c r="AB1469">
        <v>3</v>
      </c>
      <c r="AC1469">
        <v>9</v>
      </c>
      <c r="AD1469">
        <v>7</v>
      </c>
      <c r="AE1469">
        <v>2</v>
      </c>
      <c r="AF1469">
        <v>8</v>
      </c>
      <c r="AG1469">
        <v>0</v>
      </c>
      <c r="AH1469" t="s">
        <v>67</v>
      </c>
      <c r="AI1469" t="s">
        <v>72</v>
      </c>
      <c r="AJ1469" t="str" cm="1">
        <f t="array" ref="AJ1469">_xlfn.IFS(
  Cleaned_Data[[#This Row],[MonthlyIncome]] &lt;= Q1_Val, "Low (Q1)",
  Cleaned_Data[[#This Row],[MonthlyIncome]] &lt;= Q2_Val, "Lower-Mid (Q2)",
  Cleaned_Data[[#This Row],[MonthlyIncome]] &lt;= Q3_Val, "Upper-Mid (Q3)",
  TRUE, "High (Q4)"
)</f>
        <v>Upper-Mid (Q3)</v>
      </c>
      <c r="AK1469" t="str">
        <f>_xlfn.XLOOKUP(Cleaned_Data[[#This Row],[JobSatisfaction]], SatisfactionLookup[Code], SatisfactionLookup[Label], "Unknown")</f>
        <v>High</v>
      </c>
      <c r="AL1469" t="str">
        <f>_xlfn.XLOOKUP(Cleaned_Data[[#This Row],[WorkLifeBalance]], SatisfactionLookup[Code], SatisfactionLookup[Label], "Unknown")</f>
        <v>High</v>
      </c>
      <c r="AM1469">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0</v>
      </c>
      <c r="AN1469" t="str" cm="1">
        <f t="array" ref="AN1469">_xlfn.IFS(Cleaned_Data[[#This Row],[Risk Score]]&gt;=5, "3 - High Risk", Cleaned_Data[[#This Row],[Risk Score]]&gt;=3, "2 - Medium Risk", TRUE, "1 - Low Risk")</f>
        <v>1 - Low Risk</v>
      </c>
    </row>
    <row r="1470" spans="1:40">
      <c r="A1470">
        <v>32</v>
      </c>
      <c r="B1470" t="s">
        <v>43</v>
      </c>
      <c r="C1470" t="s">
        <v>36</v>
      </c>
      <c r="D1470">
        <v>267</v>
      </c>
      <c r="E1470" t="s">
        <v>45</v>
      </c>
      <c r="F1470">
        <v>29</v>
      </c>
      <c r="G1470">
        <v>4</v>
      </c>
      <c r="H1470" t="s">
        <v>38</v>
      </c>
      <c r="I1470">
        <v>2010</v>
      </c>
      <c r="J1470">
        <v>3</v>
      </c>
      <c r="K1470" t="s">
        <v>39</v>
      </c>
      <c r="L1470">
        <v>49</v>
      </c>
      <c r="M1470">
        <v>2</v>
      </c>
      <c r="N1470">
        <v>1</v>
      </c>
      <c r="O1470" t="s">
        <v>50</v>
      </c>
      <c r="P1470">
        <v>2</v>
      </c>
      <c r="Q1470" t="s">
        <v>41</v>
      </c>
      <c r="R1470">
        <v>2837</v>
      </c>
      <c r="S1470">
        <v>15919</v>
      </c>
      <c r="T1470">
        <v>1</v>
      </c>
      <c r="U1470" t="s">
        <v>43</v>
      </c>
      <c r="V1470">
        <v>13</v>
      </c>
      <c r="W1470">
        <v>3</v>
      </c>
      <c r="X1470">
        <v>3</v>
      </c>
      <c r="Y1470">
        <v>0</v>
      </c>
      <c r="Z1470">
        <v>6</v>
      </c>
      <c r="AA1470">
        <v>3</v>
      </c>
      <c r="AB1470">
        <v>3</v>
      </c>
      <c r="AC1470">
        <v>6</v>
      </c>
      <c r="AD1470">
        <v>2</v>
      </c>
      <c r="AE1470">
        <v>4</v>
      </c>
      <c r="AF1470">
        <v>1</v>
      </c>
      <c r="AG1470">
        <v>0</v>
      </c>
      <c r="AH1470" t="s">
        <v>67</v>
      </c>
      <c r="AI1470" t="s">
        <v>72</v>
      </c>
      <c r="AJ1470" t="str" cm="1">
        <f t="array" ref="AJ1470">_xlfn.IFS(
  Cleaned_Data[[#This Row],[MonthlyIncome]] &lt;= Q1_Val, "Low (Q1)",
  Cleaned_Data[[#This Row],[MonthlyIncome]] &lt;= Q2_Val, "Lower-Mid (Q2)",
  Cleaned_Data[[#This Row],[MonthlyIncome]] &lt;= Q3_Val, "Upper-Mid (Q3)",
  TRUE, "High (Q4)"
)</f>
        <v>Low (Q1)</v>
      </c>
      <c r="AK1470" t="str">
        <f>_xlfn.XLOOKUP(Cleaned_Data[[#This Row],[JobSatisfaction]], SatisfactionLookup[Code], SatisfactionLookup[Label], "Unknown")</f>
        <v>Medium</v>
      </c>
      <c r="AL1470" t="str">
        <f>_xlfn.XLOOKUP(Cleaned_Data[[#This Row],[WorkLifeBalance]], SatisfactionLookup[Code], SatisfactionLookup[Label], "Unknown")</f>
        <v>High</v>
      </c>
      <c r="AM1470">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6</v>
      </c>
      <c r="AN1470" t="str" cm="1">
        <f t="array" ref="AN1470">_xlfn.IFS(Cleaned_Data[[#This Row],[Risk Score]]&gt;=5, "3 - High Risk", Cleaned_Data[[#This Row],[Risk Score]]&gt;=3, "2 - Medium Risk", TRUE, "1 - Low Risk")</f>
        <v>3 - High Risk</v>
      </c>
    </row>
    <row r="1471" spans="1:40">
      <c r="A1471">
        <v>32</v>
      </c>
      <c r="B1471" t="s">
        <v>43</v>
      </c>
      <c r="C1471" t="s">
        <v>36</v>
      </c>
      <c r="D1471">
        <v>801</v>
      </c>
      <c r="E1471" t="s">
        <v>37</v>
      </c>
      <c r="F1471">
        <v>1</v>
      </c>
      <c r="G1471">
        <v>4</v>
      </c>
      <c r="H1471" t="s">
        <v>59</v>
      </c>
      <c r="I1471">
        <v>2016</v>
      </c>
      <c r="J1471">
        <v>3</v>
      </c>
      <c r="K1471" t="s">
        <v>39</v>
      </c>
      <c r="L1471">
        <v>48</v>
      </c>
      <c r="M1471">
        <v>3</v>
      </c>
      <c r="N1471">
        <v>3</v>
      </c>
      <c r="O1471" t="s">
        <v>40</v>
      </c>
      <c r="P1471">
        <v>4</v>
      </c>
      <c r="Q1471" t="s">
        <v>48</v>
      </c>
      <c r="R1471">
        <v>10422</v>
      </c>
      <c r="S1471">
        <v>24032</v>
      </c>
      <c r="T1471">
        <v>1</v>
      </c>
      <c r="U1471" t="s">
        <v>43</v>
      </c>
      <c r="V1471">
        <v>19</v>
      </c>
      <c r="W1471">
        <v>3</v>
      </c>
      <c r="X1471">
        <v>3</v>
      </c>
      <c r="Y1471">
        <v>2</v>
      </c>
      <c r="Z1471">
        <v>14</v>
      </c>
      <c r="AA1471">
        <v>3</v>
      </c>
      <c r="AB1471">
        <v>3</v>
      </c>
      <c r="AC1471">
        <v>14</v>
      </c>
      <c r="AD1471">
        <v>10</v>
      </c>
      <c r="AE1471">
        <v>5</v>
      </c>
      <c r="AF1471">
        <v>7</v>
      </c>
      <c r="AG1471">
        <v>0</v>
      </c>
      <c r="AH1471" t="s">
        <v>67</v>
      </c>
      <c r="AI1471" t="s">
        <v>73</v>
      </c>
      <c r="AJ1471" t="str" cm="1">
        <f t="array" ref="AJ1471">_xlfn.IFS(
  Cleaned_Data[[#This Row],[MonthlyIncome]] &lt;= Q1_Val, "Low (Q1)",
  Cleaned_Data[[#This Row],[MonthlyIncome]] &lt;= Q2_Val, "Lower-Mid (Q2)",
  Cleaned_Data[[#This Row],[MonthlyIncome]] &lt;= Q3_Val, "Upper-Mid (Q3)",
  TRUE, "High (Q4)"
)</f>
        <v>High (Q4)</v>
      </c>
      <c r="AK1471" t="str">
        <f>_xlfn.XLOOKUP(Cleaned_Data[[#This Row],[JobSatisfaction]], SatisfactionLookup[Code], SatisfactionLookup[Label], "Unknown")</f>
        <v>Very High</v>
      </c>
      <c r="AL1471" t="str">
        <f>_xlfn.XLOOKUP(Cleaned_Data[[#This Row],[WorkLifeBalance]], SatisfactionLookup[Code], SatisfactionLookup[Label], "Unknown")</f>
        <v>High</v>
      </c>
      <c r="AM1471">
        <f>IF(Cleaned_Data[[#This Row],[OverTime]]="Yes",3,0) + IF(Cleaned_Data[[#This Row],[JobSatisfaction]]&lt;=2,2,0) + IF(AND(Cleaned_Data[[#This Row],[JobLevel]]=1,Cleaned_Data[[#This Row],[MonthlyIncome]]&lt;3500),2,0) + IF(Cleaned_Data[[#This Row],[YearsSinceLastPromotion]]&gt;=4,1,0) + IF(Cleaned_Data[[#This Row],[DistanceFromHome]]&gt;=15,1,0) + IF(Cleaned_Data[[#This Row],[WorkLifeBalance]]=1,1,0)</f>
        <v>1</v>
      </c>
      <c r="AN1471" t="str" cm="1">
        <f t="array" ref="AN1471">_xlfn.IFS(Cleaned_Data[[#This Row],[Risk Score]]&gt;=5, "3 - High Risk", Cleaned_Data[[#This Row],[Risk Score]]&gt;=3, "2 - Medium Risk", TRUE, "1 - Low Risk")</f>
        <v>1 - Low Risk</v>
      </c>
    </row>
  </sheetData>
  <sheetProtection sheet="1" objects="1" scenarios="1"/>
  <pageMargins left="0.7" right="0.7" top="0.75" bottom="0.75" header="0.3" footer="0.3"/>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ADDD8-AC62-4071-AB6B-D32094A3D3C4}">
  <dimension ref="A1:AI1471"/>
  <sheetViews>
    <sheetView workbookViewId="0">
      <selection activeCell="AI10" sqref="A10:AI10"/>
    </sheetView>
  </sheetViews>
  <sheetFormatPr defaultRowHeight="14.25"/>
  <cols>
    <col min="1" max="1" width="6.06640625" bestFit="1" customWidth="1"/>
    <col min="2" max="2" width="9.86328125" bestFit="1" customWidth="1"/>
    <col min="3" max="3" width="15" bestFit="1" customWidth="1"/>
    <col min="4" max="4" width="10.59765625" bestFit="1" customWidth="1"/>
    <col min="5" max="5" width="20.73046875" bestFit="1" customWidth="1"/>
    <col min="6" max="6" width="19.06640625" bestFit="1" customWidth="1"/>
    <col min="7" max="7" width="11" bestFit="1" customWidth="1"/>
    <col min="8" max="8" width="14.86328125" bestFit="1" customWidth="1"/>
    <col min="9" max="9" width="15.9296875" bestFit="1" customWidth="1"/>
    <col min="10" max="10" width="17.73046875" bestFit="1" customWidth="1"/>
    <col min="11" max="11" width="23" bestFit="1" customWidth="1"/>
    <col min="12" max="12" width="8.9296875" bestFit="1" customWidth="1"/>
    <col min="13" max="13" width="12" bestFit="1" customWidth="1"/>
    <col min="14" max="14" width="16.1328125" bestFit="1" customWidth="1"/>
    <col min="15" max="15" width="9.9296875" bestFit="1" customWidth="1"/>
    <col min="16" max="16" width="21.73046875" bestFit="1" customWidth="1"/>
    <col min="17" max="17" width="15.19921875" bestFit="1" customWidth="1"/>
    <col min="18" max="18" width="13.796875" bestFit="1" customWidth="1"/>
    <col min="19" max="19" width="16" bestFit="1" customWidth="1"/>
    <col min="20" max="20" width="13.53125" bestFit="1" customWidth="1"/>
    <col min="21" max="21" width="22.46484375" bestFit="1" customWidth="1"/>
    <col min="22" max="22" width="8.86328125" bestFit="1" customWidth="1"/>
    <col min="23" max="23" width="10.86328125" bestFit="1" customWidth="1"/>
    <col min="24" max="24" width="17.6640625" bestFit="1" customWidth="1"/>
    <col min="25" max="25" width="18.53125" bestFit="1" customWidth="1"/>
    <col min="26" max="26" width="22.59765625" bestFit="1" customWidth="1"/>
    <col min="27" max="27" width="15.1328125" bestFit="1" customWidth="1"/>
    <col min="28" max="28" width="17.265625" bestFit="1" customWidth="1"/>
    <col min="29" max="29" width="18.33203125" bestFit="1" customWidth="1"/>
    <col min="30" max="30" width="21.19921875" bestFit="1" customWidth="1"/>
    <col min="31" max="31" width="16.53125" bestFit="1" customWidth="1"/>
    <col min="32" max="32" width="16.9296875" bestFit="1" customWidth="1"/>
    <col min="33" max="33" width="18.73046875" bestFit="1" customWidth="1"/>
    <col min="34" max="34" width="23.6640625" bestFit="1" customWidth="1"/>
    <col min="35" max="35" width="22" bestFit="1" customWidth="1"/>
  </cols>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sheetProtection sheet="1" objects="1" scenarios="1"/>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73042-582E-45CF-A9D6-F8DA26B6F3DE}">
  <dimension ref="A1:I6680"/>
  <sheetViews>
    <sheetView zoomScale="89" workbookViewId="0">
      <selection activeCell="E81" sqref="E81"/>
    </sheetView>
  </sheetViews>
  <sheetFormatPr defaultRowHeight="14.25"/>
  <cols>
    <col min="1" max="1" width="12.33203125" bestFit="1" customWidth="1"/>
    <col min="2" max="2" width="15.19921875" bestFit="1" customWidth="1"/>
    <col min="3" max="3" width="17.19921875" style="13" bestFit="1" customWidth="1"/>
    <col min="4" max="4" width="20.265625" bestFit="1" customWidth="1"/>
    <col min="5" max="5" width="24.265625" bestFit="1" customWidth="1"/>
    <col min="6" max="6" width="20.9296875" bestFit="1" customWidth="1"/>
    <col min="7" max="7" width="28.86328125" bestFit="1" customWidth="1"/>
    <col min="8" max="10" width="23.3984375" bestFit="1" customWidth="1"/>
    <col min="11" max="11" width="25.6640625" bestFit="1" customWidth="1"/>
    <col min="12" max="12" width="12.06640625" bestFit="1" customWidth="1"/>
  </cols>
  <sheetData>
    <row r="1" spans="1:9">
      <c r="B1" s="10" t="s">
        <v>112</v>
      </c>
      <c r="C1"/>
    </row>
    <row r="2" spans="1:9">
      <c r="B2" t="s">
        <v>43</v>
      </c>
      <c r="C2"/>
      <c r="D2" t="s">
        <v>35</v>
      </c>
      <c r="F2" s="14" t="s">
        <v>117</v>
      </c>
      <c r="G2" s="14" t="s">
        <v>118</v>
      </c>
    </row>
    <row r="3" spans="1:9">
      <c r="A3" s="10" t="s">
        <v>114</v>
      </c>
      <c r="B3" t="s">
        <v>115</v>
      </c>
      <c r="C3" s="14" t="s">
        <v>116</v>
      </c>
      <c r="D3" t="s">
        <v>115</v>
      </c>
      <c r="E3" s="14" t="s">
        <v>116</v>
      </c>
      <c r="F3" s="14"/>
      <c r="G3" s="14"/>
      <c r="H3" s="12" t="s">
        <v>119</v>
      </c>
      <c r="I3" s="12" t="s">
        <v>120</v>
      </c>
    </row>
    <row r="4" spans="1:9">
      <c r="A4" s="11">
        <v>1</v>
      </c>
      <c r="B4">
        <v>400</v>
      </c>
      <c r="C4" s="14">
        <v>2854.4074999999998</v>
      </c>
      <c r="D4">
        <v>143</v>
      </c>
      <c r="E4" s="14">
        <v>2598.1258741258739</v>
      </c>
      <c r="F4">
        <v>543</v>
      </c>
      <c r="G4" s="14">
        <v>2786.9152854511972</v>
      </c>
    </row>
    <row r="5" spans="1:9">
      <c r="A5" s="11">
        <v>2</v>
      </c>
      <c r="B5">
        <v>482</v>
      </c>
      <c r="C5" s="14">
        <v>5474.4958506224066</v>
      </c>
      <c r="D5">
        <v>52</v>
      </c>
      <c r="E5" s="14">
        <v>5759.7884615384619</v>
      </c>
      <c r="F5">
        <v>534</v>
      </c>
      <c r="G5" s="14">
        <v>5502.2771535580523</v>
      </c>
    </row>
    <row r="6" spans="1:9">
      <c r="A6" s="11">
        <v>3</v>
      </c>
      <c r="B6">
        <v>186</v>
      </c>
      <c r="C6" s="14">
        <v>9891.032258064517</v>
      </c>
      <c r="D6">
        <v>32</v>
      </c>
      <c r="E6" s="14">
        <v>9388.40625</v>
      </c>
      <c r="F6">
        <v>218</v>
      </c>
      <c r="G6" s="14">
        <v>9817.2522935779816</v>
      </c>
    </row>
    <row r="7" spans="1:9">
      <c r="A7" s="11">
        <v>4</v>
      </c>
      <c r="B7">
        <v>101</v>
      </c>
      <c r="C7" s="14">
        <v>15620.287128712871</v>
      </c>
      <c r="D7">
        <v>5</v>
      </c>
      <c r="E7" s="14">
        <v>13150.4</v>
      </c>
      <c r="F7">
        <v>106</v>
      </c>
      <c r="G7" s="14">
        <v>15503.783018867925</v>
      </c>
    </row>
    <row r="8" spans="1:9">
      <c r="A8" s="11">
        <v>5</v>
      </c>
      <c r="B8">
        <v>64</v>
      </c>
      <c r="C8" s="14">
        <v>19170.578125</v>
      </c>
      <c r="D8">
        <v>5</v>
      </c>
      <c r="E8" s="14">
        <v>19463.8</v>
      </c>
      <c r="F8">
        <v>69</v>
      </c>
      <c r="G8" s="14">
        <v>19191.82608695652</v>
      </c>
    </row>
    <row r="9" spans="1:9">
      <c r="A9" s="11" t="s">
        <v>113</v>
      </c>
      <c r="B9">
        <v>1233</v>
      </c>
      <c r="C9" s="14">
        <v>6832.7396593673966</v>
      </c>
      <c r="D9">
        <v>237</v>
      </c>
      <c r="E9" s="14">
        <v>4787.0928270042195</v>
      </c>
      <c r="F9">
        <v>1470</v>
      </c>
      <c r="G9" s="14">
        <v>6502.931292517007</v>
      </c>
    </row>
    <row r="10" spans="1:9">
      <c r="C10"/>
    </row>
    <row r="11" spans="1:9">
      <c r="A11" s="10" t="s">
        <v>114</v>
      </c>
      <c r="B11" t="s">
        <v>115</v>
      </c>
      <c r="C11" t="s">
        <v>111</v>
      </c>
      <c r="D11" t="s">
        <v>121</v>
      </c>
    </row>
    <row r="12" spans="1:9">
      <c r="A12" s="11" t="s">
        <v>61</v>
      </c>
      <c r="B12">
        <v>63</v>
      </c>
      <c r="C12">
        <v>12</v>
      </c>
      <c r="D12" s="15">
        <v>0.19047619047619047</v>
      </c>
    </row>
    <row r="13" spans="1:9">
      <c r="A13" s="11" t="s">
        <v>45</v>
      </c>
      <c r="B13">
        <v>961</v>
      </c>
      <c r="C13">
        <v>133</v>
      </c>
      <c r="D13" s="15">
        <v>0.13839750260145681</v>
      </c>
    </row>
    <row r="14" spans="1:9">
      <c r="A14" s="11" t="s">
        <v>37</v>
      </c>
      <c r="B14">
        <v>446</v>
      </c>
      <c r="C14">
        <v>92</v>
      </c>
      <c r="D14" s="15">
        <v>0.20627802690582961</v>
      </c>
    </row>
    <row r="15" spans="1:9">
      <c r="A15" s="11" t="s">
        <v>113</v>
      </c>
      <c r="B15">
        <v>1470</v>
      </c>
      <c r="C15">
        <v>237</v>
      </c>
      <c r="D15" s="15">
        <v>0.16122448979591836</v>
      </c>
    </row>
    <row r="16" spans="1:9">
      <c r="C16"/>
    </row>
    <row r="17" spans="1:4">
      <c r="A17" s="10" t="s">
        <v>114</v>
      </c>
      <c r="B17" t="s">
        <v>115</v>
      </c>
      <c r="C17" t="s">
        <v>111</v>
      </c>
      <c r="D17" t="s">
        <v>121</v>
      </c>
    </row>
    <row r="18" spans="1:4">
      <c r="A18" s="11" t="s">
        <v>54</v>
      </c>
      <c r="B18">
        <v>131</v>
      </c>
      <c r="C18">
        <v>9</v>
      </c>
      <c r="D18" s="15">
        <v>6.8702290076335881E-2</v>
      </c>
    </row>
    <row r="19" spans="1:4">
      <c r="A19" s="11" t="s">
        <v>61</v>
      </c>
      <c r="B19">
        <v>52</v>
      </c>
      <c r="C19">
        <v>12</v>
      </c>
      <c r="D19" s="15">
        <v>0.23076923076923078</v>
      </c>
    </row>
    <row r="20" spans="1:4">
      <c r="A20" s="11" t="s">
        <v>50</v>
      </c>
      <c r="B20">
        <v>259</v>
      </c>
      <c r="C20">
        <v>62</v>
      </c>
      <c r="D20" s="15">
        <v>0.23938223938223938</v>
      </c>
    </row>
    <row r="21" spans="1:4">
      <c r="A21" s="11" t="s">
        <v>56</v>
      </c>
      <c r="B21">
        <v>102</v>
      </c>
      <c r="C21">
        <v>5</v>
      </c>
      <c r="D21" s="15">
        <v>4.9019607843137254E-2</v>
      </c>
    </row>
    <row r="22" spans="1:4">
      <c r="A22" s="11" t="s">
        <v>53</v>
      </c>
      <c r="B22">
        <v>145</v>
      </c>
      <c r="C22">
        <v>10</v>
      </c>
      <c r="D22" s="15">
        <v>6.8965517241379309E-2</v>
      </c>
    </row>
    <row r="23" spans="1:4">
      <c r="A23" s="11" t="s">
        <v>58</v>
      </c>
      <c r="B23">
        <v>80</v>
      </c>
      <c r="C23">
        <v>2</v>
      </c>
      <c r="D23" s="15">
        <v>2.5000000000000001E-2</v>
      </c>
    </row>
    <row r="24" spans="1:4">
      <c r="A24" s="11" t="s">
        <v>47</v>
      </c>
      <c r="B24">
        <v>292</v>
      </c>
      <c r="C24">
        <v>47</v>
      </c>
      <c r="D24" s="15">
        <v>0.16095890410958905</v>
      </c>
    </row>
    <row r="25" spans="1:4">
      <c r="A25" s="11" t="s">
        <v>40</v>
      </c>
      <c r="B25">
        <v>326</v>
      </c>
      <c r="C25">
        <v>57</v>
      </c>
      <c r="D25" s="15">
        <v>0.17484662576687116</v>
      </c>
    </row>
    <row r="26" spans="1:4">
      <c r="A26" s="11" t="s">
        <v>57</v>
      </c>
      <c r="B26">
        <v>83</v>
      </c>
      <c r="C26">
        <v>33</v>
      </c>
      <c r="D26" s="15">
        <v>0.39759036144578314</v>
      </c>
    </row>
    <row r="27" spans="1:4">
      <c r="A27" s="11" t="s">
        <v>113</v>
      </c>
      <c r="B27">
        <v>1470</v>
      </c>
      <c r="C27">
        <v>237</v>
      </c>
      <c r="D27" s="15">
        <v>0.16122448979591836</v>
      </c>
    </row>
    <row r="28" spans="1:4">
      <c r="C28"/>
    </row>
    <row r="29" spans="1:4">
      <c r="A29" s="10" t="s">
        <v>114</v>
      </c>
      <c r="B29" t="s">
        <v>115</v>
      </c>
      <c r="C29" t="s">
        <v>111</v>
      </c>
      <c r="D29" t="s">
        <v>121</v>
      </c>
    </row>
    <row r="30" spans="1:4">
      <c r="A30" s="11" t="s">
        <v>43</v>
      </c>
      <c r="B30">
        <v>1054</v>
      </c>
      <c r="C30">
        <v>110</v>
      </c>
      <c r="D30" s="15">
        <v>0.10436432637571158</v>
      </c>
    </row>
    <row r="31" spans="1:4">
      <c r="A31" s="11" t="s">
        <v>35</v>
      </c>
      <c r="B31">
        <v>416</v>
      </c>
      <c r="C31">
        <v>127</v>
      </c>
      <c r="D31" s="15">
        <v>0.30528846153846156</v>
      </c>
    </row>
    <row r="32" spans="1:4">
      <c r="A32" s="11" t="s">
        <v>113</v>
      </c>
      <c r="B32">
        <v>1470</v>
      </c>
      <c r="C32">
        <v>237</v>
      </c>
      <c r="D32" s="15">
        <v>0.16122448979591836</v>
      </c>
    </row>
    <row r="33" spans="1:4">
      <c r="C33"/>
    </row>
    <row r="34" spans="1:4">
      <c r="A34" s="10" t="s">
        <v>114</v>
      </c>
      <c r="B34" t="s">
        <v>115</v>
      </c>
      <c r="C34" t="s">
        <v>111</v>
      </c>
      <c r="D34" t="s">
        <v>121</v>
      </c>
    </row>
    <row r="35" spans="1:4">
      <c r="A35" s="11" t="s">
        <v>67</v>
      </c>
      <c r="B35">
        <v>554</v>
      </c>
      <c r="C35">
        <v>112</v>
      </c>
      <c r="D35" s="15">
        <v>0.20216606498194944</v>
      </c>
    </row>
    <row r="36" spans="1:4">
      <c r="A36" s="11" t="s">
        <v>69</v>
      </c>
      <c r="B36">
        <v>505</v>
      </c>
      <c r="C36">
        <v>51</v>
      </c>
      <c r="D36" s="15">
        <v>0.100990099009901</v>
      </c>
    </row>
    <row r="37" spans="1:4">
      <c r="A37" s="11" t="s">
        <v>70</v>
      </c>
      <c r="B37">
        <v>245</v>
      </c>
      <c r="C37">
        <v>25</v>
      </c>
      <c r="D37" s="15">
        <v>0.10204081632653061</v>
      </c>
    </row>
    <row r="38" spans="1:4">
      <c r="A38" s="11" t="s">
        <v>65</v>
      </c>
      <c r="B38">
        <v>69</v>
      </c>
      <c r="C38">
        <v>11</v>
      </c>
      <c r="D38" s="15">
        <v>0.15942028985507245</v>
      </c>
    </row>
    <row r="39" spans="1:4">
      <c r="A39" s="11" t="s">
        <v>68</v>
      </c>
      <c r="B39">
        <v>97</v>
      </c>
      <c r="C39">
        <v>38</v>
      </c>
      <c r="D39" s="15">
        <v>0.39175257731958762</v>
      </c>
    </row>
    <row r="40" spans="1:4">
      <c r="A40" s="11" t="s">
        <v>113</v>
      </c>
      <c r="B40">
        <v>1470</v>
      </c>
      <c r="C40">
        <v>237</v>
      </c>
      <c r="D40" s="15">
        <v>0.16122448979591836</v>
      </c>
    </row>
    <row r="41" spans="1:4">
      <c r="C41"/>
    </row>
    <row r="42" spans="1:4">
      <c r="A42" s="10" t="s">
        <v>114</v>
      </c>
      <c r="B42" t="s">
        <v>115</v>
      </c>
      <c r="C42" t="s">
        <v>111</v>
      </c>
      <c r="D42" t="s">
        <v>121</v>
      </c>
    </row>
    <row r="43" spans="1:4">
      <c r="A43" s="11" t="s">
        <v>66</v>
      </c>
      <c r="B43">
        <v>215</v>
      </c>
      <c r="C43">
        <v>75</v>
      </c>
      <c r="D43" s="15">
        <v>0.34883720930232559</v>
      </c>
    </row>
    <row r="44" spans="1:4">
      <c r="A44" s="11" t="s">
        <v>71</v>
      </c>
      <c r="B44">
        <v>561</v>
      </c>
      <c r="C44">
        <v>87</v>
      </c>
      <c r="D44" s="15">
        <v>0.15508021390374332</v>
      </c>
    </row>
    <row r="45" spans="1:4">
      <c r="A45" s="11" t="s">
        <v>72</v>
      </c>
      <c r="B45">
        <v>448</v>
      </c>
      <c r="C45">
        <v>55</v>
      </c>
      <c r="D45" s="15">
        <v>0.12276785714285714</v>
      </c>
    </row>
    <row r="46" spans="1:4">
      <c r="A46" s="11" t="s">
        <v>73</v>
      </c>
      <c r="B46">
        <v>246</v>
      </c>
      <c r="C46">
        <v>20</v>
      </c>
      <c r="D46" s="15">
        <v>8.1300813008130079E-2</v>
      </c>
    </row>
    <row r="47" spans="1:4">
      <c r="A47" s="11" t="s">
        <v>113</v>
      </c>
      <c r="B47">
        <v>1470</v>
      </c>
      <c r="C47">
        <v>237</v>
      </c>
      <c r="D47" s="15">
        <v>0.16122448979591836</v>
      </c>
    </row>
    <row r="48" spans="1:4">
      <c r="C48"/>
    </row>
    <row r="49" spans="1:4">
      <c r="A49" s="10" t="s">
        <v>114</v>
      </c>
      <c r="B49" t="s">
        <v>115</v>
      </c>
      <c r="C49" t="s">
        <v>111</v>
      </c>
      <c r="D49" t="s">
        <v>121</v>
      </c>
    </row>
    <row r="50" spans="1:4">
      <c r="A50" s="11" t="s">
        <v>55</v>
      </c>
      <c r="B50">
        <v>150</v>
      </c>
      <c r="C50">
        <v>12</v>
      </c>
      <c r="D50" s="15">
        <v>0.08</v>
      </c>
    </row>
    <row r="51" spans="1:4">
      <c r="A51" s="11" t="s">
        <v>44</v>
      </c>
      <c r="B51">
        <v>277</v>
      </c>
      <c r="C51">
        <v>69</v>
      </c>
      <c r="D51" s="15">
        <v>0.24909747292418771</v>
      </c>
    </row>
    <row r="52" spans="1:4">
      <c r="A52" s="11" t="s">
        <v>36</v>
      </c>
      <c r="B52">
        <v>1043</v>
      </c>
      <c r="C52">
        <v>156</v>
      </c>
      <c r="D52" s="15">
        <v>0.14956855225311602</v>
      </c>
    </row>
    <row r="53" spans="1:4">
      <c r="A53" s="11" t="s">
        <v>113</v>
      </c>
      <c r="B53">
        <v>1470</v>
      </c>
      <c r="C53">
        <v>237</v>
      </c>
      <c r="D53" s="15">
        <v>0.16122448979591836</v>
      </c>
    </row>
    <row r="54" spans="1:4">
      <c r="C54"/>
    </row>
    <row r="55" spans="1:4">
      <c r="A55" s="10" t="s">
        <v>114</v>
      </c>
      <c r="B55" t="s">
        <v>115</v>
      </c>
      <c r="C55" t="s">
        <v>111</v>
      </c>
      <c r="D55" t="s">
        <v>121</v>
      </c>
    </row>
    <row r="56" spans="1:4">
      <c r="A56" s="11" t="s">
        <v>52</v>
      </c>
      <c r="B56">
        <v>327</v>
      </c>
      <c r="C56">
        <v>33</v>
      </c>
      <c r="D56" s="15">
        <v>0.10091743119266056</v>
      </c>
    </row>
    <row r="57" spans="1:4">
      <c r="A57" s="11" t="s">
        <v>48</v>
      </c>
      <c r="B57">
        <v>673</v>
      </c>
      <c r="C57">
        <v>84</v>
      </c>
      <c r="D57" s="15">
        <v>0.12481426448736999</v>
      </c>
    </row>
    <row r="58" spans="1:4">
      <c r="A58" s="11" t="s">
        <v>41</v>
      </c>
      <c r="B58">
        <v>470</v>
      </c>
      <c r="C58">
        <v>120</v>
      </c>
      <c r="D58" s="15">
        <v>0.25531914893617019</v>
      </c>
    </row>
    <row r="59" spans="1:4">
      <c r="A59" s="11" t="s">
        <v>113</v>
      </c>
      <c r="B59">
        <v>1470</v>
      </c>
      <c r="C59">
        <v>237</v>
      </c>
      <c r="D59" s="15">
        <v>0.16122448979591836</v>
      </c>
    </row>
    <row r="60" spans="1:4">
      <c r="C60"/>
    </row>
    <row r="61" spans="1:4">
      <c r="A61" s="10" t="s">
        <v>114</v>
      </c>
      <c r="B61" t="s">
        <v>115</v>
      </c>
      <c r="C61" t="s">
        <v>111</v>
      </c>
      <c r="D61" t="s">
        <v>121</v>
      </c>
    </row>
    <row r="62" spans="1:4">
      <c r="A62" s="11">
        <v>0</v>
      </c>
      <c r="B62">
        <v>581</v>
      </c>
      <c r="C62">
        <v>110</v>
      </c>
      <c r="D62" s="15">
        <v>0.18932874354561102</v>
      </c>
    </row>
    <row r="63" spans="1:4">
      <c r="A63" s="11">
        <v>1</v>
      </c>
      <c r="B63">
        <v>357</v>
      </c>
      <c r="C63">
        <v>49</v>
      </c>
      <c r="D63" s="15">
        <v>0.13725490196078433</v>
      </c>
    </row>
    <row r="64" spans="1:4">
      <c r="A64" s="11">
        <v>2</v>
      </c>
      <c r="B64">
        <v>159</v>
      </c>
      <c r="C64">
        <v>27</v>
      </c>
      <c r="D64" s="15">
        <v>0.16981132075471697</v>
      </c>
    </row>
    <row r="65" spans="1:4">
      <c r="A65" s="11">
        <v>3</v>
      </c>
      <c r="B65">
        <v>52</v>
      </c>
      <c r="C65">
        <v>9</v>
      </c>
      <c r="D65" s="15">
        <v>0.17307692307692307</v>
      </c>
    </row>
    <row r="66" spans="1:4">
      <c r="A66" s="11">
        <v>4</v>
      </c>
      <c r="B66">
        <v>61</v>
      </c>
      <c r="C66">
        <v>5</v>
      </c>
      <c r="D66" s="15">
        <v>8.1967213114754092E-2</v>
      </c>
    </row>
    <row r="67" spans="1:4">
      <c r="A67" s="11">
        <v>5</v>
      </c>
      <c r="B67">
        <v>45</v>
      </c>
      <c r="C67">
        <v>2</v>
      </c>
      <c r="D67" s="15">
        <v>4.4444444444444446E-2</v>
      </c>
    </row>
    <row r="68" spans="1:4">
      <c r="A68" s="11">
        <v>6</v>
      </c>
      <c r="B68">
        <v>32</v>
      </c>
      <c r="C68">
        <v>6</v>
      </c>
      <c r="D68" s="15">
        <v>0.1875</v>
      </c>
    </row>
    <row r="69" spans="1:4">
      <c r="A69" s="11">
        <v>7</v>
      </c>
      <c r="B69">
        <v>76</v>
      </c>
      <c r="C69">
        <v>16</v>
      </c>
      <c r="D69" s="15">
        <v>0.21052631578947367</v>
      </c>
    </row>
    <row r="70" spans="1:4">
      <c r="A70" s="11">
        <v>8</v>
      </c>
      <c r="B70">
        <v>18</v>
      </c>
      <c r="C70">
        <v>0</v>
      </c>
      <c r="D70" s="15">
        <v>0</v>
      </c>
    </row>
    <row r="71" spans="1:4">
      <c r="A71" s="11">
        <v>9</v>
      </c>
      <c r="B71">
        <v>17</v>
      </c>
      <c r="C71">
        <v>4</v>
      </c>
      <c r="D71" s="15">
        <v>0.23529411764705882</v>
      </c>
    </row>
    <row r="72" spans="1:4">
      <c r="A72" s="11">
        <v>10</v>
      </c>
      <c r="B72">
        <v>6</v>
      </c>
      <c r="C72">
        <v>1</v>
      </c>
      <c r="D72" s="15">
        <v>0.16666666666666666</v>
      </c>
    </row>
    <row r="73" spans="1:4">
      <c r="A73" s="11">
        <v>11</v>
      </c>
      <c r="B73">
        <v>24</v>
      </c>
      <c r="C73">
        <v>2</v>
      </c>
      <c r="D73" s="15">
        <v>8.3333333333333329E-2</v>
      </c>
    </row>
    <row r="74" spans="1:4">
      <c r="A74" s="11">
        <v>12</v>
      </c>
      <c r="B74">
        <v>10</v>
      </c>
      <c r="C74">
        <v>0</v>
      </c>
      <c r="D74" s="15">
        <v>0</v>
      </c>
    </row>
    <row r="75" spans="1:4">
      <c r="A75" s="11">
        <v>13</v>
      </c>
      <c r="B75">
        <v>10</v>
      </c>
      <c r="C75">
        <v>2</v>
      </c>
      <c r="D75" s="15">
        <v>0.2</v>
      </c>
    </row>
    <row r="76" spans="1:4">
      <c r="A76" s="11">
        <v>14</v>
      </c>
      <c r="B76">
        <v>9</v>
      </c>
      <c r="C76">
        <v>1</v>
      </c>
      <c r="D76" s="15">
        <v>0.1111111111111111</v>
      </c>
    </row>
    <row r="77" spans="1:4">
      <c r="A77" s="11">
        <v>15</v>
      </c>
      <c r="B77">
        <v>13</v>
      </c>
      <c r="C77">
        <v>3</v>
      </c>
      <c r="D77" s="15">
        <v>0.23076923076923078</v>
      </c>
    </row>
    <row r="78" spans="1:4">
      <c r="A78" s="11" t="s">
        <v>113</v>
      </c>
      <c r="B78">
        <v>1470</v>
      </c>
      <c r="C78">
        <v>237</v>
      </c>
      <c r="D78" s="15">
        <v>0.16122448979591836</v>
      </c>
    </row>
    <row r="79" spans="1:4">
      <c r="C79"/>
    </row>
    <row r="80" spans="1:4">
      <c r="A80" s="10" t="s">
        <v>114</v>
      </c>
      <c r="B80" t="s">
        <v>115</v>
      </c>
      <c r="C80" t="s">
        <v>111</v>
      </c>
      <c r="D80" t="s">
        <v>121</v>
      </c>
    </row>
    <row r="81" spans="1:4">
      <c r="A81" s="11" t="s">
        <v>83</v>
      </c>
      <c r="B81">
        <v>442</v>
      </c>
      <c r="C81">
        <v>73</v>
      </c>
      <c r="D81">
        <v>0.16515837104072398</v>
      </c>
    </row>
    <row r="82" spans="1:4">
      <c r="A82" s="11" t="s">
        <v>81</v>
      </c>
      <c r="B82">
        <v>289</v>
      </c>
      <c r="C82">
        <v>66</v>
      </c>
      <c r="D82">
        <v>0.22837370242214533</v>
      </c>
    </row>
    <row r="83" spans="1:4">
      <c r="A83" s="11" t="s">
        <v>82</v>
      </c>
      <c r="B83">
        <v>280</v>
      </c>
      <c r="C83">
        <v>46</v>
      </c>
      <c r="D83">
        <v>0.16428571428571428</v>
      </c>
    </row>
    <row r="84" spans="1:4">
      <c r="A84" s="11" t="s">
        <v>84</v>
      </c>
      <c r="B84">
        <v>459</v>
      </c>
      <c r="C84">
        <v>52</v>
      </c>
      <c r="D84">
        <v>0.11328976034858387</v>
      </c>
    </row>
    <row r="85" spans="1:4">
      <c r="A85" s="11" t="s">
        <v>113</v>
      </c>
      <c r="B85">
        <v>1470</v>
      </c>
      <c r="C85">
        <v>237</v>
      </c>
      <c r="D85">
        <v>0.16122448979591836</v>
      </c>
    </row>
    <row r="86" spans="1:4">
      <c r="C86"/>
    </row>
    <row r="87" spans="1:4">
      <c r="A87" s="10" t="s">
        <v>114</v>
      </c>
      <c r="B87" t="s">
        <v>115</v>
      </c>
      <c r="C87" t="s">
        <v>111</v>
      </c>
      <c r="D87" t="s">
        <v>121</v>
      </c>
    </row>
    <row r="88" spans="1:4">
      <c r="A88" s="11" t="s">
        <v>83</v>
      </c>
      <c r="B88">
        <v>893</v>
      </c>
      <c r="C88">
        <v>127</v>
      </c>
      <c r="D88">
        <v>0.14221724524076149</v>
      </c>
    </row>
    <row r="89" spans="1:4">
      <c r="A89" s="11" t="s">
        <v>81</v>
      </c>
      <c r="B89">
        <v>80</v>
      </c>
      <c r="C89">
        <v>25</v>
      </c>
      <c r="D89">
        <v>0.3125</v>
      </c>
    </row>
    <row r="90" spans="1:4">
      <c r="A90" s="11" t="s">
        <v>82</v>
      </c>
      <c r="B90">
        <v>344</v>
      </c>
      <c r="C90">
        <v>58</v>
      </c>
      <c r="D90">
        <v>0.16860465116279069</v>
      </c>
    </row>
    <row r="91" spans="1:4">
      <c r="A91" s="11" t="s">
        <v>84</v>
      </c>
      <c r="B91">
        <v>153</v>
      </c>
      <c r="C91">
        <v>27</v>
      </c>
      <c r="D91">
        <v>0.17647058823529413</v>
      </c>
    </row>
    <row r="92" spans="1:4">
      <c r="A92" s="11" t="s">
        <v>113</v>
      </c>
      <c r="B92">
        <v>1470</v>
      </c>
      <c r="C92">
        <v>237</v>
      </c>
      <c r="D92">
        <v>0.16122448979591836</v>
      </c>
    </row>
    <row r="93" spans="1:4">
      <c r="C93"/>
    </row>
    <row r="94" spans="1:4">
      <c r="C94"/>
    </row>
    <row r="95" spans="1:4">
      <c r="C95"/>
    </row>
    <row r="96" spans="1:4">
      <c r="C96"/>
    </row>
    <row r="97" spans="3:3">
      <c r="C97"/>
    </row>
    <row r="98" spans="3:3">
      <c r="C98"/>
    </row>
    <row r="99" spans="3:3">
      <c r="C99"/>
    </row>
    <row r="100" spans="3:3">
      <c r="C100"/>
    </row>
    <row r="101" spans="3:3">
      <c r="C101"/>
    </row>
    <row r="102" spans="3:3">
      <c r="C102"/>
    </row>
    <row r="103" spans="3:3">
      <c r="C103"/>
    </row>
    <row r="104" spans="3:3">
      <c r="C104"/>
    </row>
    <row r="105" spans="3:3">
      <c r="C105"/>
    </row>
    <row r="106" spans="3:3">
      <c r="C106"/>
    </row>
    <row r="107" spans="3:3">
      <c r="C107"/>
    </row>
    <row r="108" spans="3:3">
      <c r="C108"/>
    </row>
    <row r="109" spans="3:3">
      <c r="C109"/>
    </row>
    <row r="110" spans="3:3">
      <c r="C110"/>
    </row>
    <row r="111" spans="3:3">
      <c r="C111"/>
    </row>
    <row r="112" spans="3:3">
      <c r="C112"/>
    </row>
    <row r="113" spans="3:3">
      <c r="C113"/>
    </row>
    <row r="114" spans="3:3">
      <c r="C114"/>
    </row>
    <row r="115" spans="3:3">
      <c r="C115"/>
    </row>
    <row r="116" spans="3:3">
      <c r="C116"/>
    </row>
    <row r="117" spans="3:3">
      <c r="C117"/>
    </row>
    <row r="118" spans="3:3">
      <c r="C118"/>
    </row>
    <row r="119" spans="3:3">
      <c r="C119"/>
    </row>
    <row r="120" spans="3:3">
      <c r="C120"/>
    </row>
    <row r="121" spans="3:3">
      <c r="C121"/>
    </row>
    <row r="122" spans="3:3">
      <c r="C122"/>
    </row>
    <row r="123" spans="3:3">
      <c r="C123"/>
    </row>
    <row r="124" spans="3:3">
      <c r="C124"/>
    </row>
    <row r="125" spans="3:3">
      <c r="C125"/>
    </row>
    <row r="126" spans="3:3">
      <c r="C126"/>
    </row>
    <row r="127" spans="3:3">
      <c r="C127"/>
    </row>
    <row r="128" spans="3:3">
      <c r="C128"/>
    </row>
    <row r="129" spans="3:3">
      <c r="C129"/>
    </row>
    <row r="130" spans="3:3">
      <c r="C130"/>
    </row>
    <row r="131" spans="3:3">
      <c r="C131"/>
    </row>
    <row r="132" spans="3:3">
      <c r="C132"/>
    </row>
    <row r="133" spans="3:3">
      <c r="C133"/>
    </row>
    <row r="134" spans="3:3">
      <c r="C134"/>
    </row>
    <row r="135" spans="3:3">
      <c r="C135"/>
    </row>
    <row r="136" spans="3:3">
      <c r="C136"/>
    </row>
    <row r="137" spans="3:3">
      <c r="C137"/>
    </row>
    <row r="138" spans="3:3">
      <c r="C138"/>
    </row>
    <row r="139" spans="3:3">
      <c r="C139"/>
    </row>
    <row r="140" spans="3:3">
      <c r="C140"/>
    </row>
    <row r="141" spans="3:3">
      <c r="C141"/>
    </row>
    <row r="142" spans="3:3">
      <c r="C142"/>
    </row>
    <row r="143" spans="3:3">
      <c r="C143"/>
    </row>
    <row r="144" spans="3:3">
      <c r="C144"/>
    </row>
    <row r="145" spans="3:3">
      <c r="C145"/>
    </row>
    <row r="146" spans="3:3">
      <c r="C146"/>
    </row>
    <row r="147" spans="3:3">
      <c r="C147"/>
    </row>
    <row r="148" spans="3:3">
      <c r="C148"/>
    </row>
    <row r="149" spans="3:3">
      <c r="C149"/>
    </row>
    <row r="150" spans="3:3">
      <c r="C150"/>
    </row>
    <row r="151" spans="3:3">
      <c r="C151"/>
    </row>
    <row r="152" spans="3:3">
      <c r="C152"/>
    </row>
    <row r="153" spans="3:3">
      <c r="C153"/>
    </row>
    <row r="154" spans="3:3">
      <c r="C154"/>
    </row>
    <row r="155" spans="3:3">
      <c r="C155"/>
    </row>
    <row r="156" spans="3:3">
      <c r="C156"/>
    </row>
    <row r="157" spans="3:3">
      <c r="C157"/>
    </row>
    <row r="158" spans="3:3">
      <c r="C158"/>
    </row>
    <row r="159" spans="3:3">
      <c r="C159"/>
    </row>
    <row r="160" spans="3:3">
      <c r="C160"/>
    </row>
    <row r="161" spans="3:3">
      <c r="C161"/>
    </row>
    <row r="162" spans="3:3">
      <c r="C162"/>
    </row>
    <row r="163" spans="3:3">
      <c r="C163"/>
    </row>
    <row r="164" spans="3:3">
      <c r="C164"/>
    </row>
    <row r="165" spans="3:3">
      <c r="C165"/>
    </row>
    <row r="166" spans="3:3">
      <c r="C166"/>
    </row>
    <row r="167" spans="3:3">
      <c r="C167"/>
    </row>
    <row r="168" spans="3:3">
      <c r="C168"/>
    </row>
    <row r="169" spans="3:3">
      <c r="C169"/>
    </row>
    <row r="170" spans="3:3">
      <c r="C170"/>
    </row>
    <row r="171" spans="3:3">
      <c r="C171"/>
    </row>
    <row r="172" spans="3:3">
      <c r="C172"/>
    </row>
    <row r="173" spans="3:3">
      <c r="C173"/>
    </row>
    <row r="174" spans="3:3">
      <c r="C174"/>
    </row>
    <row r="175" spans="3:3">
      <c r="C175"/>
    </row>
    <row r="176" spans="3:3">
      <c r="C176"/>
    </row>
    <row r="177" spans="3:3">
      <c r="C177"/>
    </row>
    <row r="178" spans="3:3">
      <c r="C178"/>
    </row>
    <row r="179" spans="3:3">
      <c r="C179"/>
    </row>
    <row r="180" spans="3:3">
      <c r="C180"/>
    </row>
    <row r="181" spans="3:3">
      <c r="C181"/>
    </row>
    <row r="182" spans="3:3">
      <c r="C182"/>
    </row>
    <row r="183" spans="3:3">
      <c r="C183"/>
    </row>
    <row r="184" spans="3:3">
      <c r="C184"/>
    </row>
    <row r="185" spans="3:3">
      <c r="C185"/>
    </row>
    <row r="186" spans="3:3">
      <c r="C186"/>
    </row>
    <row r="187" spans="3:3">
      <c r="C187"/>
    </row>
    <row r="188" spans="3:3">
      <c r="C188"/>
    </row>
    <row r="189" spans="3:3">
      <c r="C189"/>
    </row>
    <row r="190" spans="3:3">
      <c r="C190"/>
    </row>
    <row r="191" spans="3:3">
      <c r="C191"/>
    </row>
    <row r="192" spans="3:3">
      <c r="C192"/>
    </row>
    <row r="193" spans="3:3">
      <c r="C193"/>
    </row>
    <row r="194" spans="3:3">
      <c r="C194"/>
    </row>
    <row r="195" spans="3:3">
      <c r="C195"/>
    </row>
    <row r="196" spans="3:3">
      <c r="C196"/>
    </row>
    <row r="197" spans="3:3">
      <c r="C197"/>
    </row>
    <row r="198" spans="3:3">
      <c r="C198"/>
    </row>
    <row r="199" spans="3:3">
      <c r="C199"/>
    </row>
    <row r="200" spans="3:3">
      <c r="C200"/>
    </row>
    <row r="201" spans="3:3">
      <c r="C201"/>
    </row>
    <row r="202" spans="3:3">
      <c r="C202"/>
    </row>
    <row r="203" spans="3:3">
      <c r="C203"/>
    </row>
    <row r="204" spans="3:3">
      <c r="C204"/>
    </row>
    <row r="205" spans="3:3">
      <c r="C205"/>
    </row>
    <row r="206" spans="3:3">
      <c r="C206"/>
    </row>
    <row r="207" spans="3:3">
      <c r="C207"/>
    </row>
    <row r="208" spans="3:3">
      <c r="C208"/>
    </row>
    <row r="209" spans="3:3">
      <c r="C209"/>
    </row>
    <row r="210" spans="3:3">
      <c r="C210"/>
    </row>
    <row r="211" spans="3:3">
      <c r="C211"/>
    </row>
    <row r="212" spans="3:3">
      <c r="C212"/>
    </row>
    <row r="213" spans="3:3">
      <c r="C213"/>
    </row>
    <row r="214" spans="3:3">
      <c r="C214"/>
    </row>
    <row r="215" spans="3:3">
      <c r="C215"/>
    </row>
    <row r="216" spans="3:3">
      <c r="C216"/>
    </row>
    <row r="217" spans="3:3">
      <c r="C217"/>
    </row>
    <row r="218" spans="3:3">
      <c r="C218"/>
    </row>
    <row r="219" spans="3:3">
      <c r="C219"/>
    </row>
    <row r="220" spans="3:3">
      <c r="C220"/>
    </row>
    <row r="221" spans="3:3">
      <c r="C221"/>
    </row>
    <row r="222" spans="3:3">
      <c r="C222"/>
    </row>
    <row r="223" spans="3:3">
      <c r="C223"/>
    </row>
    <row r="224" spans="3:3">
      <c r="C224"/>
    </row>
    <row r="225" spans="3:3">
      <c r="C225"/>
    </row>
    <row r="226" spans="3:3">
      <c r="C226"/>
    </row>
    <row r="227" spans="3:3">
      <c r="C227"/>
    </row>
    <row r="228" spans="3:3">
      <c r="C228"/>
    </row>
    <row r="229" spans="3:3">
      <c r="C229"/>
    </row>
    <row r="230" spans="3:3">
      <c r="C230"/>
    </row>
    <row r="231" spans="3:3">
      <c r="C231"/>
    </row>
    <row r="232" spans="3:3">
      <c r="C232"/>
    </row>
    <row r="233" spans="3:3">
      <c r="C233"/>
    </row>
    <row r="234" spans="3:3">
      <c r="C234"/>
    </row>
    <row r="235" spans="3:3">
      <c r="C235"/>
    </row>
    <row r="236" spans="3:3">
      <c r="C236"/>
    </row>
    <row r="237" spans="3:3">
      <c r="C237"/>
    </row>
    <row r="238" spans="3:3">
      <c r="C238"/>
    </row>
    <row r="239" spans="3:3">
      <c r="C239"/>
    </row>
    <row r="240" spans="3:3">
      <c r="C240"/>
    </row>
    <row r="241" spans="3:3">
      <c r="C241"/>
    </row>
    <row r="242" spans="3:3">
      <c r="C242"/>
    </row>
    <row r="243" spans="3:3">
      <c r="C243"/>
    </row>
    <row r="244" spans="3:3">
      <c r="C244"/>
    </row>
    <row r="245" spans="3:3">
      <c r="C245"/>
    </row>
    <row r="246" spans="3:3">
      <c r="C246"/>
    </row>
    <row r="247" spans="3:3">
      <c r="C247"/>
    </row>
    <row r="248" spans="3:3">
      <c r="C248"/>
    </row>
    <row r="249" spans="3:3">
      <c r="C249"/>
    </row>
    <row r="250" spans="3:3">
      <c r="C250"/>
    </row>
    <row r="251" spans="3:3">
      <c r="C251"/>
    </row>
    <row r="252" spans="3:3">
      <c r="C252"/>
    </row>
    <row r="253" spans="3:3">
      <c r="C253"/>
    </row>
    <row r="254" spans="3:3">
      <c r="C254"/>
    </row>
    <row r="255" spans="3:3">
      <c r="C255"/>
    </row>
    <row r="256" spans="3:3">
      <c r="C256"/>
    </row>
    <row r="257" spans="3:3">
      <c r="C257"/>
    </row>
    <row r="258" spans="3:3">
      <c r="C258"/>
    </row>
    <row r="259" spans="3:3">
      <c r="C259"/>
    </row>
    <row r="260" spans="3:3">
      <c r="C260"/>
    </row>
    <row r="261" spans="3:3">
      <c r="C261"/>
    </row>
    <row r="262" spans="3:3">
      <c r="C262"/>
    </row>
    <row r="263" spans="3:3">
      <c r="C263"/>
    </row>
    <row r="264" spans="3:3">
      <c r="C264"/>
    </row>
    <row r="265" spans="3:3">
      <c r="C265"/>
    </row>
    <row r="266" spans="3:3">
      <c r="C266"/>
    </row>
    <row r="267" spans="3:3">
      <c r="C267"/>
    </row>
    <row r="268" spans="3:3">
      <c r="C268"/>
    </row>
    <row r="269" spans="3:3">
      <c r="C269"/>
    </row>
    <row r="270" spans="3:3">
      <c r="C270"/>
    </row>
    <row r="271" spans="3:3">
      <c r="C271"/>
    </row>
    <row r="272" spans="3:3">
      <c r="C272"/>
    </row>
    <row r="273" spans="3:3">
      <c r="C273"/>
    </row>
    <row r="274" spans="3:3">
      <c r="C274"/>
    </row>
    <row r="275" spans="3:3">
      <c r="C275"/>
    </row>
    <row r="276" spans="3:3">
      <c r="C276"/>
    </row>
    <row r="277" spans="3:3">
      <c r="C277"/>
    </row>
    <row r="278" spans="3:3">
      <c r="C278"/>
    </row>
    <row r="279" spans="3:3">
      <c r="C279"/>
    </row>
    <row r="280" spans="3:3">
      <c r="C280"/>
    </row>
    <row r="281" spans="3:3">
      <c r="C281"/>
    </row>
    <row r="282" spans="3:3">
      <c r="C282"/>
    </row>
    <row r="283" spans="3:3">
      <c r="C283"/>
    </row>
    <row r="284" spans="3:3">
      <c r="C284"/>
    </row>
    <row r="285" spans="3:3">
      <c r="C285"/>
    </row>
    <row r="286" spans="3:3">
      <c r="C286"/>
    </row>
    <row r="287" spans="3:3">
      <c r="C287"/>
    </row>
    <row r="288" spans="3:3">
      <c r="C288"/>
    </row>
    <row r="289" spans="3:3">
      <c r="C289"/>
    </row>
    <row r="290" spans="3:3">
      <c r="C290"/>
    </row>
    <row r="291" spans="3:3">
      <c r="C291"/>
    </row>
    <row r="292" spans="3:3">
      <c r="C292"/>
    </row>
    <row r="293" spans="3:3">
      <c r="C293"/>
    </row>
    <row r="294" spans="3:3">
      <c r="C294"/>
    </row>
    <row r="295" spans="3:3">
      <c r="C295"/>
    </row>
    <row r="296" spans="3:3">
      <c r="C296"/>
    </row>
    <row r="297" spans="3:3">
      <c r="C297"/>
    </row>
    <row r="298" spans="3:3">
      <c r="C298"/>
    </row>
    <row r="299" spans="3:3">
      <c r="C299"/>
    </row>
    <row r="300" spans="3:3">
      <c r="C300"/>
    </row>
    <row r="301" spans="3:3">
      <c r="C301"/>
    </row>
    <row r="302" spans="3:3">
      <c r="C302"/>
    </row>
    <row r="303" spans="3:3">
      <c r="C303"/>
    </row>
    <row r="304" spans="3:3">
      <c r="C304"/>
    </row>
    <row r="305" spans="3:3">
      <c r="C305"/>
    </row>
    <row r="306" spans="3:3">
      <c r="C306"/>
    </row>
    <row r="307" spans="3:3">
      <c r="C307"/>
    </row>
    <row r="308" spans="3:3">
      <c r="C308"/>
    </row>
    <row r="309" spans="3:3">
      <c r="C309"/>
    </row>
    <row r="310" spans="3:3">
      <c r="C310"/>
    </row>
    <row r="311" spans="3:3">
      <c r="C311"/>
    </row>
    <row r="312" spans="3:3">
      <c r="C312"/>
    </row>
    <row r="313" spans="3:3">
      <c r="C313"/>
    </row>
    <row r="314" spans="3:3">
      <c r="C314"/>
    </row>
    <row r="315" spans="3:3">
      <c r="C315"/>
    </row>
    <row r="316" spans="3:3">
      <c r="C316"/>
    </row>
    <row r="317" spans="3:3">
      <c r="C317"/>
    </row>
    <row r="318" spans="3:3">
      <c r="C318"/>
    </row>
    <row r="319" spans="3:3">
      <c r="C319"/>
    </row>
    <row r="320" spans="3:3">
      <c r="C320"/>
    </row>
    <row r="321" spans="3:3">
      <c r="C321"/>
    </row>
    <row r="322" spans="3:3">
      <c r="C322"/>
    </row>
    <row r="323" spans="3:3">
      <c r="C323"/>
    </row>
    <row r="324" spans="3:3">
      <c r="C324"/>
    </row>
    <row r="325" spans="3:3">
      <c r="C325"/>
    </row>
    <row r="326" spans="3:3">
      <c r="C326"/>
    </row>
    <row r="327" spans="3:3">
      <c r="C327"/>
    </row>
    <row r="328" spans="3:3">
      <c r="C328"/>
    </row>
    <row r="329" spans="3:3">
      <c r="C329"/>
    </row>
    <row r="330" spans="3:3">
      <c r="C330"/>
    </row>
    <row r="331" spans="3:3">
      <c r="C331"/>
    </row>
    <row r="332" spans="3:3">
      <c r="C332"/>
    </row>
    <row r="333" spans="3:3">
      <c r="C333"/>
    </row>
    <row r="334" spans="3:3">
      <c r="C334"/>
    </row>
    <row r="335" spans="3:3">
      <c r="C335"/>
    </row>
    <row r="336" spans="3:3">
      <c r="C336"/>
    </row>
    <row r="337" spans="3:3">
      <c r="C337"/>
    </row>
    <row r="338" spans="3:3">
      <c r="C338"/>
    </row>
    <row r="339" spans="3:3">
      <c r="C339"/>
    </row>
    <row r="340" spans="3:3">
      <c r="C340"/>
    </row>
    <row r="341" spans="3:3">
      <c r="C341"/>
    </row>
    <row r="342" spans="3:3">
      <c r="C342"/>
    </row>
    <row r="343" spans="3:3">
      <c r="C343"/>
    </row>
    <row r="344" spans="3:3">
      <c r="C344"/>
    </row>
    <row r="345" spans="3:3">
      <c r="C345"/>
    </row>
    <row r="346" spans="3:3">
      <c r="C346"/>
    </row>
    <row r="347" spans="3:3">
      <c r="C347"/>
    </row>
    <row r="348" spans="3:3">
      <c r="C348"/>
    </row>
    <row r="349" spans="3:3">
      <c r="C349"/>
    </row>
    <row r="350" spans="3:3">
      <c r="C350"/>
    </row>
    <row r="351" spans="3:3">
      <c r="C351"/>
    </row>
    <row r="352" spans="3:3">
      <c r="C352"/>
    </row>
    <row r="353" spans="3:3">
      <c r="C353"/>
    </row>
    <row r="354" spans="3:3">
      <c r="C354"/>
    </row>
    <row r="355" spans="3:3">
      <c r="C355"/>
    </row>
    <row r="356" spans="3:3">
      <c r="C356"/>
    </row>
    <row r="357" spans="3:3">
      <c r="C357"/>
    </row>
    <row r="358" spans="3:3">
      <c r="C358"/>
    </row>
    <row r="359" spans="3:3">
      <c r="C359"/>
    </row>
    <row r="360" spans="3:3">
      <c r="C360"/>
    </row>
    <row r="361" spans="3:3">
      <c r="C361"/>
    </row>
    <row r="362" spans="3:3">
      <c r="C362"/>
    </row>
    <row r="363" spans="3:3">
      <c r="C363"/>
    </row>
    <row r="364" spans="3:3">
      <c r="C364"/>
    </row>
    <row r="365" spans="3:3">
      <c r="C365"/>
    </row>
    <row r="366" spans="3:3">
      <c r="C366"/>
    </row>
    <row r="367" spans="3:3">
      <c r="C367"/>
    </row>
    <row r="368" spans="3:3">
      <c r="C368"/>
    </row>
    <row r="369" spans="3:3">
      <c r="C369"/>
    </row>
    <row r="370" spans="3:3">
      <c r="C370"/>
    </row>
    <row r="371" spans="3:3">
      <c r="C371"/>
    </row>
    <row r="372" spans="3:3">
      <c r="C372"/>
    </row>
    <row r="373" spans="3:3">
      <c r="C373"/>
    </row>
    <row r="374" spans="3:3">
      <c r="C374"/>
    </row>
    <row r="375" spans="3:3">
      <c r="C375"/>
    </row>
    <row r="376" spans="3:3">
      <c r="C376"/>
    </row>
    <row r="377" spans="3:3">
      <c r="C377"/>
    </row>
    <row r="378" spans="3:3">
      <c r="C378"/>
    </row>
    <row r="379" spans="3:3">
      <c r="C379"/>
    </row>
    <row r="380" spans="3:3">
      <c r="C380"/>
    </row>
    <row r="381" spans="3:3">
      <c r="C381"/>
    </row>
    <row r="382" spans="3:3">
      <c r="C382"/>
    </row>
    <row r="383" spans="3:3">
      <c r="C383"/>
    </row>
    <row r="384" spans="3:3">
      <c r="C384"/>
    </row>
    <row r="385" spans="3:3">
      <c r="C385"/>
    </row>
    <row r="386" spans="3:3">
      <c r="C386"/>
    </row>
    <row r="387" spans="3:3">
      <c r="C387"/>
    </row>
    <row r="388" spans="3:3">
      <c r="C388"/>
    </row>
    <row r="389" spans="3:3">
      <c r="C389"/>
    </row>
    <row r="390" spans="3:3">
      <c r="C390"/>
    </row>
    <row r="391" spans="3:3">
      <c r="C391"/>
    </row>
    <row r="392" spans="3:3">
      <c r="C392"/>
    </row>
    <row r="393" spans="3:3">
      <c r="C393"/>
    </row>
    <row r="394" spans="3:3">
      <c r="C394"/>
    </row>
    <row r="395" spans="3:3">
      <c r="C395"/>
    </row>
    <row r="396" spans="3:3">
      <c r="C396"/>
    </row>
    <row r="397" spans="3:3">
      <c r="C397"/>
    </row>
    <row r="398" spans="3:3">
      <c r="C398"/>
    </row>
    <row r="399" spans="3:3">
      <c r="C399"/>
    </row>
    <row r="400" spans="3:3">
      <c r="C400"/>
    </row>
    <row r="401" spans="3:3">
      <c r="C401"/>
    </row>
    <row r="402" spans="3:3">
      <c r="C402"/>
    </row>
    <row r="403" spans="3:3">
      <c r="C403"/>
    </row>
    <row r="404" spans="3:3">
      <c r="C404"/>
    </row>
    <row r="405" spans="3:3">
      <c r="C405"/>
    </row>
    <row r="406" spans="3:3">
      <c r="C406"/>
    </row>
    <row r="407" spans="3:3">
      <c r="C407"/>
    </row>
    <row r="408" spans="3:3">
      <c r="C408"/>
    </row>
    <row r="409" spans="3:3">
      <c r="C409"/>
    </row>
    <row r="410" spans="3:3">
      <c r="C410"/>
    </row>
    <row r="411" spans="3:3">
      <c r="C411"/>
    </row>
    <row r="412" spans="3:3">
      <c r="C412"/>
    </row>
    <row r="413" spans="3:3">
      <c r="C413"/>
    </row>
    <row r="414" spans="3:3">
      <c r="C414"/>
    </row>
    <row r="415" spans="3:3">
      <c r="C415"/>
    </row>
    <row r="416" spans="3:3">
      <c r="C416"/>
    </row>
    <row r="417" spans="3:3">
      <c r="C417"/>
    </row>
    <row r="418" spans="3:3">
      <c r="C418"/>
    </row>
    <row r="419" spans="3:3">
      <c r="C419"/>
    </row>
    <row r="420" spans="3:3">
      <c r="C420"/>
    </row>
    <row r="421" spans="3:3">
      <c r="C421"/>
    </row>
    <row r="422" spans="3:3">
      <c r="C422"/>
    </row>
    <row r="423" spans="3:3">
      <c r="C423"/>
    </row>
    <row r="424" spans="3:3">
      <c r="C424"/>
    </row>
    <row r="425" spans="3:3">
      <c r="C425"/>
    </row>
    <row r="426" spans="3:3">
      <c r="C426"/>
    </row>
    <row r="427" spans="3:3">
      <c r="C427"/>
    </row>
    <row r="428" spans="3:3">
      <c r="C428"/>
    </row>
    <row r="429" spans="3:3">
      <c r="C429"/>
    </row>
    <row r="430" spans="3:3">
      <c r="C430"/>
    </row>
    <row r="431" spans="3:3">
      <c r="C431"/>
    </row>
    <row r="432" spans="3:3">
      <c r="C432"/>
    </row>
    <row r="433" spans="3:3">
      <c r="C433"/>
    </row>
    <row r="434" spans="3:3">
      <c r="C434"/>
    </row>
    <row r="435" spans="3:3">
      <c r="C435"/>
    </row>
    <row r="436" spans="3:3">
      <c r="C436"/>
    </row>
    <row r="437" spans="3:3">
      <c r="C437"/>
    </row>
    <row r="438" spans="3:3">
      <c r="C438"/>
    </row>
    <row r="439" spans="3:3">
      <c r="C439"/>
    </row>
    <row r="440" spans="3:3">
      <c r="C440"/>
    </row>
    <row r="441" spans="3:3">
      <c r="C441"/>
    </row>
    <row r="442" spans="3:3">
      <c r="C442"/>
    </row>
    <row r="443" spans="3:3">
      <c r="C443"/>
    </row>
    <row r="444" spans="3:3">
      <c r="C444"/>
    </row>
    <row r="445" spans="3:3">
      <c r="C445"/>
    </row>
    <row r="446" spans="3:3">
      <c r="C446"/>
    </row>
    <row r="447" spans="3:3">
      <c r="C447"/>
    </row>
    <row r="448" spans="3:3">
      <c r="C448"/>
    </row>
    <row r="449" spans="3:3">
      <c r="C449"/>
    </row>
    <row r="450" spans="3:3">
      <c r="C450"/>
    </row>
    <row r="451" spans="3:3">
      <c r="C451"/>
    </row>
    <row r="452" spans="3:3">
      <c r="C452"/>
    </row>
    <row r="453" spans="3:3">
      <c r="C453"/>
    </row>
    <row r="454" spans="3:3">
      <c r="C454"/>
    </row>
    <row r="455" spans="3:3">
      <c r="C455"/>
    </row>
    <row r="456" spans="3:3">
      <c r="C456"/>
    </row>
    <row r="457" spans="3:3">
      <c r="C457"/>
    </row>
    <row r="458" spans="3:3">
      <c r="C458"/>
    </row>
    <row r="459" spans="3:3">
      <c r="C459"/>
    </row>
    <row r="460" spans="3:3">
      <c r="C460"/>
    </row>
    <row r="461" spans="3:3">
      <c r="C461"/>
    </row>
    <row r="462" spans="3:3">
      <c r="C462"/>
    </row>
    <row r="463" spans="3:3">
      <c r="C463"/>
    </row>
    <row r="464" spans="3:3">
      <c r="C464"/>
    </row>
    <row r="465" spans="3:3">
      <c r="C465"/>
    </row>
    <row r="466" spans="3:3">
      <c r="C466"/>
    </row>
    <row r="467" spans="3:3">
      <c r="C467"/>
    </row>
    <row r="468" spans="3:3">
      <c r="C468"/>
    </row>
    <row r="469" spans="3:3">
      <c r="C469"/>
    </row>
    <row r="470" spans="3:3">
      <c r="C470"/>
    </row>
    <row r="471" spans="3:3">
      <c r="C471"/>
    </row>
    <row r="472" spans="3:3">
      <c r="C472"/>
    </row>
    <row r="473" spans="3:3">
      <c r="C473"/>
    </row>
    <row r="474" spans="3:3">
      <c r="C474"/>
    </row>
    <row r="475" spans="3:3">
      <c r="C475"/>
    </row>
    <row r="476" spans="3:3">
      <c r="C476"/>
    </row>
    <row r="477" spans="3:3">
      <c r="C477"/>
    </row>
    <row r="478" spans="3:3">
      <c r="C478"/>
    </row>
    <row r="479" spans="3:3">
      <c r="C479"/>
    </row>
    <row r="480" spans="3:3">
      <c r="C480"/>
    </row>
    <row r="481" spans="3:3">
      <c r="C481"/>
    </row>
    <row r="482" spans="3:3">
      <c r="C482"/>
    </row>
    <row r="483" spans="3:3">
      <c r="C483"/>
    </row>
    <row r="484" spans="3:3">
      <c r="C484"/>
    </row>
    <row r="485" spans="3:3">
      <c r="C485"/>
    </row>
    <row r="486" spans="3:3">
      <c r="C486"/>
    </row>
    <row r="487" spans="3:3">
      <c r="C487"/>
    </row>
    <row r="488" spans="3:3">
      <c r="C488"/>
    </row>
    <row r="489" spans="3:3">
      <c r="C489"/>
    </row>
    <row r="490" spans="3:3">
      <c r="C490"/>
    </row>
    <row r="491" spans="3:3">
      <c r="C491"/>
    </row>
    <row r="492" spans="3:3">
      <c r="C492"/>
    </row>
    <row r="493" spans="3:3">
      <c r="C493"/>
    </row>
    <row r="494" spans="3:3">
      <c r="C494"/>
    </row>
    <row r="495" spans="3:3">
      <c r="C495"/>
    </row>
    <row r="496" spans="3:3">
      <c r="C496"/>
    </row>
    <row r="497" spans="3:3">
      <c r="C497"/>
    </row>
    <row r="498" spans="3:3">
      <c r="C498"/>
    </row>
    <row r="499" spans="3:3">
      <c r="C499"/>
    </row>
    <row r="500" spans="3:3">
      <c r="C500"/>
    </row>
    <row r="501" spans="3:3">
      <c r="C501"/>
    </row>
    <row r="502" spans="3:3">
      <c r="C502"/>
    </row>
    <row r="503" spans="3:3">
      <c r="C503"/>
    </row>
    <row r="504" spans="3:3">
      <c r="C504"/>
    </row>
    <row r="505" spans="3:3">
      <c r="C505"/>
    </row>
    <row r="506" spans="3:3">
      <c r="C506"/>
    </row>
    <row r="507" spans="3:3">
      <c r="C507"/>
    </row>
    <row r="508" spans="3:3">
      <c r="C508"/>
    </row>
    <row r="509" spans="3:3">
      <c r="C509"/>
    </row>
    <row r="510" spans="3:3">
      <c r="C510"/>
    </row>
    <row r="511" spans="3:3">
      <c r="C511"/>
    </row>
    <row r="512" spans="3:3">
      <c r="C512"/>
    </row>
    <row r="513" spans="3:3">
      <c r="C513"/>
    </row>
    <row r="514" spans="3:3">
      <c r="C514"/>
    </row>
    <row r="515" spans="3:3">
      <c r="C515"/>
    </row>
    <row r="516" spans="3:3">
      <c r="C516"/>
    </row>
    <row r="517" spans="3:3">
      <c r="C517"/>
    </row>
    <row r="518" spans="3:3">
      <c r="C518"/>
    </row>
    <row r="519" spans="3:3">
      <c r="C519"/>
    </row>
    <row r="520" spans="3:3">
      <c r="C520"/>
    </row>
    <row r="521" spans="3:3">
      <c r="C521"/>
    </row>
    <row r="522" spans="3:3">
      <c r="C522"/>
    </row>
    <row r="523" spans="3:3">
      <c r="C523"/>
    </row>
    <row r="524" spans="3:3">
      <c r="C524"/>
    </row>
    <row r="525" spans="3:3">
      <c r="C525"/>
    </row>
    <row r="526" spans="3:3">
      <c r="C526"/>
    </row>
    <row r="527" spans="3:3">
      <c r="C527"/>
    </row>
    <row r="528" spans="3:3">
      <c r="C528"/>
    </row>
    <row r="529" spans="3:3">
      <c r="C529"/>
    </row>
    <row r="530" spans="3:3">
      <c r="C530"/>
    </row>
    <row r="531" spans="3:3">
      <c r="C531"/>
    </row>
    <row r="532" spans="3:3">
      <c r="C532"/>
    </row>
    <row r="533" spans="3:3">
      <c r="C533"/>
    </row>
    <row r="534" spans="3:3">
      <c r="C534"/>
    </row>
    <row r="535" spans="3:3">
      <c r="C535"/>
    </row>
    <row r="536" spans="3:3">
      <c r="C536"/>
    </row>
    <row r="537" spans="3:3">
      <c r="C537"/>
    </row>
    <row r="538" spans="3:3">
      <c r="C538"/>
    </row>
    <row r="539" spans="3:3">
      <c r="C539"/>
    </row>
    <row r="540" spans="3:3">
      <c r="C540"/>
    </row>
    <row r="541" spans="3:3">
      <c r="C541"/>
    </row>
    <row r="542" spans="3:3">
      <c r="C542"/>
    </row>
    <row r="543" spans="3:3">
      <c r="C543"/>
    </row>
    <row r="544" spans="3:3">
      <c r="C544"/>
    </row>
    <row r="545" spans="3:3">
      <c r="C545"/>
    </row>
    <row r="546" spans="3:3">
      <c r="C546"/>
    </row>
    <row r="547" spans="3:3">
      <c r="C547"/>
    </row>
    <row r="548" spans="3:3">
      <c r="C548"/>
    </row>
    <row r="549" spans="3:3">
      <c r="C549"/>
    </row>
    <row r="550" spans="3:3">
      <c r="C550"/>
    </row>
    <row r="551" spans="3:3">
      <c r="C551"/>
    </row>
    <row r="552" spans="3:3">
      <c r="C552"/>
    </row>
    <row r="553" spans="3:3">
      <c r="C553"/>
    </row>
    <row r="554" spans="3:3">
      <c r="C554"/>
    </row>
    <row r="555" spans="3:3">
      <c r="C555"/>
    </row>
    <row r="556" spans="3:3">
      <c r="C556"/>
    </row>
    <row r="557" spans="3:3">
      <c r="C557"/>
    </row>
    <row r="558" spans="3:3">
      <c r="C558"/>
    </row>
    <row r="559" spans="3:3">
      <c r="C559"/>
    </row>
    <row r="560" spans="3:3">
      <c r="C560"/>
    </row>
    <row r="561" spans="3:3">
      <c r="C561"/>
    </row>
    <row r="562" spans="3:3">
      <c r="C562"/>
    </row>
    <row r="563" spans="3:3">
      <c r="C563"/>
    </row>
    <row r="564" spans="3:3">
      <c r="C564"/>
    </row>
    <row r="565" spans="3:3">
      <c r="C565"/>
    </row>
    <row r="566" spans="3:3">
      <c r="C566"/>
    </row>
    <row r="567" spans="3:3">
      <c r="C567"/>
    </row>
    <row r="568" spans="3:3">
      <c r="C568"/>
    </row>
    <row r="569" spans="3:3">
      <c r="C569"/>
    </row>
    <row r="570" spans="3:3">
      <c r="C570"/>
    </row>
    <row r="571" spans="3:3">
      <c r="C571"/>
    </row>
    <row r="572" spans="3:3">
      <c r="C572"/>
    </row>
    <row r="573" spans="3:3">
      <c r="C573"/>
    </row>
    <row r="574" spans="3:3">
      <c r="C574"/>
    </row>
    <row r="575" spans="3:3">
      <c r="C575"/>
    </row>
    <row r="576" spans="3:3">
      <c r="C576"/>
    </row>
    <row r="577" spans="3:3">
      <c r="C577"/>
    </row>
    <row r="578" spans="3:3">
      <c r="C578"/>
    </row>
    <row r="579" spans="3:3">
      <c r="C579"/>
    </row>
    <row r="580" spans="3:3">
      <c r="C580"/>
    </row>
    <row r="581" spans="3:3">
      <c r="C581"/>
    </row>
    <row r="582" spans="3:3">
      <c r="C582"/>
    </row>
    <row r="583" spans="3:3">
      <c r="C583"/>
    </row>
    <row r="584" spans="3:3">
      <c r="C584"/>
    </row>
    <row r="585" spans="3:3">
      <c r="C585"/>
    </row>
    <row r="586" spans="3:3">
      <c r="C586"/>
    </row>
    <row r="587" spans="3:3">
      <c r="C587"/>
    </row>
    <row r="588" spans="3:3">
      <c r="C588"/>
    </row>
    <row r="589" spans="3:3">
      <c r="C589"/>
    </row>
    <row r="590" spans="3:3">
      <c r="C590"/>
    </row>
    <row r="591" spans="3:3">
      <c r="C591"/>
    </row>
    <row r="592" spans="3:3">
      <c r="C592"/>
    </row>
    <row r="593" spans="3:3">
      <c r="C593"/>
    </row>
    <row r="594" spans="3:3">
      <c r="C594"/>
    </row>
    <row r="595" spans="3:3">
      <c r="C595"/>
    </row>
    <row r="596" spans="3:3">
      <c r="C596"/>
    </row>
    <row r="597" spans="3:3">
      <c r="C597"/>
    </row>
    <row r="598" spans="3:3">
      <c r="C598"/>
    </row>
    <row r="599" spans="3:3">
      <c r="C599"/>
    </row>
    <row r="600" spans="3:3">
      <c r="C600"/>
    </row>
    <row r="601" spans="3:3">
      <c r="C601"/>
    </row>
    <row r="602" spans="3:3">
      <c r="C602"/>
    </row>
    <row r="603" spans="3:3">
      <c r="C603"/>
    </row>
    <row r="604" spans="3:3">
      <c r="C604"/>
    </row>
    <row r="605" spans="3:3">
      <c r="C605"/>
    </row>
    <row r="606" spans="3:3">
      <c r="C606"/>
    </row>
    <row r="607" spans="3:3">
      <c r="C607"/>
    </row>
    <row r="608" spans="3:3">
      <c r="C608"/>
    </row>
    <row r="609" spans="3:3">
      <c r="C609"/>
    </row>
    <row r="610" spans="3:3">
      <c r="C610"/>
    </row>
    <row r="611" spans="3:3">
      <c r="C611"/>
    </row>
    <row r="612" spans="3:3">
      <c r="C612"/>
    </row>
    <row r="613" spans="3:3">
      <c r="C613"/>
    </row>
    <row r="614" spans="3:3">
      <c r="C614"/>
    </row>
    <row r="615" spans="3:3">
      <c r="C615"/>
    </row>
    <row r="616" spans="3:3">
      <c r="C616"/>
    </row>
    <row r="617" spans="3:3">
      <c r="C617"/>
    </row>
    <row r="618" spans="3:3">
      <c r="C618"/>
    </row>
    <row r="619" spans="3:3">
      <c r="C619"/>
    </row>
    <row r="620" spans="3:3">
      <c r="C620"/>
    </row>
    <row r="621" spans="3:3">
      <c r="C621"/>
    </row>
    <row r="622" spans="3:3">
      <c r="C622"/>
    </row>
    <row r="623" spans="3:3">
      <c r="C623"/>
    </row>
    <row r="624" spans="3:3">
      <c r="C624"/>
    </row>
    <row r="625" spans="3:3">
      <c r="C625"/>
    </row>
    <row r="626" spans="3:3">
      <c r="C626"/>
    </row>
    <row r="627" spans="3:3">
      <c r="C627"/>
    </row>
    <row r="628" spans="3:3">
      <c r="C628"/>
    </row>
    <row r="629" spans="3:3">
      <c r="C629"/>
    </row>
    <row r="630" spans="3:3">
      <c r="C630"/>
    </row>
    <row r="631" spans="3:3">
      <c r="C631"/>
    </row>
    <row r="632" spans="3:3">
      <c r="C632"/>
    </row>
    <row r="633" spans="3:3">
      <c r="C633"/>
    </row>
    <row r="634" spans="3:3">
      <c r="C634"/>
    </row>
    <row r="635" spans="3:3">
      <c r="C635"/>
    </row>
    <row r="636" spans="3:3">
      <c r="C636"/>
    </row>
    <row r="637" spans="3:3">
      <c r="C637"/>
    </row>
    <row r="638" spans="3:3">
      <c r="C638"/>
    </row>
    <row r="639" spans="3:3">
      <c r="C639"/>
    </row>
    <row r="640" spans="3:3">
      <c r="C640"/>
    </row>
    <row r="641" spans="3:3">
      <c r="C641"/>
    </row>
    <row r="642" spans="3:3">
      <c r="C642"/>
    </row>
    <row r="643" spans="3:3">
      <c r="C643"/>
    </row>
    <row r="644" spans="3:3">
      <c r="C644"/>
    </row>
    <row r="645" spans="3:3">
      <c r="C645"/>
    </row>
    <row r="646" spans="3:3">
      <c r="C646"/>
    </row>
    <row r="647" spans="3:3">
      <c r="C647"/>
    </row>
    <row r="648" spans="3:3">
      <c r="C648"/>
    </row>
    <row r="649" spans="3:3">
      <c r="C649"/>
    </row>
    <row r="650" spans="3:3">
      <c r="C650"/>
    </row>
    <row r="651" spans="3:3">
      <c r="C651"/>
    </row>
    <row r="652" spans="3:3">
      <c r="C652"/>
    </row>
    <row r="653" spans="3:3">
      <c r="C653"/>
    </row>
    <row r="654" spans="3:3">
      <c r="C654"/>
    </row>
    <row r="655" spans="3:3">
      <c r="C655"/>
    </row>
    <row r="656" spans="3:3">
      <c r="C656"/>
    </row>
    <row r="657" spans="3:3">
      <c r="C657"/>
    </row>
    <row r="658" spans="3:3">
      <c r="C658"/>
    </row>
    <row r="659" spans="3:3">
      <c r="C659"/>
    </row>
    <row r="660" spans="3:3">
      <c r="C660"/>
    </row>
    <row r="661" spans="3:3">
      <c r="C661"/>
    </row>
    <row r="662" spans="3:3">
      <c r="C662"/>
    </row>
    <row r="663" spans="3:3">
      <c r="C663"/>
    </row>
    <row r="664" spans="3:3">
      <c r="C664"/>
    </row>
    <row r="665" spans="3:3">
      <c r="C665"/>
    </row>
    <row r="666" spans="3:3">
      <c r="C666"/>
    </row>
    <row r="667" spans="3:3">
      <c r="C667"/>
    </row>
    <row r="668" spans="3:3">
      <c r="C668"/>
    </row>
    <row r="669" spans="3:3">
      <c r="C669"/>
    </row>
    <row r="670" spans="3:3">
      <c r="C670"/>
    </row>
    <row r="671" spans="3:3">
      <c r="C671"/>
    </row>
    <row r="672" spans="3:3">
      <c r="C672"/>
    </row>
    <row r="673" spans="3:3">
      <c r="C673"/>
    </row>
    <row r="674" spans="3:3">
      <c r="C674"/>
    </row>
    <row r="675" spans="3:3">
      <c r="C675"/>
    </row>
    <row r="676" spans="3:3">
      <c r="C676"/>
    </row>
    <row r="677" spans="3:3">
      <c r="C677"/>
    </row>
    <row r="678" spans="3:3">
      <c r="C678"/>
    </row>
    <row r="679" spans="3:3">
      <c r="C679"/>
    </row>
    <row r="680" spans="3:3">
      <c r="C680"/>
    </row>
    <row r="681" spans="3:3">
      <c r="C681"/>
    </row>
    <row r="682" spans="3:3">
      <c r="C682"/>
    </row>
    <row r="683" spans="3:3">
      <c r="C683"/>
    </row>
    <row r="684" spans="3:3">
      <c r="C684"/>
    </row>
    <row r="685" spans="3:3">
      <c r="C685"/>
    </row>
    <row r="686" spans="3:3">
      <c r="C686"/>
    </row>
    <row r="687" spans="3:3">
      <c r="C687"/>
    </row>
    <row r="688" spans="3:3">
      <c r="C688"/>
    </row>
    <row r="689" spans="3:3">
      <c r="C689"/>
    </row>
    <row r="690" spans="3:3">
      <c r="C690"/>
    </row>
    <row r="691" spans="3:3">
      <c r="C691"/>
    </row>
    <row r="692" spans="3:3">
      <c r="C692"/>
    </row>
    <row r="693" spans="3:3">
      <c r="C693"/>
    </row>
    <row r="694" spans="3:3">
      <c r="C694"/>
    </row>
    <row r="695" spans="3:3">
      <c r="C695"/>
    </row>
    <row r="696" spans="3:3">
      <c r="C696"/>
    </row>
    <row r="697" spans="3:3">
      <c r="C697"/>
    </row>
    <row r="698" spans="3:3">
      <c r="C698"/>
    </row>
    <row r="699" spans="3:3">
      <c r="C699"/>
    </row>
    <row r="700" spans="3:3">
      <c r="C700"/>
    </row>
    <row r="701" spans="3:3">
      <c r="C701"/>
    </row>
    <row r="702" spans="3:3">
      <c r="C702"/>
    </row>
    <row r="703" spans="3:3">
      <c r="C703"/>
    </row>
    <row r="704" spans="3:3">
      <c r="C704"/>
    </row>
    <row r="705" spans="3:3">
      <c r="C705"/>
    </row>
    <row r="706" spans="3:3">
      <c r="C706"/>
    </row>
    <row r="707" spans="3:3">
      <c r="C707"/>
    </row>
    <row r="708" spans="3:3">
      <c r="C708"/>
    </row>
    <row r="709" spans="3:3">
      <c r="C709"/>
    </row>
    <row r="710" spans="3:3">
      <c r="C710"/>
    </row>
    <row r="711" spans="3:3">
      <c r="C711"/>
    </row>
    <row r="712" spans="3:3">
      <c r="C712"/>
    </row>
    <row r="713" spans="3:3">
      <c r="C713"/>
    </row>
    <row r="714" spans="3:3">
      <c r="C714"/>
    </row>
    <row r="715" spans="3:3">
      <c r="C715"/>
    </row>
    <row r="716" spans="3:3">
      <c r="C716"/>
    </row>
    <row r="717" spans="3:3">
      <c r="C717"/>
    </row>
    <row r="718" spans="3:3">
      <c r="C718"/>
    </row>
    <row r="719" spans="3:3">
      <c r="C719"/>
    </row>
    <row r="720" spans="3:3">
      <c r="C720"/>
    </row>
    <row r="721" spans="3:3">
      <c r="C721"/>
    </row>
    <row r="722" spans="3:3">
      <c r="C722"/>
    </row>
    <row r="723" spans="3:3">
      <c r="C723"/>
    </row>
    <row r="724" spans="3:3">
      <c r="C724"/>
    </row>
    <row r="725" spans="3:3">
      <c r="C725"/>
    </row>
    <row r="726" spans="3:3">
      <c r="C726"/>
    </row>
    <row r="727" spans="3:3">
      <c r="C727"/>
    </row>
    <row r="728" spans="3:3">
      <c r="C728"/>
    </row>
    <row r="729" spans="3:3">
      <c r="C729"/>
    </row>
    <row r="730" spans="3:3">
      <c r="C730"/>
    </row>
    <row r="731" spans="3:3">
      <c r="C731"/>
    </row>
    <row r="732" spans="3:3">
      <c r="C732"/>
    </row>
    <row r="733" spans="3:3">
      <c r="C733"/>
    </row>
    <row r="734" spans="3:3">
      <c r="C734"/>
    </row>
    <row r="735" spans="3:3">
      <c r="C735"/>
    </row>
    <row r="736" spans="3:3">
      <c r="C736"/>
    </row>
    <row r="737" spans="3:3">
      <c r="C737"/>
    </row>
    <row r="738" spans="3:3">
      <c r="C738"/>
    </row>
    <row r="739" spans="3:3">
      <c r="C739"/>
    </row>
    <row r="740" spans="3:3">
      <c r="C740"/>
    </row>
    <row r="741" spans="3:3">
      <c r="C741"/>
    </row>
    <row r="742" spans="3:3">
      <c r="C742"/>
    </row>
    <row r="743" spans="3:3">
      <c r="C743"/>
    </row>
    <row r="744" spans="3:3">
      <c r="C744"/>
    </row>
    <row r="745" spans="3:3">
      <c r="C745"/>
    </row>
    <row r="746" spans="3:3">
      <c r="C746"/>
    </row>
    <row r="747" spans="3:3">
      <c r="C747"/>
    </row>
    <row r="748" spans="3:3">
      <c r="C748"/>
    </row>
    <row r="749" spans="3:3">
      <c r="C749"/>
    </row>
    <row r="750" spans="3:3">
      <c r="C750"/>
    </row>
    <row r="751" spans="3:3">
      <c r="C751"/>
    </row>
    <row r="752" spans="3:3">
      <c r="C752"/>
    </row>
    <row r="753" spans="3:3">
      <c r="C753"/>
    </row>
    <row r="754" spans="3:3">
      <c r="C754"/>
    </row>
    <row r="755" spans="3:3">
      <c r="C755"/>
    </row>
    <row r="756" spans="3:3">
      <c r="C756"/>
    </row>
    <row r="757" spans="3:3">
      <c r="C757"/>
    </row>
    <row r="758" spans="3:3">
      <c r="C758"/>
    </row>
    <row r="759" spans="3:3">
      <c r="C759"/>
    </row>
    <row r="760" spans="3:3">
      <c r="C760"/>
    </row>
    <row r="761" spans="3:3">
      <c r="C761"/>
    </row>
    <row r="762" spans="3:3">
      <c r="C762"/>
    </row>
    <row r="763" spans="3:3">
      <c r="C763"/>
    </row>
    <row r="764" spans="3:3">
      <c r="C764"/>
    </row>
    <row r="765" spans="3:3">
      <c r="C765"/>
    </row>
    <row r="766" spans="3:3">
      <c r="C766"/>
    </row>
    <row r="767" spans="3:3">
      <c r="C767"/>
    </row>
    <row r="768" spans="3:3">
      <c r="C768"/>
    </row>
    <row r="769" spans="3:3">
      <c r="C769"/>
    </row>
    <row r="770" spans="3:3">
      <c r="C770"/>
    </row>
    <row r="771" spans="3:3">
      <c r="C771"/>
    </row>
    <row r="772" spans="3:3">
      <c r="C772"/>
    </row>
    <row r="773" spans="3:3">
      <c r="C773"/>
    </row>
    <row r="774" spans="3:3">
      <c r="C774"/>
    </row>
    <row r="775" spans="3:3">
      <c r="C775"/>
    </row>
    <row r="776" spans="3:3">
      <c r="C776"/>
    </row>
    <row r="777" spans="3:3">
      <c r="C777"/>
    </row>
    <row r="778" spans="3:3">
      <c r="C778"/>
    </row>
    <row r="779" spans="3:3">
      <c r="C779"/>
    </row>
    <row r="780" spans="3:3">
      <c r="C780"/>
    </row>
    <row r="781" spans="3:3">
      <c r="C781"/>
    </row>
    <row r="782" spans="3:3">
      <c r="C782"/>
    </row>
    <row r="783" spans="3:3">
      <c r="C783"/>
    </row>
    <row r="784" spans="3:3">
      <c r="C784"/>
    </row>
    <row r="785" spans="3:3">
      <c r="C785"/>
    </row>
    <row r="786" spans="3:3">
      <c r="C786"/>
    </row>
    <row r="787" spans="3:3">
      <c r="C787"/>
    </row>
    <row r="788" spans="3:3">
      <c r="C788"/>
    </row>
    <row r="789" spans="3:3">
      <c r="C789"/>
    </row>
    <row r="790" spans="3:3">
      <c r="C790"/>
    </row>
    <row r="791" spans="3:3">
      <c r="C791"/>
    </row>
    <row r="792" spans="3:3">
      <c r="C792"/>
    </row>
    <row r="793" spans="3:3">
      <c r="C793"/>
    </row>
    <row r="794" spans="3:3">
      <c r="C794"/>
    </row>
    <row r="795" spans="3:3">
      <c r="C795"/>
    </row>
    <row r="796" spans="3:3">
      <c r="C796"/>
    </row>
    <row r="797" spans="3:3">
      <c r="C797"/>
    </row>
    <row r="798" spans="3:3">
      <c r="C798"/>
    </row>
    <row r="799" spans="3:3">
      <c r="C799"/>
    </row>
    <row r="800" spans="3:3">
      <c r="C800"/>
    </row>
    <row r="801" spans="3:3">
      <c r="C801"/>
    </row>
    <row r="802" spans="3:3">
      <c r="C802"/>
    </row>
    <row r="803" spans="3:3">
      <c r="C803"/>
    </row>
    <row r="804" spans="3:3">
      <c r="C804"/>
    </row>
    <row r="805" spans="3:3">
      <c r="C805"/>
    </row>
    <row r="806" spans="3:3">
      <c r="C806"/>
    </row>
    <row r="807" spans="3:3">
      <c r="C807"/>
    </row>
    <row r="808" spans="3:3">
      <c r="C808"/>
    </row>
    <row r="809" spans="3:3">
      <c r="C809"/>
    </row>
    <row r="810" spans="3:3">
      <c r="C810"/>
    </row>
    <row r="811" spans="3:3">
      <c r="C811"/>
    </row>
    <row r="812" spans="3:3">
      <c r="C812"/>
    </row>
    <row r="813" spans="3:3">
      <c r="C813"/>
    </row>
    <row r="814" spans="3:3">
      <c r="C814"/>
    </row>
    <row r="815" spans="3:3">
      <c r="C815"/>
    </row>
    <row r="816" spans="3:3">
      <c r="C816"/>
    </row>
    <row r="817" spans="3:3">
      <c r="C817"/>
    </row>
    <row r="818" spans="3:3">
      <c r="C818"/>
    </row>
    <row r="819" spans="3:3">
      <c r="C819"/>
    </row>
    <row r="820" spans="3:3">
      <c r="C820"/>
    </row>
    <row r="821" spans="3:3">
      <c r="C821"/>
    </row>
    <row r="822" spans="3:3">
      <c r="C822"/>
    </row>
    <row r="823" spans="3:3">
      <c r="C823"/>
    </row>
    <row r="824" spans="3:3">
      <c r="C824"/>
    </row>
    <row r="825" spans="3:3">
      <c r="C825"/>
    </row>
    <row r="826" spans="3:3">
      <c r="C826"/>
    </row>
    <row r="827" spans="3:3">
      <c r="C827"/>
    </row>
    <row r="828" spans="3:3">
      <c r="C828"/>
    </row>
    <row r="829" spans="3:3">
      <c r="C829"/>
    </row>
    <row r="830" spans="3:3">
      <c r="C830"/>
    </row>
    <row r="831" spans="3:3">
      <c r="C831"/>
    </row>
    <row r="832" spans="3:3">
      <c r="C832"/>
    </row>
    <row r="833" spans="3:3">
      <c r="C833"/>
    </row>
    <row r="834" spans="3:3">
      <c r="C834"/>
    </row>
    <row r="835" spans="3:3">
      <c r="C835"/>
    </row>
    <row r="836" spans="3:3">
      <c r="C836"/>
    </row>
    <row r="837" spans="3:3">
      <c r="C837"/>
    </row>
    <row r="838" spans="3:3">
      <c r="C838"/>
    </row>
    <row r="839" spans="3:3">
      <c r="C839"/>
    </row>
    <row r="840" spans="3:3">
      <c r="C840"/>
    </row>
    <row r="841" spans="3:3">
      <c r="C841"/>
    </row>
    <row r="842" spans="3:3">
      <c r="C842"/>
    </row>
    <row r="843" spans="3:3">
      <c r="C843"/>
    </row>
    <row r="844" spans="3:3">
      <c r="C844"/>
    </row>
    <row r="845" spans="3:3">
      <c r="C845"/>
    </row>
    <row r="846" spans="3:3">
      <c r="C846"/>
    </row>
    <row r="847" spans="3:3">
      <c r="C847"/>
    </row>
    <row r="848" spans="3:3">
      <c r="C848"/>
    </row>
    <row r="849" spans="3:3">
      <c r="C849"/>
    </row>
    <row r="850" spans="3:3">
      <c r="C850"/>
    </row>
    <row r="851" spans="3:3">
      <c r="C851"/>
    </row>
    <row r="852" spans="3:3">
      <c r="C852"/>
    </row>
    <row r="853" spans="3:3">
      <c r="C853"/>
    </row>
    <row r="854" spans="3:3">
      <c r="C854"/>
    </row>
    <row r="855" spans="3:3">
      <c r="C855"/>
    </row>
    <row r="856" spans="3:3">
      <c r="C856"/>
    </row>
    <row r="857" spans="3:3">
      <c r="C857"/>
    </row>
    <row r="858" spans="3:3">
      <c r="C858"/>
    </row>
    <row r="859" spans="3:3">
      <c r="C859"/>
    </row>
    <row r="860" spans="3:3">
      <c r="C860"/>
    </row>
    <row r="861" spans="3:3">
      <c r="C861"/>
    </row>
    <row r="862" spans="3:3">
      <c r="C862"/>
    </row>
    <row r="863" spans="3:3">
      <c r="C863"/>
    </row>
    <row r="864" spans="3:3">
      <c r="C864"/>
    </row>
    <row r="865" spans="3:3">
      <c r="C865"/>
    </row>
    <row r="866" spans="3:3">
      <c r="C866"/>
    </row>
    <row r="867" spans="3:3">
      <c r="C867"/>
    </row>
    <row r="868" spans="3:3">
      <c r="C868"/>
    </row>
    <row r="869" spans="3:3">
      <c r="C869"/>
    </row>
    <row r="870" spans="3:3">
      <c r="C870"/>
    </row>
    <row r="871" spans="3:3">
      <c r="C871"/>
    </row>
    <row r="872" spans="3:3">
      <c r="C872"/>
    </row>
    <row r="873" spans="3:3">
      <c r="C873"/>
    </row>
    <row r="874" spans="3:3">
      <c r="C874"/>
    </row>
    <row r="875" spans="3:3">
      <c r="C875"/>
    </row>
    <row r="876" spans="3:3">
      <c r="C876"/>
    </row>
    <row r="877" spans="3:3">
      <c r="C877"/>
    </row>
    <row r="878" spans="3:3">
      <c r="C878"/>
    </row>
    <row r="879" spans="3:3">
      <c r="C879"/>
    </row>
    <row r="880" spans="3:3">
      <c r="C880"/>
    </row>
    <row r="881" spans="3:3">
      <c r="C881"/>
    </row>
    <row r="882" spans="3:3">
      <c r="C882"/>
    </row>
    <row r="883" spans="3:3">
      <c r="C883"/>
    </row>
    <row r="884" spans="3:3">
      <c r="C884"/>
    </row>
    <row r="885" spans="3:3">
      <c r="C885"/>
    </row>
    <row r="886" spans="3:3">
      <c r="C886"/>
    </row>
    <row r="887" spans="3:3">
      <c r="C887"/>
    </row>
    <row r="888" spans="3:3">
      <c r="C888"/>
    </row>
    <row r="889" spans="3:3">
      <c r="C889"/>
    </row>
    <row r="890" spans="3:3">
      <c r="C890"/>
    </row>
    <row r="891" spans="3:3">
      <c r="C891"/>
    </row>
    <row r="892" spans="3:3">
      <c r="C892"/>
    </row>
    <row r="893" spans="3:3">
      <c r="C893"/>
    </row>
    <row r="894" spans="3:3">
      <c r="C894"/>
    </row>
    <row r="895" spans="3:3">
      <c r="C895"/>
    </row>
    <row r="896" spans="3:3">
      <c r="C896"/>
    </row>
    <row r="897" spans="3:3">
      <c r="C897"/>
    </row>
    <row r="898" spans="3:3">
      <c r="C898"/>
    </row>
    <row r="899" spans="3:3">
      <c r="C899"/>
    </row>
    <row r="900" spans="3:3">
      <c r="C900"/>
    </row>
    <row r="901" spans="3:3">
      <c r="C901"/>
    </row>
    <row r="902" spans="3:3">
      <c r="C902"/>
    </row>
    <row r="903" spans="3:3">
      <c r="C903"/>
    </row>
    <row r="904" spans="3:3">
      <c r="C904"/>
    </row>
    <row r="905" spans="3:3">
      <c r="C905"/>
    </row>
    <row r="906" spans="3:3">
      <c r="C906"/>
    </row>
    <row r="907" spans="3:3">
      <c r="C907"/>
    </row>
    <row r="908" spans="3:3">
      <c r="C908"/>
    </row>
    <row r="909" spans="3:3">
      <c r="C909"/>
    </row>
    <row r="910" spans="3:3">
      <c r="C910"/>
    </row>
    <row r="911" spans="3:3">
      <c r="C911"/>
    </row>
    <row r="912" spans="3:3">
      <c r="C912"/>
    </row>
    <row r="913" spans="3:3">
      <c r="C913"/>
    </row>
    <row r="914" spans="3:3">
      <c r="C914"/>
    </row>
    <row r="915" spans="3:3">
      <c r="C915"/>
    </row>
    <row r="916" spans="3:3">
      <c r="C916"/>
    </row>
    <row r="917" spans="3:3">
      <c r="C917"/>
    </row>
    <row r="918" spans="3:3">
      <c r="C918"/>
    </row>
    <row r="919" spans="3:3">
      <c r="C919"/>
    </row>
    <row r="920" spans="3:3">
      <c r="C920"/>
    </row>
    <row r="921" spans="3:3">
      <c r="C921"/>
    </row>
    <row r="922" spans="3:3">
      <c r="C922"/>
    </row>
    <row r="923" spans="3:3">
      <c r="C923"/>
    </row>
    <row r="924" spans="3:3">
      <c r="C924"/>
    </row>
    <row r="925" spans="3:3">
      <c r="C925"/>
    </row>
    <row r="926" spans="3:3">
      <c r="C926"/>
    </row>
    <row r="927" spans="3:3">
      <c r="C927"/>
    </row>
    <row r="928" spans="3:3">
      <c r="C928"/>
    </row>
    <row r="929" spans="3:3">
      <c r="C929"/>
    </row>
    <row r="930" spans="3:3">
      <c r="C930"/>
    </row>
    <row r="931" spans="3:3">
      <c r="C931"/>
    </row>
    <row r="932" spans="3:3">
      <c r="C932"/>
    </row>
    <row r="933" spans="3:3">
      <c r="C933"/>
    </row>
    <row r="934" spans="3:3">
      <c r="C934"/>
    </row>
    <row r="935" spans="3:3">
      <c r="C935"/>
    </row>
    <row r="936" spans="3:3">
      <c r="C936"/>
    </row>
    <row r="937" spans="3:3">
      <c r="C937"/>
    </row>
    <row r="938" spans="3:3">
      <c r="C938"/>
    </row>
    <row r="939" spans="3:3">
      <c r="C939"/>
    </row>
    <row r="940" spans="3:3">
      <c r="C940"/>
    </row>
    <row r="941" spans="3:3">
      <c r="C941"/>
    </row>
    <row r="942" spans="3:3">
      <c r="C942"/>
    </row>
    <row r="943" spans="3:3">
      <c r="C943"/>
    </row>
    <row r="944" spans="3:3">
      <c r="C944"/>
    </row>
    <row r="945" spans="3:3">
      <c r="C945"/>
    </row>
    <row r="946" spans="3:3">
      <c r="C946"/>
    </row>
    <row r="947" spans="3:3">
      <c r="C947"/>
    </row>
    <row r="948" spans="3:3">
      <c r="C948"/>
    </row>
    <row r="949" spans="3:3">
      <c r="C949"/>
    </row>
    <row r="950" spans="3:3">
      <c r="C950"/>
    </row>
    <row r="951" spans="3:3">
      <c r="C951"/>
    </row>
    <row r="952" spans="3:3">
      <c r="C952"/>
    </row>
    <row r="953" spans="3:3">
      <c r="C953"/>
    </row>
    <row r="954" spans="3:3">
      <c r="C954"/>
    </row>
    <row r="955" spans="3:3">
      <c r="C955"/>
    </row>
    <row r="956" spans="3:3">
      <c r="C956"/>
    </row>
    <row r="957" spans="3:3">
      <c r="C957"/>
    </row>
    <row r="958" spans="3:3">
      <c r="C958"/>
    </row>
    <row r="959" spans="3:3">
      <c r="C959"/>
    </row>
    <row r="960" spans="3:3">
      <c r="C960"/>
    </row>
    <row r="961" spans="3:3">
      <c r="C961"/>
    </row>
    <row r="962" spans="3:3">
      <c r="C962"/>
    </row>
    <row r="963" spans="3:3">
      <c r="C963"/>
    </row>
    <row r="964" spans="3:3">
      <c r="C964"/>
    </row>
    <row r="965" spans="3:3">
      <c r="C965"/>
    </row>
    <row r="966" spans="3:3">
      <c r="C966"/>
    </row>
    <row r="967" spans="3:3">
      <c r="C967"/>
    </row>
    <row r="968" spans="3:3">
      <c r="C968"/>
    </row>
    <row r="969" spans="3:3">
      <c r="C969"/>
    </row>
    <row r="970" spans="3:3">
      <c r="C970"/>
    </row>
    <row r="971" spans="3:3">
      <c r="C971"/>
    </row>
    <row r="972" spans="3:3">
      <c r="C972"/>
    </row>
    <row r="973" spans="3:3">
      <c r="C973"/>
    </row>
    <row r="974" spans="3:3">
      <c r="C974"/>
    </row>
    <row r="975" spans="3:3">
      <c r="C975"/>
    </row>
    <row r="976" spans="3:3">
      <c r="C976"/>
    </row>
    <row r="977" spans="3:3">
      <c r="C977"/>
    </row>
    <row r="978" spans="3:3">
      <c r="C978"/>
    </row>
    <row r="979" spans="3:3">
      <c r="C979"/>
    </row>
    <row r="980" spans="3:3">
      <c r="C980"/>
    </row>
    <row r="981" spans="3:3">
      <c r="C981"/>
    </row>
    <row r="982" spans="3:3">
      <c r="C982"/>
    </row>
    <row r="983" spans="3:3">
      <c r="C983"/>
    </row>
    <row r="984" spans="3:3">
      <c r="C984"/>
    </row>
    <row r="985" spans="3:3">
      <c r="C985"/>
    </row>
    <row r="986" spans="3:3">
      <c r="C986"/>
    </row>
    <row r="987" spans="3:3">
      <c r="C987"/>
    </row>
    <row r="988" spans="3:3">
      <c r="C988"/>
    </row>
    <row r="989" spans="3:3">
      <c r="C989"/>
    </row>
    <row r="990" spans="3:3">
      <c r="C990"/>
    </row>
    <row r="991" spans="3:3">
      <c r="C991"/>
    </row>
    <row r="992" spans="3:3">
      <c r="C992"/>
    </row>
    <row r="993" spans="3:3">
      <c r="C993"/>
    </row>
    <row r="994" spans="3:3">
      <c r="C994"/>
    </row>
    <row r="995" spans="3:3">
      <c r="C995"/>
    </row>
    <row r="996" spans="3:3">
      <c r="C996"/>
    </row>
    <row r="997" spans="3:3">
      <c r="C997"/>
    </row>
    <row r="998" spans="3:3">
      <c r="C998"/>
    </row>
    <row r="999" spans="3:3">
      <c r="C999"/>
    </row>
    <row r="1000" spans="3:3">
      <c r="C1000"/>
    </row>
    <row r="1001" spans="3:3">
      <c r="C1001"/>
    </row>
    <row r="1002" spans="3:3">
      <c r="C1002"/>
    </row>
    <row r="1003" spans="3:3">
      <c r="C1003"/>
    </row>
    <row r="1004" spans="3:3">
      <c r="C1004"/>
    </row>
    <row r="1005" spans="3:3">
      <c r="C1005"/>
    </row>
    <row r="1006" spans="3:3">
      <c r="C1006"/>
    </row>
    <row r="1007" spans="3:3">
      <c r="C1007"/>
    </row>
    <row r="1008" spans="3:3">
      <c r="C1008"/>
    </row>
    <row r="1009" spans="3:3">
      <c r="C1009"/>
    </row>
    <row r="1010" spans="3:3">
      <c r="C1010"/>
    </row>
    <row r="1011" spans="3:3">
      <c r="C1011"/>
    </row>
    <row r="1012" spans="3:3">
      <c r="C1012"/>
    </row>
    <row r="1013" spans="3:3">
      <c r="C1013"/>
    </row>
    <row r="1014" spans="3:3">
      <c r="C1014"/>
    </row>
    <row r="1015" spans="3:3">
      <c r="C1015"/>
    </row>
    <row r="1016" spans="3:3">
      <c r="C1016"/>
    </row>
    <row r="1017" spans="3:3">
      <c r="C1017"/>
    </row>
    <row r="1018" spans="3:3">
      <c r="C1018"/>
    </row>
    <row r="1019" spans="3:3">
      <c r="C1019"/>
    </row>
    <row r="1020" spans="3:3">
      <c r="C1020"/>
    </row>
    <row r="1021" spans="3:3">
      <c r="C1021"/>
    </row>
    <row r="1022" spans="3:3">
      <c r="C1022"/>
    </row>
    <row r="1023" spans="3:3">
      <c r="C1023"/>
    </row>
    <row r="1024" spans="3:3">
      <c r="C1024"/>
    </row>
    <row r="1025" spans="3:3">
      <c r="C1025"/>
    </row>
    <row r="1026" spans="3:3">
      <c r="C1026"/>
    </row>
    <row r="1027" spans="3:3">
      <c r="C1027"/>
    </row>
    <row r="1028" spans="3:3">
      <c r="C1028"/>
    </row>
    <row r="1029" spans="3:3">
      <c r="C1029"/>
    </row>
    <row r="1030" spans="3:3">
      <c r="C1030"/>
    </row>
    <row r="1031" spans="3:3">
      <c r="C1031"/>
    </row>
    <row r="1032" spans="3:3">
      <c r="C1032"/>
    </row>
    <row r="1033" spans="3:3">
      <c r="C1033"/>
    </row>
    <row r="1034" spans="3:3">
      <c r="C1034"/>
    </row>
    <row r="1035" spans="3:3">
      <c r="C1035"/>
    </row>
    <row r="1036" spans="3:3">
      <c r="C1036"/>
    </row>
    <row r="1037" spans="3:3">
      <c r="C1037"/>
    </row>
    <row r="1038" spans="3:3">
      <c r="C1038"/>
    </row>
    <row r="1039" spans="3:3">
      <c r="C1039"/>
    </row>
    <row r="1040" spans="3:3">
      <c r="C1040"/>
    </row>
    <row r="1041" spans="3:3">
      <c r="C1041"/>
    </row>
    <row r="1042" spans="3:3">
      <c r="C1042"/>
    </row>
    <row r="1043" spans="3:3">
      <c r="C1043"/>
    </row>
    <row r="1044" spans="3:3">
      <c r="C1044"/>
    </row>
    <row r="1045" spans="3:3">
      <c r="C1045"/>
    </row>
    <row r="1046" spans="3:3">
      <c r="C1046"/>
    </row>
    <row r="1047" spans="3:3">
      <c r="C1047"/>
    </row>
    <row r="1048" spans="3:3">
      <c r="C1048"/>
    </row>
    <row r="1049" spans="3:3">
      <c r="C1049"/>
    </row>
    <row r="1050" spans="3:3">
      <c r="C1050"/>
    </row>
    <row r="1051" spans="3:3">
      <c r="C1051"/>
    </row>
    <row r="1052" spans="3:3">
      <c r="C1052"/>
    </row>
    <row r="1053" spans="3:3">
      <c r="C1053"/>
    </row>
    <row r="1054" spans="3:3">
      <c r="C1054"/>
    </row>
    <row r="1055" spans="3:3">
      <c r="C1055"/>
    </row>
    <row r="1056" spans="3:3">
      <c r="C1056"/>
    </row>
    <row r="1057" spans="3:3">
      <c r="C1057"/>
    </row>
    <row r="1058" spans="3:3">
      <c r="C1058"/>
    </row>
    <row r="1059" spans="3:3">
      <c r="C1059"/>
    </row>
    <row r="1060" spans="3:3">
      <c r="C1060"/>
    </row>
    <row r="1061" spans="3:3">
      <c r="C1061"/>
    </row>
    <row r="1062" spans="3:3">
      <c r="C1062"/>
    </row>
    <row r="1063" spans="3:3">
      <c r="C1063"/>
    </row>
    <row r="1064" spans="3:3">
      <c r="C1064"/>
    </row>
    <row r="1065" spans="3:3">
      <c r="C1065"/>
    </row>
    <row r="1066" spans="3:3">
      <c r="C1066"/>
    </row>
    <row r="1067" spans="3:3">
      <c r="C1067"/>
    </row>
    <row r="1068" spans="3:3">
      <c r="C1068"/>
    </row>
    <row r="1069" spans="3:3">
      <c r="C1069"/>
    </row>
    <row r="1070" spans="3:3">
      <c r="C1070"/>
    </row>
    <row r="1071" spans="3:3">
      <c r="C1071"/>
    </row>
    <row r="1072" spans="3:3">
      <c r="C1072"/>
    </row>
    <row r="1073" spans="3:3">
      <c r="C1073"/>
    </row>
    <row r="1074" spans="3:3">
      <c r="C1074"/>
    </row>
    <row r="1075" spans="3:3">
      <c r="C1075"/>
    </row>
    <row r="1076" spans="3:3">
      <c r="C1076"/>
    </row>
    <row r="1077" spans="3:3">
      <c r="C1077"/>
    </row>
    <row r="1078" spans="3:3">
      <c r="C1078"/>
    </row>
    <row r="1079" spans="3:3">
      <c r="C1079"/>
    </row>
    <row r="1080" spans="3:3">
      <c r="C1080"/>
    </row>
    <row r="1081" spans="3:3">
      <c r="C1081"/>
    </row>
    <row r="1082" spans="3:3">
      <c r="C1082"/>
    </row>
    <row r="1083" spans="3:3">
      <c r="C1083"/>
    </row>
    <row r="1084" spans="3:3">
      <c r="C1084"/>
    </row>
    <row r="1085" spans="3:3">
      <c r="C1085"/>
    </row>
    <row r="1086" spans="3:3">
      <c r="C1086"/>
    </row>
    <row r="1087" spans="3:3">
      <c r="C1087"/>
    </row>
    <row r="1088" spans="3:3">
      <c r="C1088"/>
    </row>
    <row r="1089" spans="3:3">
      <c r="C1089"/>
    </row>
    <row r="1090" spans="3:3">
      <c r="C1090"/>
    </row>
    <row r="1091" spans="3:3">
      <c r="C1091"/>
    </row>
    <row r="1092" spans="3:3">
      <c r="C1092"/>
    </row>
    <row r="1093" spans="3:3">
      <c r="C1093"/>
    </row>
    <row r="1094" spans="3:3">
      <c r="C1094"/>
    </row>
    <row r="1095" spans="3:3">
      <c r="C1095"/>
    </row>
    <row r="1096" spans="3:3">
      <c r="C1096"/>
    </row>
    <row r="1097" spans="3:3">
      <c r="C1097"/>
    </row>
    <row r="1098" spans="3:3">
      <c r="C1098"/>
    </row>
    <row r="1099" spans="3:3">
      <c r="C1099"/>
    </row>
    <row r="1100" spans="3:3">
      <c r="C1100"/>
    </row>
    <row r="1101" spans="3:3">
      <c r="C1101"/>
    </row>
    <row r="1102" spans="3:3">
      <c r="C1102"/>
    </row>
    <row r="1103" spans="3:3">
      <c r="C1103"/>
    </row>
    <row r="1104" spans="3:3">
      <c r="C1104"/>
    </row>
    <row r="1105" spans="3:3">
      <c r="C1105"/>
    </row>
    <row r="1106" spans="3:3">
      <c r="C1106"/>
    </row>
    <row r="1107" spans="3:3">
      <c r="C1107"/>
    </row>
    <row r="1108" spans="3:3">
      <c r="C1108"/>
    </row>
    <row r="1109" spans="3:3">
      <c r="C1109"/>
    </row>
    <row r="1110" spans="3:3">
      <c r="C1110"/>
    </row>
    <row r="1111" spans="3:3">
      <c r="C1111"/>
    </row>
    <row r="1112" spans="3:3">
      <c r="C1112"/>
    </row>
    <row r="1113" spans="3:3">
      <c r="C1113"/>
    </row>
    <row r="1114" spans="3:3">
      <c r="C1114"/>
    </row>
    <row r="1115" spans="3:3">
      <c r="C1115"/>
    </row>
    <row r="1116" spans="3:3">
      <c r="C1116"/>
    </row>
    <row r="1117" spans="3:3">
      <c r="C1117"/>
    </row>
    <row r="1118" spans="3:3">
      <c r="C1118"/>
    </row>
    <row r="1119" spans="3:3">
      <c r="C1119"/>
    </row>
    <row r="1120" spans="3:3">
      <c r="C1120"/>
    </row>
    <row r="1121" spans="3:3">
      <c r="C1121"/>
    </row>
    <row r="1122" spans="3:3">
      <c r="C1122"/>
    </row>
    <row r="1123" spans="3:3">
      <c r="C1123"/>
    </row>
    <row r="1124" spans="3:3">
      <c r="C1124"/>
    </row>
    <row r="1125" spans="3:3">
      <c r="C1125"/>
    </row>
    <row r="1126" spans="3:3">
      <c r="C1126"/>
    </row>
    <row r="1127" spans="3:3">
      <c r="C1127"/>
    </row>
    <row r="1128" spans="3:3">
      <c r="C1128"/>
    </row>
    <row r="1129" spans="3:3">
      <c r="C1129"/>
    </row>
    <row r="1130" spans="3:3">
      <c r="C1130"/>
    </row>
    <row r="1131" spans="3:3">
      <c r="C1131"/>
    </row>
    <row r="1132" spans="3:3">
      <c r="C1132"/>
    </row>
    <row r="1133" spans="3:3">
      <c r="C1133"/>
    </row>
    <row r="1134" spans="3:3">
      <c r="C1134"/>
    </row>
    <row r="1135" spans="3:3">
      <c r="C1135"/>
    </row>
    <row r="1136" spans="3:3">
      <c r="C1136"/>
    </row>
    <row r="1137" spans="3:3">
      <c r="C1137"/>
    </row>
    <row r="1138" spans="3:3">
      <c r="C1138"/>
    </row>
    <row r="1139" spans="3:3">
      <c r="C1139"/>
    </row>
    <row r="1140" spans="3:3">
      <c r="C1140"/>
    </row>
    <row r="1141" spans="3:3">
      <c r="C1141"/>
    </row>
    <row r="1142" spans="3:3">
      <c r="C1142"/>
    </row>
    <row r="1143" spans="3:3">
      <c r="C1143"/>
    </row>
    <row r="1144" spans="3:3">
      <c r="C1144"/>
    </row>
    <row r="1145" spans="3:3">
      <c r="C1145"/>
    </row>
    <row r="1146" spans="3:3">
      <c r="C1146"/>
    </row>
    <row r="1147" spans="3:3">
      <c r="C1147"/>
    </row>
    <row r="1148" spans="3:3">
      <c r="C1148"/>
    </row>
    <row r="1149" spans="3:3">
      <c r="C1149"/>
    </row>
    <row r="1150" spans="3:3">
      <c r="C1150"/>
    </row>
    <row r="1151" spans="3:3">
      <c r="C1151"/>
    </row>
    <row r="1152" spans="3:3">
      <c r="C1152"/>
    </row>
    <row r="1153" spans="3:3">
      <c r="C1153"/>
    </row>
    <row r="1154" spans="3:3">
      <c r="C1154"/>
    </row>
    <row r="1155" spans="3:3">
      <c r="C1155"/>
    </row>
    <row r="1156" spans="3:3">
      <c r="C1156"/>
    </row>
    <row r="1157" spans="3:3">
      <c r="C1157"/>
    </row>
    <row r="1158" spans="3:3">
      <c r="C1158"/>
    </row>
    <row r="1159" spans="3:3">
      <c r="C1159"/>
    </row>
    <row r="1160" spans="3:3">
      <c r="C1160"/>
    </row>
    <row r="1161" spans="3:3">
      <c r="C1161"/>
    </row>
    <row r="1162" spans="3:3">
      <c r="C1162"/>
    </row>
    <row r="1163" spans="3:3">
      <c r="C1163"/>
    </row>
    <row r="1164" spans="3:3">
      <c r="C1164"/>
    </row>
    <row r="1165" spans="3:3">
      <c r="C1165"/>
    </row>
    <row r="1166" spans="3:3">
      <c r="C1166"/>
    </row>
    <row r="1167" spans="3:3">
      <c r="C1167"/>
    </row>
    <row r="1168" spans="3:3">
      <c r="C1168"/>
    </row>
    <row r="1169" spans="3:3">
      <c r="C1169"/>
    </row>
    <row r="1170" spans="3:3">
      <c r="C1170"/>
    </row>
    <row r="1171" spans="3:3">
      <c r="C1171"/>
    </row>
    <row r="1172" spans="3:3">
      <c r="C1172"/>
    </row>
    <row r="1173" spans="3:3">
      <c r="C1173"/>
    </row>
    <row r="1174" spans="3:3">
      <c r="C1174"/>
    </row>
    <row r="1175" spans="3:3">
      <c r="C1175"/>
    </row>
    <row r="1176" spans="3:3">
      <c r="C1176"/>
    </row>
    <row r="1177" spans="3:3">
      <c r="C1177"/>
    </row>
    <row r="1178" spans="3:3">
      <c r="C1178"/>
    </row>
    <row r="1179" spans="3:3">
      <c r="C1179"/>
    </row>
    <row r="1180" spans="3:3">
      <c r="C1180"/>
    </row>
    <row r="1181" spans="3:3">
      <c r="C1181"/>
    </row>
    <row r="1182" spans="3:3">
      <c r="C1182"/>
    </row>
    <row r="1183" spans="3:3">
      <c r="C1183"/>
    </row>
    <row r="1184" spans="3:3">
      <c r="C1184"/>
    </row>
    <row r="1185" spans="3:3">
      <c r="C1185"/>
    </row>
    <row r="1186" spans="3:3">
      <c r="C1186"/>
    </row>
    <row r="1187" spans="3:3">
      <c r="C1187"/>
    </row>
    <row r="1188" spans="3:3">
      <c r="C1188"/>
    </row>
    <row r="1189" spans="3:3">
      <c r="C1189"/>
    </row>
    <row r="1190" spans="3:3">
      <c r="C1190"/>
    </row>
    <row r="1191" spans="3:3">
      <c r="C1191"/>
    </row>
    <row r="1192" spans="3:3">
      <c r="C1192"/>
    </row>
    <row r="1193" spans="3:3">
      <c r="C1193"/>
    </row>
    <row r="1194" spans="3:3">
      <c r="C1194"/>
    </row>
    <row r="1195" spans="3:3">
      <c r="C1195"/>
    </row>
    <row r="1196" spans="3:3">
      <c r="C1196"/>
    </row>
    <row r="1197" spans="3:3">
      <c r="C1197"/>
    </row>
    <row r="1198" spans="3:3">
      <c r="C1198"/>
    </row>
    <row r="1199" spans="3:3">
      <c r="C1199"/>
    </row>
    <row r="1200" spans="3:3">
      <c r="C1200"/>
    </row>
    <row r="1201" spans="3:3">
      <c r="C1201"/>
    </row>
    <row r="1202" spans="3:3">
      <c r="C1202"/>
    </row>
    <row r="1203" spans="3:3">
      <c r="C1203"/>
    </row>
    <row r="1204" spans="3:3">
      <c r="C1204"/>
    </row>
    <row r="1205" spans="3:3">
      <c r="C1205"/>
    </row>
    <row r="1206" spans="3:3">
      <c r="C1206"/>
    </row>
    <row r="1207" spans="3:3">
      <c r="C1207"/>
    </row>
    <row r="1208" spans="3:3">
      <c r="C1208"/>
    </row>
    <row r="1209" spans="3:3">
      <c r="C1209"/>
    </row>
    <row r="1210" spans="3:3">
      <c r="C1210"/>
    </row>
    <row r="1211" spans="3:3">
      <c r="C1211"/>
    </row>
    <row r="1212" spans="3:3">
      <c r="C1212"/>
    </row>
    <row r="1213" spans="3:3">
      <c r="C1213"/>
    </row>
    <row r="1214" spans="3:3">
      <c r="C1214"/>
    </row>
    <row r="1215" spans="3:3">
      <c r="C1215"/>
    </row>
    <row r="1216" spans="3:3">
      <c r="C1216"/>
    </row>
    <row r="1217" spans="3:3">
      <c r="C1217"/>
    </row>
    <row r="1218" spans="3:3">
      <c r="C1218"/>
    </row>
    <row r="1219" spans="3:3">
      <c r="C1219"/>
    </row>
    <row r="1220" spans="3:3">
      <c r="C1220"/>
    </row>
    <row r="1221" spans="3:3">
      <c r="C1221"/>
    </row>
    <row r="1222" spans="3:3">
      <c r="C1222"/>
    </row>
    <row r="1223" spans="3:3">
      <c r="C1223"/>
    </row>
    <row r="1224" spans="3:3">
      <c r="C1224"/>
    </row>
    <row r="1225" spans="3:3">
      <c r="C1225"/>
    </row>
    <row r="1226" spans="3:3">
      <c r="C1226"/>
    </row>
    <row r="1227" spans="3:3">
      <c r="C1227"/>
    </row>
    <row r="1228" spans="3:3">
      <c r="C1228"/>
    </row>
    <row r="1229" spans="3:3">
      <c r="C1229"/>
    </row>
    <row r="1230" spans="3:3">
      <c r="C1230"/>
    </row>
    <row r="1231" spans="3:3">
      <c r="C1231"/>
    </row>
    <row r="1232" spans="3:3">
      <c r="C1232"/>
    </row>
    <row r="1233" spans="3:3">
      <c r="C1233"/>
    </row>
    <row r="1234" spans="3:3">
      <c r="C1234"/>
    </row>
    <row r="1235" spans="3:3">
      <c r="C1235"/>
    </row>
    <row r="1236" spans="3:3">
      <c r="C1236"/>
    </row>
    <row r="1237" spans="3:3">
      <c r="C1237"/>
    </row>
    <row r="1238" spans="3:3">
      <c r="C1238"/>
    </row>
    <row r="1239" spans="3:3">
      <c r="C1239"/>
    </row>
    <row r="1240" spans="3:3">
      <c r="C1240"/>
    </row>
    <row r="1241" spans="3:3">
      <c r="C1241"/>
    </row>
    <row r="1242" spans="3:3">
      <c r="C1242"/>
    </row>
    <row r="1243" spans="3:3">
      <c r="C1243"/>
    </row>
    <row r="1244" spans="3:3">
      <c r="C1244"/>
    </row>
    <row r="1245" spans="3:3">
      <c r="C1245"/>
    </row>
    <row r="1246" spans="3:3">
      <c r="C1246"/>
    </row>
    <row r="1247" spans="3:3">
      <c r="C1247"/>
    </row>
    <row r="1248" spans="3:3">
      <c r="C1248"/>
    </row>
    <row r="1249" spans="3:3">
      <c r="C1249"/>
    </row>
    <row r="1250" spans="3:3">
      <c r="C1250"/>
    </row>
    <row r="1251" spans="3:3">
      <c r="C1251"/>
    </row>
    <row r="1252" spans="3:3">
      <c r="C1252"/>
    </row>
    <row r="1253" spans="3:3">
      <c r="C1253"/>
    </row>
    <row r="1254" spans="3:3">
      <c r="C1254"/>
    </row>
    <row r="1255" spans="3:3">
      <c r="C1255"/>
    </row>
    <row r="1256" spans="3:3">
      <c r="C1256"/>
    </row>
    <row r="1257" spans="3:3">
      <c r="C1257"/>
    </row>
    <row r="1258" spans="3:3">
      <c r="C1258"/>
    </row>
    <row r="1259" spans="3:3">
      <c r="C1259"/>
    </row>
    <row r="1260" spans="3:3">
      <c r="C1260"/>
    </row>
    <row r="1261" spans="3:3">
      <c r="C1261"/>
    </row>
    <row r="1262" spans="3:3">
      <c r="C1262"/>
    </row>
    <row r="1263" spans="3:3">
      <c r="C1263"/>
    </row>
    <row r="1264" spans="3:3">
      <c r="C1264"/>
    </row>
    <row r="1265" spans="3:3">
      <c r="C1265"/>
    </row>
    <row r="1266" spans="3:3">
      <c r="C1266"/>
    </row>
    <row r="1267" spans="3:3">
      <c r="C1267"/>
    </row>
    <row r="1268" spans="3:3">
      <c r="C1268"/>
    </row>
    <row r="1269" spans="3:3">
      <c r="C1269"/>
    </row>
    <row r="1270" spans="3:3">
      <c r="C1270"/>
    </row>
    <row r="1271" spans="3:3">
      <c r="C1271"/>
    </row>
    <row r="1272" spans="3:3">
      <c r="C1272"/>
    </row>
    <row r="1273" spans="3:3">
      <c r="C1273"/>
    </row>
    <row r="1274" spans="3:3">
      <c r="C1274"/>
    </row>
    <row r="1275" spans="3:3">
      <c r="C1275"/>
    </row>
    <row r="1276" spans="3:3">
      <c r="C1276"/>
    </row>
    <row r="1277" spans="3:3">
      <c r="C1277"/>
    </row>
    <row r="1278" spans="3:3">
      <c r="C1278"/>
    </row>
    <row r="1279" spans="3:3">
      <c r="C1279"/>
    </row>
    <row r="1280" spans="3:3">
      <c r="C1280"/>
    </row>
    <row r="1281" spans="3:3">
      <c r="C1281"/>
    </row>
    <row r="1282" spans="3:3">
      <c r="C1282"/>
    </row>
    <row r="1283" spans="3:3">
      <c r="C1283"/>
    </row>
    <row r="1284" spans="3:3">
      <c r="C1284"/>
    </row>
    <row r="1285" spans="3:3">
      <c r="C1285"/>
    </row>
    <row r="1286" spans="3:3">
      <c r="C1286"/>
    </row>
    <row r="1287" spans="3:3">
      <c r="C1287"/>
    </row>
    <row r="1288" spans="3:3">
      <c r="C1288"/>
    </row>
    <row r="1289" spans="3:3">
      <c r="C1289"/>
    </row>
    <row r="1290" spans="3:3">
      <c r="C1290"/>
    </row>
    <row r="1291" spans="3:3">
      <c r="C1291"/>
    </row>
    <row r="1292" spans="3:3">
      <c r="C1292"/>
    </row>
    <row r="1293" spans="3:3">
      <c r="C1293"/>
    </row>
    <row r="1294" spans="3:3">
      <c r="C1294"/>
    </row>
    <row r="1295" spans="3:3">
      <c r="C1295"/>
    </row>
    <row r="1296" spans="3:3">
      <c r="C1296"/>
    </row>
    <row r="1297" spans="3:3">
      <c r="C1297"/>
    </row>
    <row r="1298" spans="3:3">
      <c r="C1298"/>
    </row>
    <row r="1299" spans="3:3">
      <c r="C1299"/>
    </row>
    <row r="1300" spans="3:3">
      <c r="C1300"/>
    </row>
    <row r="1301" spans="3:3">
      <c r="C1301"/>
    </row>
    <row r="1302" spans="3:3">
      <c r="C1302"/>
    </row>
    <row r="1303" spans="3:3">
      <c r="C1303"/>
    </row>
    <row r="1304" spans="3:3">
      <c r="C1304"/>
    </row>
    <row r="1305" spans="3:3">
      <c r="C1305"/>
    </row>
    <row r="1306" spans="3:3">
      <c r="C1306"/>
    </row>
    <row r="1307" spans="3:3">
      <c r="C1307"/>
    </row>
    <row r="1308" spans="3:3">
      <c r="C1308"/>
    </row>
    <row r="1309" spans="3:3">
      <c r="C1309"/>
    </row>
    <row r="1310" spans="3:3">
      <c r="C1310"/>
    </row>
    <row r="1311" spans="3:3">
      <c r="C1311"/>
    </row>
    <row r="1312" spans="3:3">
      <c r="C1312"/>
    </row>
    <row r="1313" spans="3:3">
      <c r="C1313"/>
    </row>
    <row r="1314" spans="3:3">
      <c r="C1314"/>
    </row>
    <row r="1315" spans="3:3">
      <c r="C1315"/>
    </row>
    <row r="1316" spans="3:3">
      <c r="C1316"/>
    </row>
    <row r="1317" spans="3:3">
      <c r="C1317"/>
    </row>
    <row r="1318" spans="3:3">
      <c r="C1318"/>
    </row>
    <row r="1319" spans="3:3">
      <c r="C1319"/>
    </row>
    <row r="1320" spans="3:3">
      <c r="C1320"/>
    </row>
    <row r="1321" spans="3:3">
      <c r="C1321"/>
    </row>
    <row r="1322" spans="3:3">
      <c r="C1322"/>
    </row>
    <row r="1323" spans="3:3">
      <c r="C1323"/>
    </row>
    <row r="1324" spans="3:3">
      <c r="C1324"/>
    </row>
    <row r="1325" spans="3:3">
      <c r="C1325"/>
    </row>
    <row r="1326" spans="3:3">
      <c r="C1326"/>
    </row>
    <row r="1327" spans="3:3">
      <c r="C1327"/>
    </row>
    <row r="1328" spans="3:3">
      <c r="C1328"/>
    </row>
    <row r="1329" spans="3:3">
      <c r="C1329"/>
    </row>
    <row r="1330" spans="3:3">
      <c r="C1330"/>
    </row>
    <row r="1331" spans="3:3">
      <c r="C1331"/>
    </row>
    <row r="1332" spans="3:3">
      <c r="C1332"/>
    </row>
    <row r="1333" spans="3:3">
      <c r="C1333"/>
    </row>
    <row r="1334" spans="3:3">
      <c r="C1334"/>
    </row>
    <row r="1335" spans="3:3">
      <c r="C1335"/>
    </row>
    <row r="1336" spans="3:3">
      <c r="C1336"/>
    </row>
    <row r="1337" spans="3:3">
      <c r="C1337"/>
    </row>
    <row r="1338" spans="3:3">
      <c r="C1338"/>
    </row>
    <row r="1339" spans="3:3">
      <c r="C1339"/>
    </row>
    <row r="1340" spans="3:3">
      <c r="C1340"/>
    </row>
    <row r="1341" spans="3:3">
      <c r="C1341"/>
    </row>
    <row r="1342" spans="3:3">
      <c r="C1342"/>
    </row>
    <row r="1343" spans="3:3">
      <c r="C1343"/>
    </row>
    <row r="1344" spans="3:3">
      <c r="C1344"/>
    </row>
    <row r="1345" spans="3:3">
      <c r="C1345"/>
    </row>
    <row r="1346" spans="3:3">
      <c r="C1346"/>
    </row>
    <row r="1347" spans="3:3">
      <c r="C1347"/>
    </row>
    <row r="1348" spans="3:3">
      <c r="C1348"/>
    </row>
    <row r="1349" spans="3:3">
      <c r="C1349"/>
    </row>
    <row r="1350" spans="3:3">
      <c r="C1350"/>
    </row>
    <row r="1351" spans="3:3">
      <c r="C1351"/>
    </row>
    <row r="1352" spans="3:3">
      <c r="C1352"/>
    </row>
    <row r="1353" spans="3:3">
      <c r="C1353"/>
    </row>
    <row r="1354" spans="3:3">
      <c r="C1354"/>
    </row>
    <row r="1355" spans="3:3">
      <c r="C1355"/>
    </row>
    <row r="1356" spans="3:3">
      <c r="C1356"/>
    </row>
    <row r="1357" spans="3:3">
      <c r="C1357"/>
    </row>
    <row r="1358" spans="3:3">
      <c r="C1358"/>
    </row>
    <row r="1359" spans="3:3">
      <c r="C1359"/>
    </row>
    <row r="1360" spans="3:3">
      <c r="C1360"/>
    </row>
    <row r="1361" spans="3:3">
      <c r="C1361"/>
    </row>
    <row r="1362" spans="3:3">
      <c r="C1362"/>
    </row>
    <row r="1363" spans="3:3">
      <c r="C1363"/>
    </row>
    <row r="1364" spans="3:3">
      <c r="C1364"/>
    </row>
    <row r="1365" spans="3:3">
      <c r="C1365"/>
    </row>
    <row r="1366" spans="3:3">
      <c r="C1366"/>
    </row>
    <row r="1367" spans="3:3">
      <c r="C1367"/>
    </row>
    <row r="1368" spans="3:3">
      <c r="C1368"/>
    </row>
    <row r="1369" spans="3:3">
      <c r="C1369"/>
    </row>
    <row r="1370" spans="3:3">
      <c r="C1370"/>
    </row>
    <row r="1371" spans="3:3">
      <c r="C1371"/>
    </row>
    <row r="1372" spans="3:3">
      <c r="C1372"/>
    </row>
    <row r="1373" spans="3:3">
      <c r="C1373"/>
    </row>
    <row r="1374" spans="3:3">
      <c r="C1374"/>
    </row>
    <row r="1375" spans="3:3">
      <c r="C1375"/>
    </row>
    <row r="1376" spans="3:3">
      <c r="C1376"/>
    </row>
    <row r="1377" spans="3:3">
      <c r="C1377"/>
    </row>
    <row r="1378" spans="3:3">
      <c r="C1378"/>
    </row>
    <row r="1379" spans="3:3">
      <c r="C1379"/>
    </row>
    <row r="1380" spans="3:3">
      <c r="C1380"/>
    </row>
    <row r="1381" spans="3:3">
      <c r="C1381"/>
    </row>
    <row r="1382" spans="3:3">
      <c r="C1382"/>
    </row>
    <row r="1383" spans="3:3">
      <c r="C1383"/>
    </row>
    <row r="1384" spans="3:3">
      <c r="C1384"/>
    </row>
    <row r="1385" spans="3:3">
      <c r="C1385"/>
    </row>
    <row r="1386" spans="3:3">
      <c r="C1386"/>
    </row>
    <row r="1387" spans="3:3">
      <c r="C1387"/>
    </row>
    <row r="1388" spans="3:3">
      <c r="C1388"/>
    </row>
    <row r="1389" spans="3:3">
      <c r="C1389"/>
    </row>
    <row r="1390" spans="3:3">
      <c r="C1390"/>
    </row>
    <row r="1391" spans="3:3">
      <c r="C1391"/>
    </row>
    <row r="1392" spans="3:3">
      <c r="C1392"/>
    </row>
    <row r="1393" spans="3:3">
      <c r="C1393"/>
    </row>
    <row r="1394" spans="3:3">
      <c r="C1394"/>
    </row>
    <row r="1395" spans="3:3">
      <c r="C1395"/>
    </row>
    <row r="1396" spans="3:3">
      <c r="C1396"/>
    </row>
    <row r="1397" spans="3:3">
      <c r="C1397"/>
    </row>
    <row r="1398" spans="3:3">
      <c r="C1398"/>
    </row>
    <row r="1399" spans="3:3">
      <c r="C1399"/>
    </row>
    <row r="1400" spans="3:3">
      <c r="C1400"/>
    </row>
    <row r="1401" spans="3:3">
      <c r="C1401"/>
    </row>
    <row r="1402" spans="3:3">
      <c r="C1402"/>
    </row>
    <row r="1403" spans="3:3">
      <c r="C1403"/>
    </row>
    <row r="1404" spans="3:3">
      <c r="C1404"/>
    </row>
    <row r="1405" spans="3:3">
      <c r="C1405"/>
    </row>
    <row r="1406" spans="3:3">
      <c r="C1406"/>
    </row>
    <row r="1407" spans="3:3">
      <c r="C1407"/>
    </row>
    <row r="1408" spans="3:3">
      <c r="C1408"/>
    </row>
    <row r="1409" spans="3:3">
      <c r="C1409"/>
    </row>
    <row r="1410" spans="3:3">
      <c r="C1410"/>
    </row>
    <row r="1411" spans="3:3">
      <c r="C1411"/>
    </row>
    <row r="1412" spans="3:3">
      <c r="C1412"/>
    </row>
    <row r="1413" spans="3:3">
      <c r="C1413"/>
    </row>
    <row r="1414" spans="3:3">
      <c r="C1414"/>
    </row>
    <row r="1415" spans="3:3">
      <c r="C1415"/>
    </row>
    <row r="1416" spans="3:3">
      <c r="C1416"/>
    </row>
    <row r="1417" spans="3:3">
      <c r="C1417"/>
    </row>
    <row r="1418" spans="3:3">
      <c r="C1418"/>
    </row>
    <row r="1419" spans="3:3">
      <c r="C1419"/>
    </row>
    <row r="1420" spans="3:3">
      <c r="C1420"/>
    </row>
    <row r="1421" spans="3:3">
      <c r="C1421"/>
    </row>
    <row r="1422" spans="3:3">
      <c r="C1422"/>
    </row>
    <row r="1423" spans="3:3">
      <c r="C1423"/>
    </row>
    <row r="1424" spans="3:3">
      <c r="C1424"/>
    </row>
    <row r="1425" spans="3:3">
      <c r="C1425"/>
    </row>
    <row r="1426" spans="3:3">
      <c r="C1426"/>
    </row>
    <row r="1427" spans="3:3">
      <c r="C1427"/>
    </row>
    <row r="1428" spans="3:3">
      <c r="C1428"/>
    </row>
    <row r="1429" spans="3:3">
      <c r="C1429"/>
    </row>
    <row r="1430" spans="3:3">
      <c r="C1430"/>
    </row>
    <row r="1431" spans="3:3">
      <c r="C1431"/>
    </row>
    <row r="1432" spans="3:3">
      <c r="C1432"/>
    </row>
    <row r="1433" spans="3:3">
      <c r="C1433"/>
    </row>
    <row r="1434" spans="3:3">
      <c r="C1434"/>
    </row>
    <row r="1435" spans="3:3">
      <c r="C1435"/>
    </row>
    <row r="1436" spans="3:3">
      <c r="C1436"/>
    </row>
    <row r="1437" spans="3:3">
      <c r="C1437"/>
    </row>
    <row r="1438" spans="3:3">
      <c r="C1438"/>
    </row>
    <row r="1439" spans="3:3">
      <c r="C1439"/>
    </row>
    <row r="1440" spans="3:3">
      <c r="C1440"/>
    </row>
    <row r="1441" spans="3:3">
      <c r="C1441"/>
    </row>
    <row r="1442" spans="3:3">
      <c r="C1442"/>
    </row>
    <row r="1443" spans="3:3">
      <c r="C1443"/>
    </row>
    <row r="1444" spans="3:3">
      <c r="C1444"/>
    </row>
    <row r="1445" spans="3:3">
      <c r="C1445"/>
    </row>
    <row r="1446" spans="3:3">
      <c r="C1446"/>
    </row>
    <row r="1447" spans="3:3">
      <c r="C1447"/>
    </row>
    <row r="1448" spans="3:3">
      <c r="C1448"/>
    </row>
    <row r="1449" spans="3:3">
      <c r="C1449"/>
    </row>
    <row r="1450" spans="3:3">
      <c r="C1450"/>
    </row>
    <row r="1451" spans="3:3">
      <c r="C1451"/>
    </row>
    <row r="1452" spans="3:3">
      <c r="C1452"/>
    </row>
    <row r="1453" spans="3:3">
      <c r="C1453"/>
    </row>
    <row r="1454" spans="3:3">
      <c r="C1454"/>
    </row>
    <row r="1455" spans="3:3">
      <c r="C1455"/>
    </row>
    <row r="1456" spans="3:3">
      <c r="C1456"/>
    </row>
    <row r="1457" spans="3:3">
      <c r="C1457"/>
    </row>
    <row r="1458" spans="3:3">
      <c r="C1458"/>
    </row>
    <row r="1459" spans="3:3">
      <c r="C1459"/>
    </row>
    <row r="1460" spans="3:3">
      <c r="C1460"/>
    </row>
    <row r="1461" spans="3:3">
      <c r="C1461"/>
    </row>
    <row r="1462" spans="3:3">
      <c r="C1462"/>
    </row>
    <row r="1463" spans="3:3">
      <c r="C1463"/>
    </row>
    <row r="1464" spans="3:3">
      <c r="C1464"/>
    </row>
    <row r="1465" spans="3:3">
      <c r="C1465"/>
    </row>
    <row r="1466" spans="3:3">
      <c r="C1466"/>
    </row>
    <row r="1467" spans="3:3">
      <c r="C1467"/>
    </row>
    <row r="1468" spans="3:3">
      <c r="C1468"/>
    </row>
    <row r="1469" spans="3:3">
      <c r="C1469"/>
    </row>
    <row r="1470" spans="3:3">
      <c r="C1470"/>
    </row>
    <row r="1471" spans="3:3">
      <c r="C1471"/>
    </row>
    <row r="1472" spans="3:3">
      <c r="C1472"/>
    </row>
    <row r="1473" spans="3:3">
      <c r="C1473"/>
    </row>
    <row r="1474" spans="3:3">
      <c r="C1474"/>
    </row>
    <row r="1475" spans="3:3">
      <c r="C1475"/>
    </row>
    <row r="1476" spans="3:3">
      <c r="C1476"/>
    </row>
    <row r="1477" spans="3:3">
      <c r="C1477"/>
    </row>
    <row r="1478" spans="3:3">
      <c r="C1478"/>
    </row>
    <row r="1479" spans="3:3">
      <c r="C1479"/>
    </row>
    <row r="1480" spans="3:3">
      <c r="C1480"/>
    </row>
    <row r="1481" spans="3:3">
      <c r="C1481"/>
    </row>
    <row r="1482" spans="3:3">
      <c r="C1482"/>
    </row>
    <row r="1483" spans="3:3">
      <c r="C1483"/>
    </row>
    <row r="1484" spans="3:3">
      <c r="C1484"/>
    </row>
    <row r="1485" spans="3:3">
      <c r="C1485"/>
    </row>
    <row r="1486" spans="3:3">
      <c r="C1486"/>
    </row>
    <row r="1487" spans="3:3">
      <c r="C1487"/>
    </row>
    <row r="1488" spans="3:3">
      <c r="C1488"/>
    </row>
    <row r="1489" spans="3:3">
      <c r="C1489"/>
    </row>
    <row r="1490" spans="3:3">
      <c r="C1490"/>
    </row>
    <row r="1491" spans="3:3">
      <c r="C1491"/>
    </row>
    <row r="1492" spans="3:3">
      <c r="C1492"/>
    </row>
    <row r="1493" spans="3:3">
      <c r="C1493"/>
    </row>
    <row r="1494" spans="3:3">
      <c r="C1494"/>
    </row>
    <row r="1495" spans="3:3">
      <c r="C1495"/>
    </row>
    <row r="1496" spans="3:3">
      <c r="C1496"/>
    </row>
    <row r="1497" spans="3:3">
      <c r="C1497"/>
    </row>
    <row r="1498" spans="3:3">
      <c r="C1498"/>
    </row>
    <row r="1499" spans="3:3">
      <c r="C1499"/>
    </row>
    <row r="1500" spans="3:3">
      <c r="C1500"/>
    </row>
    <row r="1501" spans="3:3">
      <c r="C1501"/>
    </row>
    <row r="1502" spans="3:3">
      <c r="C1502"/>
    </row>
    <row r="1503" spans="3:3">
      <c r="C1503"/>
    </row>
    <row r="1504" spans="3:3">
      <c r="C1504"/>
    </row>
    <row r="1505" spans="3:3">
      <c r="C1505"/>
    </row>
    <row r="1506" spans="3:3">
      <c r="C1506"/>
    </row>
    <row r="1507" spans="3:3">
      <c r="C1507"/>
    </row>
    <row r="1508" spans="3:3">
      <c r="C1508"/>
    </row>
    <row r="1509" spans="3:3">
      <c r="C1509"/>
    </row>
    <row r="1510" spans="3:3">
      <c r="C1510"/>
    </row>
    <row r="1511" spans="3:3">
      <c r="C1511"/>
    </row>
    <row r="1512" spans="3:3">
      <c r="C1512"/>
    </row>
    <row r="1513" spans="3:3">
      <c r="C1513"/>
    </row>
    <row r="1514" spans="3:3">
      <c r="C1514"/>
    </row>
    <row r="1515" spans="3:3">
      <c r="C1515"/>
    </row>
    <row r="1516" spans="3:3">
      <c r="C1516"/>
    </row>
    <row r="1517" spans="3:3">
      <c r="C1517"/>
    </row>
    <row r="1518" spans="3:3">
      <c r="C1518"/>
    </row>
    <row r="1519" spans="3:3">
      <c r="C1519"/>
    </row>
    <row r="1520" spans="3:3">
      <c r="C1520"/>
    </row>
    <row r="1521" spans="3:3">
      <c r="C1521"/>
    </row>
    <row r="1522" spans="3:3">
      <c r="C1522"/>
    </row>
    <row r="1523" spans="3:3">
      <c r="C1523"/>
    </row>
    <row r="1524" spans="3:3">
      <c r="C1524"/>
    </row>
    <row r="1525" spans="3:3">
      <c r="C1525"/>
    </row>
    <row r="1526" spans="3:3">
      <c r="C1526"/>
    </row>
    <row r="1527" spans="3:3">
      <c r="C1527"/>
    </row>
    <row r="1528" spans="3:3">
      <c r="C1528"/>
    </row>
    <row r="1529" spans="3:3">
      <c r="C1529"/>
    </row>
    <row r="1530" spans="3:3">
      <c r="C1530"/>
    </row>
    <row r="1531" spans="3:3">
      <c r="C1531"/>
    </row>
    <row r="1532" spans="3:3">
      <c r="C1532"/>
    </row>
    <row r="1533" spans="3:3">
      <c r="C1533"/>
    </row>
    <row r="1534" spans="3:3">
      <c r="C1534"/>
    </row>
    <row r="1535" spans="3:3">
      <c r="C1535"/>
    </row>
    <row r="1536" spans="3:3">
      <c r="C1536"/>
    </row>
    <row r="1537" spans="3:3">
      <c r="C1537"/>
    </row>
    <row r="1538" spans="3:3">
      <c r="C1538"/>
    </row>
    <row r="1539" spans="3:3">
      <c r="C1539"/>
    </row>
    <row r="1540" spans="3:3">
      <c r="C1540"/>
    </row>
    <row r="1541" spans="3:3">
      <c r="C1541"/>
    </row>
    <row r="1542" spans="3:3">
      <c r="C1542"/>
    </row>
    <row r="1543" spans="3:3">
      <c r="C1543"/>
    </row>
    <row r="1544" spans="3:3">
      <c r="C1544"/>
    </row>
    <row r="1545" spans="3:3">
      <c r="C1545"/>
    </row>
    <row r="1546" spans="3:3">
      <c r="C1546"/>
    </row>
    <row r="1547" spans="3:3">
      <c r="C1547"/>
    </row>
    <row r="1548" spans="3:3">
      <c r="C1548"/>
    </row>
    <row r="1549" spans="3:3">
      <c r="C1549"/>
    </row>
    <row r="1550" spans="3:3">
      <c r="C1550"/>
    </row>
    <row r="1551" spans="3:3">
      <c r="C1551"/>
    </row>
    <row r="1552" spans="3:3">
      <c r="C1552"/>
    </row>
    <row r="1553" spans="3:3">
      <c r="C1553"/>
    </row>
    <row r="1554" spans="3:3">
      <c r="C1554"/>
    </row>
    <row r="1555" spans="3:3">
      <c r="C1555"/>
    </row>
    <row r="1556" spans="3:3">
      <c r="C1556"/>
    </row>
    <row r="1557" spans="3:3">
      <c r="C1557"/>
    </row>
    <row r="1558" spans="3:3">
      <c r="C1558"/>
    </row>
    <row r="1559" spans="3:3">
      <c r="C1559"/>
    </row>
    <row r="1560" spans="3:3">
      <c r="C1560"/>
    </row>
    <row r="1561" spans="3:3">
      <c r="C1561"/>
    </row>
    <row r="1562" spans="3:3">
      <c r="C1562"/>
    </row>
    <row r="1563" spans="3:3">
      <c r="C1563"/>
    </row>
    <row r="1564" spans="3:3">
      <c r="C1564"/>
    </row>
    <row r="1565" spans="3:3">
      <c r="C1565"/>
    </row>
    <row r="1566" spans="3:3">
      <c r="C1566"/>
    </row>
    <row r="1567" spans="3:3">
      <c r="C1567"/>
    </row>
    <row r="1568" spans="3:3">
      <c r="C1568"/>
    </row>
    <row r="1569" spans="3:3">
      <c r="C1569"/>
    </row>
    <row r="1570" spans="3:3">
      <c r="C1570"/>
    </row>
    <row r="1571" spans="3:3">
      <c r="C1571"/>
    </row>
    <row r="1572" spans="3:3">
      <c r="C1572"/>
    </row>
    <row r="1573" spans="3:3">
      <c r="C1573"/>
    </row>
    <row r="1574" spans="3:3">
      <c r="C1574"/>
    </row>
    <row r="1575" spans="3:3">
      <c r="C1575"/>
    </row>
    <row r="1576" spans="3:3">
      <c r="C1576"/>
    </row>
    <row r="1577" spans="3:3">
      <c r="C1577"/>
    </row>
    <row r="1578" spans="3:3">
      <c r="C1578"/>
    </row>
    <row r="1579" spans="3:3">
      <c r="C1579"/>
    </row>
    <row r="1580" spans="3:3">
      <c r="C1580"/>
    </row>
    <row r="1581" spans="3:3">
      <c r="C1581"/>
    </row>
    <row r="1582" spans="3:3">
      <c r="C1582"/>
    </row>
    <row r="1583" spans="3:3">
      <c r="C1583"/>
    </row>
    <row r="1584" spans="3:3">
      <c r="C1584"/>
    </row>
    <row r="1585" spans="3:3">
      <c r="C1585"/>
    </row>
    <row r="1586" spans="3:3">
      <c r="C1586"/>
    </row>
    <row r="1587" spans="3:3">
      <c r="C1587"/>
    </row>
    <row r="1588" spans="3:3">
      <c r="C1588"/>
    </row>
    <row r="1589" spans="3:3">
      <c r="C1589"/>
    </row>
    <row r="1590" spans="3:3">
      <c r="C1590"/>
    </row>
    <row r="1591" spans="3:3">
      <c r="C1591"/>
    </row>
    <row r="1592" spans="3:3">
      <c r="C1592"/>
    </row>
    <row r="1593" spans="3:3">
      <c r="C1593"/>
    </row>
    <row r="1594" spans="3:3">
      <c r="C1594"/>
    </row>
    <row r="1595" spans="3:3">
      <c r="C1595"/>
    </row>
    <row r="1596" spans="3:3">
      <c r="C1596"/>
    </row>
    <row r="1597" spans="3:3">
      <c r="C1597"/>
    </row>
    <row r="1598" spans="3:3">
      <c r="C1598"/>
    </row>
    <row r="1599" spans="3:3">
      <c r="C1599"/>
    </row>
    <row r="1600" spans="3:3">
      <c r="C1600"/>
    </row>
    <row r="1601" spans="3:3">
      <c r="C1601"/>
    </row>
    <row r="1602" spans="3:3">
      <c r="C1602"/>
    </row>
    <row r="1603" spans="3:3">
      <c r="C1603"/>
    </row>
    <row r="1604" spans="3:3">
      <c r="C1604"/>
    </row>
    <row r="1605" spans="3:3">
      <c r="C1605"/>
    </row>
    <row r="1606" spans="3:3">
      <c r="C1606"/>
    </row>
    <row r="1607" spans="3:3">
      <c r="C1607"/>
    </row>
    <row r="1608" spans="3:3">
      <c r="C1608"/>
    </row>
    <row r="1609" spans="3:3">
      <c r="C1609"/>
    </row>
    <row r="1610" spans="3:3">
      <c r="C1610"/>
    </row>
    <row r="1611" spans="3:3">
      <c r="C1611"/>
    </row>
    <row r="1612" spans="3:3">
      <c r="C1612"/>
    </row>
    <row r="1613" spans="3:3">
      <c r="C1613"/>
    </row>
    <row r="1614" spans="3:3">
      <c r="C1614"/>
    </row>
    <row r="1615" spans="3:3">
      <c r="C1615"/>
    </row>
    <row r="1616" spans="3:3">
      <c r="C1616"/>
    </row>
    <row r="1617" spans="3:3">
      <c r="C1617"/>
    </row>
    <row r="1618" spans="3:3">
      <c r="C1618"/>
    </row>
    <row r="1619" spans="3:3">
      <c r="C1619"/>
    </row>
    <row r="1620" spans="3:3">
      <c r="C1620"/>
    </row>
    <row r="1621" spans="3:3">
      <c r="C1621"/>
    </row>
    <row r="1622" spans="3:3">
      <c r="C1622"/>
    </row>
    <row r="1623" spans="3:3">
      <c r="C1623"/>
    </row>
    <row r="1624" spans="3:3">
      <c r="C1624"/>
    </row>
    <row r="1625" spans="3:3">
      <c r="C1625"/>
    </row>
    <row r="1626" spans="3:3">
      <c r="C1626"/>
    </row>
    <row r="1627" spans="3:3">
      <c r="C1627"/>
    </row>
    <row r="1628" spans="3:3">
      <c r="C1628"/>
    </row>
    <row r="1629" spans="3:3">
      <c r="C1629"/>
    </row>
    <row r="1630" spans="3:3">
      <c r="C1630"/>
    </row>
    <row r="1631" spans="3:3">
      <c r="C1631"/>
    </row>
    <row r="1632" spans="3:3">
      <c r="C1632"/>
    </row>
    <row r="1633" spans="3:3">
      <c r="C1633"/>
    </row>
    <row r="1634" spans="3:3">
      <c r="C1634"/>
    </row>
    <row r="1635" spans="3:3">
      <c r="C1635"/>
    </row>
    <row r="1636" spans="3:3">
      <c r="C1636"/>
    </row>
    <row r="1637" spans="3:3">
      <c r="C1637"/>
    </row>
    <row r="1638" spans="3:3">
      <c r="C1638"/>
    </row>
    <row r="1639" spans="3:3">
      <c r="C1639"/>
    </row>
    <row r="1640" spans="3:3">
      <c r="C1640"/>
    </row>
    <row r="1641" spans="3:3">
      <c r="C1641"/>
    </row>
    <row r="1642" spans="3:3">
      <c r="C1642"/>
    </row>
    <row r="1643" spans="3:3">
      <c r="C1643"/>
    </row>
    <row r="1644" spans="3:3">
      <c r="C1644"/>
    </row>
    <row r="1645" spans="3:3">
      <c r="C1645"/>
    </row>
    <row r="1646" spans="3:3">
      <c r="C1646"/>
    </row>
    <row r="1647" spans="3:3">
      <c r="C1647"/>
    </row>
    <row r="1648" spans="3:3">
      <c r="C1648"/>
    </row>
    <row r="1649" spans="3:3">
      <c r="C1649"/>
    </row>
    <row r="1650" spans="3:3">
      <c r="C1650"/>
    </row>
    <row r="1651" spans="3:3">
      <c r="C1651"/>
    </row>
    <row r="1652" spans="3:3">
      <c r="C1652"/>
    </row>
    <row r="1653" spans="3:3">
      <c r="C1653"/>
    </row>
    <row r="1654" spans="3:3">
      <c r="C1654"/>
    </row>
    <row r="1655" spans="3:3">
      <c r="C1655"/>
    </row>
    <row r="1656" spans="3:3">
      <c r="C1656"/>
    </row>
    <row r="1657" spans="3:3">
      <c r="C1657"/>
    </row>
    <row r="1658" spans="3:3">
      <c r="C1658"/>
    </row>
    <row r="1659" spans="3:3">
      <c r="C1659"/>
    </row>
    <row r="1660" spans="3:3">
      <c r="C1660"/>
    </row>
    <row r="1661" spans="3:3">
      <c r="C1661"/>
    </row>
    <row r="1662" spans="3:3">
      <c r="C1662"/>
    </row>
    <row r="1663" spans="3:3">
      <c r="C1663"/>
    </row>
    <row r="1664" spans="3:3">
      <c r="C1664"/>
    </row>
    <row r="1665" spans="3:3">
      <c r="C1665"/>
    </row>
    <row r="1666" spans="3:3">
      <c r="C1666"/>
    </row>
    <row r="1667" spans="3:3">
      <c r="C1667"/>
    </row>
    <row r="1668" spans="3:3">
      <c r="C1668"/>
    </row>
    <row r="1669" spans="3:3">
      <c r="C1669"/>
    </row>
    <row r="1670" spans="3:3">
      <c r="C1670"/>
    </row>
    <row r="1671" spans="3:3">
      <c r="C1671"/>
    </row>
    <row r="1672" spans="3:3">
      <c r="C1672"/>
    </row>
    <row r="1673" spans="3:3">
      <c r="C1673"/>
    </row>
    <row r="1674" spans="3:3">
      <c r="C1674"/>
    </row>
    <row r="1675" spans="3:3">
      <c r="C1675"/>
    </row>
    <row r="1676" spans="3:3">
      <c r="C1676"/>
    </row>
    <row r="1677" spans="3:3">
      <c r="C1677"/>
    </row>
    <row r="1678" spans="3:3">
      <c r="C1678"/>
    </row>
    <row r="1679" spans="3:3">
      <c r="C1679"/>
    </row>
    <row r="1680" spans="3:3">
      <c r="C1680"/>
    </row>
    <row r="1681" spans="3:3">
      <c r="C1681"/>
    </row>
    <row r="1682" spans="3:3">
      <c r="C1682"/>
    </row>
    <row r="1683" spans="3:3">
      <c r="C1683"/>
    </row>
    <row r="1684" spans="3:3">
      <c r="C1684"/>
    </row>
    <row r="1685" spans="3:3">
      <c r="C1685"/>
    </row>
    <row r="1686" spans="3:3">
      <c r="C1686"/>
    </row>
    <row r="1687" spans="3:3">
      <c r="C1687"/>
    </row>
    <row r="1688" spans="3:3">
      <c r="C1688"/>
    </row>
    <row r="1689" spans="3:3">
      <c r="C1689"/>
    </row>
    <row r="1690" spans="3:3">
      <c r="C1690"/>
    </row>
    <row r="1691" spans="3:3">
      <c r="C1691"/>
    </row>
    <row r="1692" spans="3:3">
      <c r="C1692"/>
    </row>
    <row r="1693" spans="3:3">
      <c r="C1693"/>
    </row>
    <row r="1694" spans="3:3">
      <c r="C1694"/>
    </row>
    <row r="1695" spans="3:3">
      <c r="C1695"/>
    </row>
    <row r="1696" spans="3:3">
      <c r="C1696"/>
    </row>
    <row r="1697" spans="3:3">
      <c r="C1697"/>
    </row>
    <row r="1698" spans="3:3">
      <c r="C1698"/>
    </row>
    <row r="1699" spans="3:3">
      <c r="C1699"/>
    </row>
    <row r="1700" spans="3:3">
      <c r="C1700"/>
    </row>
    <row r="1701" spans="3:3">
      <c r="C1701"/>
    </row>
    <row r="1702" spans="3:3">
      <c r="C1702"/>
    </row>
    <row r="1703" spans="3:3">
      <c r="C1703"/>
    </row>
    <row r="1704" spans="3:3">
      <c r="C1704"/>
    </row>
    <row r="1705" spans="3:3">
      <c r="C1705"/>
    </row>
    <row r="1706" spans="3:3">
      <c r="C1706"/>
    </row>
    <row r="1707" spans="3:3">
      <c r="C1707"/>
    </row>
    <row r="1708" spans="3:3">
      <c r="C1708"/>
    </row>
    <row r="1709" spans="3:3">
      <c r="C1709"/>
    </row>
    <row r="1710" spans="3:3">
      <c r="C1710"/>
    </row>
    <row r="1711" spans="3:3">
      <c r="C1711"/>
    </row>
    <row r="1712" spans="3:3">
      <c r="C1712"/>
    </row>
    <row r="1713" spans="3:3">
      <c r="C1713"/>
    </row>
    <row r="1714" spans="3:3">
      <c r="C1714"/>
    </row>
    <row r="1715" spans="3:3">
      <c r="C1715"/>
    </row>
    <row r="1716" spans="3:3">
      <c r="C1716"/>
    </row>
    <row r="1717" spans="3:3">
      <c r="C1717"/>
    </row>
    <row r="1718" spans="3:3">
      <c r="C1718"/>
    </row>
    <row r="1719" spans="3:3">
      <c r="C1719"/>
    </row>
    <row r="1720" spans="3:3">
      <c r="C1720"/>
    </row>
    <row r="1721" spans="3:3">
      <c r="C1721"/>
    </row>
    <row r="1722" spans="3:3">
      <c r="C1722"/>
    </row>
    <row r="1723" spans="3:3">
      <c r="C1723"/>
    </row>
    <row r="1724" spans="3:3">
      <c r="C1724"/>
    </row>
    <row r="1725" spans="3:3">
      <c r="C1725"/>
    </row>
    <row r="1726" spans="3:3">
      <c r="C1726"/>
    </row>
    <row r="1727" spans="3:3">
      <c r="C1727"/>
    </row>
    <row r="1728" spans="3:3">
      <c r="C1728"/>
    </row>
    <row r="1729" spans="3:3">
      <c r="C1729"/>
    </row>
    <row r="1730" spans="3:3">
      <c r="C1730"/>
    </row>
    <row r="1731" spans="3:3">
      <c r="C1731"/>
    </row>
    <row r="1732" spans="3:3">
      <c r="C1732"/>
    </row>
    <row r="1733" spans="3:3">
      <c r="C1733"/>
    </row>
    <row r="1734" spans="3:3">
      <c r="C1734"/>
    </row>
    <row r="1735" spans="3:3">
      <c r="C1735"/>
    </row>
    <row r="1736" spans="3:3">
      <c r="C1736"/>
    </row>
    <row r="1737" spans="3:3">
      <c r="C1737"/>
    </row>
    <row r="1738" spans="3:3">
      <c r="C1738"/>
    </row>
    <row r="1739" spans="3:3">
      <c r="C1739"/>
    </row>
    <row r="1740" spans="3:3">
      <c r="C1740"/>
    </row>
    <row r="1741" spans="3:3">
      <c r="C1741"/>
    </row>
    <row r="1742" spans="3:3">
      <c r="C1742"/>
    </row>
    <row r="1743" spans="3:3">
      <c r="C1743"/>
    </row>
    <row r="1744" spans="3:3">
      <c r="C1744"/>
    </row>
    <row r="1745" spans="3:3">
      <c r="C1745"/>
    </row>
    <row r="1746" spans="3:3">
      <c r="C1746"/>
    </row>
    <row r="1747" spans="3:3">
      <c r="C1747"/>
    </row>
    <row r="1748" spans="3:3">
      <c r="C1748"/>
    </row>
    <row r="1749" spans="3:3">
      <c r="C1749"/>
    </row>
    <row r="1750" spans="3:3">
      <c r="C1750"/>
    </row>
    <row r="1751" spans="3:3">
      <c r="C1751"/>
    </row>
    <row r="1752" spans="3:3">
      <c r="C1752"/>
    </row>
    <row r="1753" spans="3:3">
      <c r="C1753"/>
    </row>
    <row r="1754" spans="3:3">
      <c r="C1754"/>
    </row>
    <row r="1755" spans="3:3">
      <c r="C1755"/>
    </row>
    <row r="1756" spans="3:3">
      <c r="C1756"/>
    </row>
    <row r="1757" spans="3:3">
      <c r="C1757"/>
    </row>
    <row r="1758" spans="3:3">
      <c r="C1758"/>
    </row>
    <row r="1759" spans="3:3">
      <c r="C1759"/>
    </row>
    <row r="1760" spans="3:3">
      <c r="C1760"/>
    </row>
    <row r="1761" spans="3:3">
      <c r="C1761"/>
    </row>
    <row r="1762" spans="3:3">
      <c r="C1762"/>
    </row>
    <row r="1763" spans="3:3">
      <c r="C1763"/>
    </row>
    <row r="1764" spans="3:3">
      <c r="C1764"/>
    </row>
    <row r="1765" spans="3:3">
      <c r="C1765"/>
    </row>
    <row r="1766" spans="3:3">
      <c r="C1766"/>
    </row>
    <row r="1767" spans="3:3">
      <c r="C1767"/>
    </row>
    <row r="1768" spans="3:3">
      <c r="C1768"/>
    </row>
    <row r="1769" spans="3:3">
      <c r="C1769"/>
    </row>
    <row r="1770" spans="3:3">
      <c r="C1770"/>
    </row>
    <row r="1771" spans="3:3">
      <c r="C1771"/>
    </row>
    <row r="1772" spans="3:3">
      <c r="C1772"/>
    </row>
    <row r="1773" spans="3:3">
      <c r="C1773"/>
    </row>
    <row r="1774" spans="3:3">
      <c r="C1774"/>
    </row>
    <row r="1775" spans="3:3">
      <c r="C1775"/>
    </row>
    <row r="1776" spans="3:3">
      <c r="C1776"/>
    </row>
    <row r="1777" spans="3:3">
      <c r="C1777"/>
    </row>
    <row r="1778" spans="3:3">
      <c r="C1778"/>
    </row>
    <row r="1779" spans="3:3">
      <c r="C1779"/>
    </row>
    <row r="1780" spans="3:3">
      <c r="C1780"/>
    </row>
    <row r="1781" spans="3:3">
      <c r="C1781"/>
    </row>
    <row r="1782" spans="3:3">
      <c r="C1782"/>
    </row>
    <row r="1783" spans="3:3">
      <c r="C1783"/>
    </row>
    <row r="1784" spans="3:3">
      <c r="C1784"/>
    </row>
    <row r="1785" spans="3:3">
      <c r="C1785"/>
    </row>
    <row r="1786" spans="3:3">
      <c r="C1786"/>
    </row>
    <row r="1787" spans="3:3">
      <c r="C1787"/>
    </row>
    <row r="1788" spans="3:3">
      <c r="C1788"/>
    </row>
    <row r="1789" spans="3:3">
      <c r="C1789"/>
    </row>
    <row r="1790" spans="3:3">
      <c r="C1790"/>
    </row>
    <row r="1791" spans="3:3">
      <c r="C1791"/>
    </row>
    <row r="1792" spans="3:3">
      <c r="C1792"/>
    </row>
    <row r="1793" spans="3:3">
      <c r="C1793"/>
    </row>
    <row r="1794" spans="3:3">
      <c r="C1794"/>
    </row>
    <row r="1795" spans="3:3">
      <c r="C1795"/>
    </row>
    <row r="1796" spans="3:3">
      <c r="C1796"/>
    </row>
    <row r="1797" spans="3:3">
      <c r="C1797"/>
    </row>
    <row r="1798" spans="3:3">
      <c r="C1798"/>
    </row>
    <row r="1799" spans="3:3">
      <c r="C1799"/>
    </row>
    <row r="1800" spans="3:3">
      <c r="C1800"/>
    </row>
    <row r="1801" spans="3:3">
      <c r="C1801"/>
    </row>
    <row r="1802" spans="3:3">
      <c r="C1802"/>
    </row>
    <row r="1803" spans="3:3">
      <c r="C1803"/>
    </row>
    <row r="1804" spans="3:3">
      <c r="C1804"/>
    </row>
    <row r="1805" spans="3:3">
      <c r="C1805"/>
    </row>
    <row r="1806" spans="3:3">
      <c r="C1806"/>
    </row>
    <row r="1807" spans="3:3">
      <c r="C1807"/>
    </row>
    <row r="1808" spans="3:3">
      <c r="C1808"/>
    </row>
    <row r="1809" spans="3:3">
      <c r="C1809"/>
    </row>
    <row r="1810" spans="3:3">
      <c r="C1810"/>
    </row>
    <row r="1811" spans="3:3">
      <c r="C1811"/>
    </row>
    <row r="1812" spans="3:3">
      <c r="C1812"/>
    </row>
    <row r="1813" spans="3:3">
      <c r="C1813"/>
    </row>
    <row r="1814" spans="3:3">
      <c r="C1814"/>
    </row>
    <row r="1815" spans="3:3">
      <c r="C1815"/>
    </row>
    <row r="1816" spans="3:3">
      <c r="C1816"/>
    </row>
    <row r="1817" spans="3:3">
      <c r="C1817"/>
    </row>
    <row r="1818" spans="3:3">
      <c r="C1818"/>
    </row>
    <row r="1819" spans="3:3">
      <c r="C1819"/>
    </row>
    <row r="1820" spans="3:3">
      <c r="C1820"/>
    </row>
    <row r="1821" spans="3:3">
      <c r="C1821"/>
    </row>
    <row r="1822" spans="3:3">
      <c r="C1822"/>
    </row>
    <row r="1823" spans="3:3">
      <c r="C1823"/>
    </row>
    <row r="1824" spans="3:3">
      <c r="C1824"/>
    </row>
    <row r="1825" spans="3:3">
      <c r="C1825"/>
    </row>
    <row r="1826" spans="3:3">
      <c r="C1826"/>
    </row>
    <row r="1827" spans="3:3">
      <c r="C1827"/>
    </row>
    <row r="1828" spans="3:3">
      <c r="C1828"/>
    </row>
    <row r="1829" spans="3:3">
      <c r="C1829"/>
    </row>
    <row r="1830" spans="3:3">
      <c r="C1830"/>
    </row>
    <row r="1831" spans="3:3">
      <c r="C1831"/>
    </row>
    <row r="1832" spans="3:3">
      <c r="C1832"/>
    </row>
    <row r="1833" spans="3:3">
      <c r="C1833"/>
    </row>
    <row r="1834" spans="3:3">
      <c r="C1834"/>
    </row>
    <row r="1835" spans="3:3">
      <c r="C1835"/>
    </row>
    <row r="1836" spans="3:3">
      <c r="C1836"/>
    </row>
    <row r="1837" spans="3:3">
      <c r="C1837"/>
    </row>
    <row r="1838" spans="3:3">
      <c r="C1838"/>
    </row>
    <row r="1839" spans="3:3">
      <c r="C1839"/>
    </row>
    <row r="1840" spans="3:3">
      <c r="C1840"/>
    </row>
    <row r="1841" spans="3:3">
      <c r="C1841"/>
    </row>
    <row r="1842" spans="3:3">
      <c r="C1842"/>
    </row>
    <row r="1843" spans="3:3">
      <c r="C1843"/>
    </row>
    <row r="1844" spans="3:3">
      <c r="C1844"/>
    </row>
    <row r="1845" spans="3:3">
      <c r="C1845"/>
    </row>
    <row r="1846" spans="3:3">
      <c r="C1846"/>
    </row>
    <row r="1847" spans="3:3">
      <c r="C1847"/>
    </row>
    <row r="1848" spans="3:3">
      <c r="C1848"/>
    </row>
    <row r="1849" spans="3:3">
      <c r="C1849"/>
    </row>
    <row r="1850" spans="3:3">
      <c r="C1850"/>
    </row>
    <row r="1851" spans="3:3">
      <c r="C1851"/>
    </row>
    <row r="1852" spans="3:3">
      <c r="C1852"/>
    </row>
    <row r="1853" spans="3:3">
      <c r="C1853"/>
    </row>
    <row r="1854" spans="3:3">
      <c r="C1854"/>
    </row>
    <row r="1855" spans="3:3">
      <c r="C1855"/>
    </row>
    <row r="1856" spans="3:3">
      <c r="C1856"/>
    </row>
    <row r="1857" spans="3:3">
      <c r="C1857"/>
    </row>
    <row r="1858" spans="3:3">
      <c r="C1858"/>
    </row>
    <row r="1859" spans="3:3">
      <c r="C1859"/>
    </row>
    <row r="1860" spans="3:3">
      <c r="C1860"/>
    </row>
    <row r="1861" spans="3:3">
      <c r="C1861"/>
    </row>
    <row r="1862" spans="3:3">
      <c r="C1862"/>
    </row>
    <row r="1863" spans="3:3">
      <c r="C1863"/>
    </row>
    <row r="1864" spans="3:3">
      <c r="C1864"/>
    </row>
    <row r="1865" spans="3:3">
      <c r="C1865"/>
    </row>
    <row r="1866" spans="3:3">
      <c r="C1866"/>
    </row>
    <row r="1867" spans="3:3">
      <c r="C1867"/>
    </row>
    <row r="1868" spans="3:3">
      <c r="C1868"/>
    </row>
    <row r="1869" spans="3:3">
      <c r="C1869"/>
    </row>
    <row r="1870" spans="3:3">
      <c r="C1870"/>
    </row>
    <row r="1871" spans="3:3">
      <c r="C1871"/>
    </row>
    <row r="1872" spans="3:3">
      <c r="C1872"/>
    </row>
    <row r="1873" spans="3:3">
      <c r="C1873"/>
    </row>
    <row r="1874" spans="3:3">
      <c r="C1874"/>
    </row>
    <row r="1875" spans="3:3">
      <c r="C1875"/>
    </row>
    <row r="1876" spans="3:3">
      <c r="C1876"/>
    </row>
    <row r="1877" spans="3:3">
      <c r="C1877"/>
    </row>
    <row r="1878" spans="3:3">
      <c r="C1878"/>
    </row>
    <row r="1879" spans="3:3">
      <c r="C1879"/>
    </row>
    <row r="1880" spans="3:3">
      <c r="C1880"/>
    </row>
    <row r="1881" spans="3:3">
      <c r="C1881"/>
    </row>
    <row r="1882" spans="3:3">
      <c r="C1882"/>
    </row>
    <row r="1883" spans="3:3">
      <c r="C1883"/>
    </row>
    <row r="1884" spans="3:3">
      <c r="C1884"/>
    </row>
    <row r="1885" spans="3:3">
      <c r="C1885"/>
    </row>
    <row r="1886" spans="3:3">
      <c r="C1886"/>
    </row>
    <row r="1887" spans="3:3">
      <c r="C1887"/>
    </row>
    <row r="1888" spans="3:3">
      <c r="C1888"/>
    </row>
    <row r="1889" spans="3:3">
      <c r="C1889"/>
    </row>
    <row r="1890" spans="3:3">
      <c r="C1890"/>
    </row>
    <row r="1891" spans="3:3">
      <c r="C1891"/>
    </row>
    <row r="1892" spans="3:3">
      <c r="C1892"/>
    </row>
    <row r="1893" spans="3:3">
      <c r="C1893"/>
    </row>
    <row r="1894" spans="3:3">
      <c r="C1894"/>
    </row>
    <row r="1895" spans="3:3">
      <c r="C1895"/>
    </row>
    <row r="1896" spans="3:3">
      <c r="C1896"/>
    </row>
    <row r="1897" spans="3:3">
      <c r="C1897"/>
    </row>
    <row r="1898" spans="3:3">
      <c r="C1898"/>
    </row>
    <row r="1899" spans="3:3">
      <c r="C1899"/>
    </row>
    <row r="1900" spans="3:3">
      <c r="C1900"/>
    </row>
    <row r="1901" spans="3:3">
      <c r="C1901"/>
    </row>
    <row r="1902" spans="3:3">
      <c r="C1902"/>
    </row>
    <row r="1903" spans="3:3">
      <c r="C1903"/>
    </row>
    <row r="1904" spans="3:3">
      <c r="C1904"/>
    </row>
    <row r="1905" spans="3:3">
      <c r="C1905"/>
    </row>
    <row r="1906" spans="3:3">
      <c r="C1906"/>
    </row>
    <row r="1907" spans="3:3">
      <c r="C1907"/>
    </row>
    <row r="1908" spans="3:3">
      <c r="C1908"/>
    </row>
    <row r="1909" spans="3:3">
      <c r="C1909"/>
    </row>
    <row r="1910" spans="3:3">
      <c r="C1910"/>
    </row>
    <row r="1911" spans="3:3">
      <c r="C1911"/>
    </row>
    <row r="1912" spans="3:3">
      <c r="C1912"/>
    </row>
    <row r="1913" spans="3:3">
      <c r="C1913"/>
    </row>
    <row r="1914" spans="3:3">
      <c r="C1914"/>
    </row>
    <row r="1915" spans="3:3">
      <c r="C1915"/>
    </row>
    <row r="1916" spans="3:3">
      <c r="C1916"/>
    </row>
    <row r="1917" spans="3:3">
      <c r="C1917"/>
    </row>
    <row r="1918" spans="3:3">
      <c r="C1918"/>
    </row>
    <row r="1919" spans="3:3">
      <c r="C1919"/>
    </row>
    <row r="1920" spans="3:3">
      <c r="C1920"/>
    </row>
    <row r="1921" spans="3:3">
      <c r="C1921"/>
    </row>
    <row r="1922" spans="3:3">
      <c r="C1922"/>
    </row>
    <row r="1923" spans="3:3">
      <c r="C1923"/>
    </row>
    <row r="1924" spans="3:3">
      <c r="C1924"/>
    </row>
    <row r="1925" spans="3:3">
      <c r="C1925"/>
    </row>
    <row r="1926" spans="3:3">
      <c r="C1926"/>
    </row>
    <row r="1927" spans="3:3">
      <c r="C1927"/>
    </row>
    <row r="1928" spans="3:3">
      <c r="C1928"/>
    </row>
    <row r="1929" spans="3:3">
      <c r="C1929"/>
    </row>
    <row r="1930" spans="3:3">
      <c r="C1930"/>
    </row>
    <row r="1931" spans="3:3">
      <c r="C1931"/>
    </row>
    <row r="1932" spans="3:3">
      <c r="C1932"/>
    </row>
    <row r="1933" spans="3:3">
      <c r="C1933"/>
    </row>
    <row r="1934" spans="3:3">
      <c r="C1934"/>
    </row>
    <row r="1935" spans="3:3">
      <c r="C1935"/>
    </row>
    <row r="1936" spans="3:3">
      <c r="C1936"/>
    </row>
    <row r="1937" spans="3:3">
      <c r="C1937"/>
    </row>
    <row r="1938" spans="3:3">
      <c r="C1938"/>
    </row>
    <row r="1939" spans="3:3">
      <c r="C1939"/>
    </row>
    <row r="1940" spans="3:3">
      <c r="C1940"/>
    </row>
    <row r="1941" spans="3:3">
      <c r="C1941"/>
    </row>
    <row r="1942" spans="3:3">
      <c r="C1942"/>
    </row>
    <row r="1943" spans="3:3">
      <c r="C1943"/>
    </row>
    <row r="1944" spans="3:3">
      <c r="C1944"/>
    </row>
    <row r="1945" spans="3:3">
      <c r="C1945"/>
    </row>
    <row r="1946" spans="3:3">
      <c r="C1946"/>
    </row>
    <row r="1947" spans="3:3">
      <c r="C1947"/>
    </row>
    <row r="1948" spans="3:3">
      <c r="C1948"/>
    </row>
    <row r="1949" spans="3:3">
      <c r="C1949"/>
    </row>
    <row r="1950" spans="3:3">
      <c r="C1950"/>
    </row>
    <row r="1951" spans="3:3">
      <c r="C1951"/>
    </row>
    <row r="1952" spans="3:3">
      <c r="C1952"/>
    </row>
    <row r="1953" spans="3:3">
      <c r="C1953"/>
    </row>
    <row r="1954" spans="3:3">
      <c r="C1954"/>
    </row>
    <row r="1955" spans="3:3">
      <c r="C1955"/>
    </row>
    <row r="1956" spans="3:3">
      <c r="C1956"/>
    </row>
    <row r="1957" spans="3:3">
      <c r="C1957"/>
    </row>
    <row r="1958" spans="3:3">
      <c r="C1958"/>
    </row>
    <row r="1959" spans="3:3">
      <c r="C1959"/>
    </row>
    <row r="1960" spans="3:3">
      <c r="C1960"/>
    </row>
    <row r="1961" spans="3:3">
      <c r="C1961"/>
    </row>
    <row r="1962" spans="3:3">
      <c r="C1962"/>
    </row>
    <row r="1963" spans="3:3">
      <c r="C1963"/>
    </row>
    <row r="1964" spans="3:3">
      <c r="C1964"/>
    </row>
    <row r="1965" spans="3:3">
      <c r="C1965"/>
    </row>
    <row r="1966" spans="3:3">
      <c r="C1966"/>
    </row>
    <row r="1967" spans="3:3">
      <c r="C1967"/>
    </row>
    <row r="1968" spans="3:3">
      <c r="C1968"/>
    </row>
    <row r="1969" spans="3:3">
      <c r="C1969"/>
    </row>
    <row r="1970" spans="3:3">
      <c r="C1970"/>
    </row>
    <row r="1971" spans="3:3">
      <c r="C1971"/>
    </row>
    <row r="1972" spans="3:3">
      <c r="C1972"/>
    </row>
    <row r="1973" spans="3:3">
      <c r="C1973"/>
    </row>
    <row r="1974" spans="3:3">
      <c r="C1974"/>
    </row>
    <row r="1975" spans="3:3">
      <c r="C1975"/>
    </row>
    <row r="1976" spans="3:3">
      <c r="C1976"/>
    </row>
    <row r="1977" spans="3:3">
      <c r="C1977"/>
    </row>
    <row r="1978" spans="3:3">
      <c r="C1978"/>
    </row>
    <row r="1979" spans="3:3">
      <c r="C1979"/>
    </row>
    <row r="1980" spans="3:3">
      <c r="C1980"/>
    </row>
    <row r="1981" spans="3:3">
      <c r="C1981"/>
    </row>
    <row r="1982" spans="3:3">
      <c r="C1982"/>
    </row>
    <row r="1983" spans="3:3">
      <c r="C1983"/>
    </row>
    <row r="1984" spans="3:3">
      <c r="C1984"/>
    </row>
    <row r="1985" spans="3:3">
      <c r="C1985"/>
    </row>
    <row r="1986" spans="3:3">
      <c r="C1986"/>
    </row>
    <row r="1987" spans="3:3">
      <c r="C1987"/>
    </row>
    <row r="1988" spans="3:3">
      <c r="C1988"/>
    </row>
    <row r="1989" spans="3:3">
      <c r="C1989"/>
    </row>
    <row r="1990" spans="3:3">
      <c r="C1990"/>
    </row>
    <row r="1991" spans="3:3">
      <c r="C1991"/>
    </row>
    <row r="1992" spans="3:3">
      <c r="C1992"/>
    </row>
    <row r="1993" spans="3:3">
      <c r="C1993"/>
    </row>
    <row r="1994" spans="3:3">
      <c r="C1994"/>
    </row>
    <row r="1995" spans="3:3">
      <c r="C1995"/>
    </row>
    <row r="1996" spans="3:3">
      <c r="C1996"/>
    </row>
    <row r="1997" spans="3:3">
      <c r="C1997"/>
    </row>
    <row r="1998" spans="3:3">
      <c r="C1998"/>
    </row>
    <row r="1999" spans="3:3">
      <c r="C1999"/>
    </row>
    <row r="2000" spans="3:3">
      <c r="C2000"/>
    </row>
    <row r="2001" spans="3:3">
      <c r="C2001"/>
    </row>
    <row r="2002" spans="3:3">
      <c r="C2002"/>
    </row>
    <row r="2003" spans="3:3">
      <c r="C2003"/>
    </row>
    <row r="2004" spans="3:3">
      <c r="C2004"/>
    </row>
    <row r="2005" spans="3:3">
      <c r="C2005"/>
    </row>
    <row r="2006" spans="3:3">
      <c r="C2006"/>
    </row>
    <row r="2007" spans="3:3">
      <c r="C2007"/>
    </row>
    <row r="2008" spans="3:3">
      <c r="C2008"/>
    </row>
    <row r="2009" spans="3:3">
      <c r="C2009"/>
    </row>
    <row r="2010" spans="3:3">
      <c r="C2010"/>
    </row>
    <row r="2011" spans="3:3">
      <c r="C2011"/>
    </row>
    <row r="2012" spans="3:3">
      <c r="C2012"/>
    </row>
    <row r="2013" spans="3:3">
      <c r="C2013"/>
    </row>
    <row r="2014" spans="3:3">
      <c r="C2014"/>
    </row>
    <row r="2015" spans="3:3">
      <c r="C2015"/>
    </row>
    <row r="2016" spans="3:3">
      <c r="C2016"/>
    </row>
    <row r="2017" spans="3:3">
      <c r="C2017"/>
    </row>
    <row r="2018" spans="3:3">
      <c r="C2018"/>
    </row>
    <row r="2019" spans="3:3">
      <c r="C2019"/>
    </row>
    <row r="2020" spans="3:3">
      <c r="C2020"/>
    </row>
    <row r="2021" spans="3:3">
      <c r="C2021"/>
    </row>
    <row r="2022" spans="3:3">
      <c r="C2022"/>
    </row>
    <row r="2023" spans="3:3">
      <c r="C2023"/>
    </row>
    <row r="2024" spans="3:3">
      <c r="C2024"/>
    </row>
    <row r="2025" spans="3:3">
      <c r="C2025"/>
    </row>
    <row r="2026" spans="3:3">
      <c r="C2026"/>
    </row>
    <row r="2027" spans="3:3">
      <c r="C2027"/>
    </row>
    <row r="2028" spans="3:3">
      <c r="C2028"/>
    </row>
    <row r="2029" spans="3:3">
      <c r="C2029"/>
    </row>
    <row r="2030" spans="3:3">
      <c r="C2030"/>
    </row>
    <row r="2031" spans="3:3">
      <c r="C2031"/>
    </row>
    <row r="2032" spans="3:3">
      <c r="C2032"/>
    </row>
    <row r="2033" spans="3:3">
      <c r="C2033"/>
    </row>
    <row r="2034" spans="3:3">
      <c r="C2034"/>
    </row>
    <row r="2035" spans="3:3">
      <c r="C2035"/>
    </row>
    <row r="2036" spans="3:3">
      <c r="C2036"/>
    </row>
    <row r="2037" spans="3:3">
      <c r="C2037"/>
    </row>
    <row r="2038" spans="3:3">
      <c r="C2038"/>
    </row>
    <row r="2039" spans="3:3">
      <c r="C2039"/>
    </row>
    <row r="2040" spans="3:3">
      <c r="C2040"/>
    </row>
    <row r="2041" spans="3:3">
      <c r="C2041"/>
    </row>
    <row r="2042" spans="3:3">
      <c r="C2042"/>
    </row>
    <row r="2043" spans="3:3">
      <c r="C2043"/>
    </row>
    <row r="2044" spans="3:3">
      <c r="C2044"/>
    </row>
    <row r="2045" spans="3:3">
      <c r="C2045"/>
    </row>
    <row r="2046" spans="3:3">
      <c r="C2046"/>
    </row>
    <row r="2047" spans="3:3">
      <c r="C2047"/>
    </row>
    <row r="2048" spans="3:3">
      <c r="C2048"/>
    </row>
    <row r="2049" spans="3:3">
      <c r="C2049"/>
    </row>
    <row r="2050" spans="3:3">
      <c r="C2050"/>
    </row>
    <row r="2051" spans="3:3">
      <c r="C2051"/>
    </row>
    <row r="2052" spans="3:3">
      <c r="C2052"/>
    </row>
    <row r="2053" spans="3:3">
      <c r="C2053"/>
    </row>
    <row r="2054" spans="3:3">
      <c r="C2054"/>
    </row>
    <row r="2055" spans="3:3">
      <c r="C2055"/>
    </row>
    <row r="2056" spans="3:3">
      <c r="C2056"/>
    </row>
    <row r="2057" spans="3:3">
      <c r="C2057"/>
    </row>
    <row r="2058" spans="3:3">
      <c r="C2058"/>
    </row>
    <row r="2059" spans="3:3">
      <c r="C2059"/>
    </row>
    <row r="2060" spans="3:3">
      <c r="C2060"/>
    </row>
    <row r="2061" spans="3:3">
      <c r="C2061"/>
    </row>
    <row r="2062" spans="3:3">
      <c r="C2062"/>
    </row>
    <row r="2063" spans="3:3">
      <c r="C2063"/>
    </row>
    <row r="2064" spans="3:3">
      <c r="C2064"/>
    </row>
    <row r="2065" spans="3:3">
      <c r="C2065"/>
    </row>
    <row r="2066" spans="3:3">
      <c r="C2066"/>
    </row>
    <row r="2067" spans="3:3">
      <c r="C2067"/>
    </row>
    <row r="2068" spans="3:3">
      <c r="C2068"/>
    </row>
    <row r="2069" spans="3:3">
      <c r="C2069"/>
    </row>
    <row r="2070" spans="3:3">
      <c r="C2070"/>
    </row>
    <row r="2071" spans="3:3">
      <c r="C2071"/>
    </row>
    <row r="2072" spans="3:3">
      <c r="C2072"/>
    </row>
    <row r="2073" spans="3:3">
      <c r="C2073"/>
    </row>
    <row r="2074" spans="3:3">
      <c r="C2074"/>
    </row>
    <row r="2075" spans="3:3">
      <c r="C2075"/>
    </row>
    <row r="2076" spans="3:3">
      <c r="C2076"/>
    </row>
    <row r="2077" spans="3:3">
      <c r="C2077"/>
    </row>
    <row r="2078" spans="3:3">
      <c r="C2078"/>
    </row>
    <row r="2079" spans="3:3">
      <c r="C2079"/>
    </row>
    <row r="2080" spans="3:3">
      <c r="C2080"/>
    </row>
    <row r="2081" spans="3:3">
      <c r="C2081"/>
    </row>
    <row r="2082" spans="3:3">
      <c r="C2082"/>
    </row>
    <row r="2083" spans="3:3">
      <c r="C2083"/>
    </row>
    <row r="2084" spans="3:3">
      <c r="C2084"/>
    </row>
    <row r="2085" spans="3:3">
      <c r="C2085"/>
    </row>
    <row r="2086" spans="3:3">
      <c r="C2086"/>
    </row>
    <row r="2087" spans="3:3">
      <c r="C2087"/>
    </row>
    <row r="2088" spans="3:3">
      <c r="C2088"/>
    </row>
    <row r="2089" spans="3:3">
      <c r="C2089"/>
    </row>
    <row r="2090" spans="3:3">
      <c r="C2090"/>
    </row>
    <row r="2091" spans="3:3">
      <c r="C2091"/>
    </row>
    <row r="2092" spans="3:3">
      <c r="C2092"/>
    </row>
    <row r="2093" spans="3:3">
      <c r="C2093"/>
    </row>
    <row r="2094" spans="3:3">
      <c r="C2094"/>
    </row>
    <row r="2095" spans="3:3">
      <c r="C2095"/>
    </row>
    <row r="2096" spans="3:3">
      <c r="C2096"/>
    </row>
    <row r="2097" spans="3:3">
      <c r="C2097"/>
    </row>
    <row r="2098" spans="3:3">
      <c r="C2098"/>
    </row>
    <row r="2099" spans="3:3">
      <c r="C2099"/>
    </row>
    <row r="2100" spans="3:3">
      <c r="C2100"/>
    </row>
    <row r="2101" spans="3:3">
      <c r="C2101"/>
    </row>
    <row r="2102" spans="3:3">
      <c r="C2102"/>
    </row>
    <row r="2103" spans="3:3">
      <c r="C2103"/>
    </row>
    <row r="2104" spans="3:3">
      <c r="C2104"/>
    </row>
    <row r="2105" spans="3:3">
      <c r="C2105"/>
    </row>
    <row r="2106" spans="3:3">
      <c r="C2106"/>
    </row>
    <row r="2107" spans="3:3">
      <c r="C2107"/>
    </row>
    <row r="2108" spans="3:3">
      <c r="C2108"/>
    </row>
    <row r="2109" spans="3:3">
      <c r="C2109"/>
    </row>
    <row r="2110" spans="3:3">
      <c r="C2110"/>
    </row>
    <row r="2111" spans="3:3">
      <c r="C2111"/>
    </row>
    <row r="2112" spans="3:3">
      <c r="C2112"/>
    </row>
    <row r="2113" spans="3:3">
      <c r="C2113"/>
    </row>
    <row r="2114" spans="3:3">
      <c r="C2114"/>
    </row>
    <row r="2115" spans="3:3">
      <c r="C2115"/>
    </row>
    <row r="2116" spans="3:3">
      <c r="C2116"/>
    </row>
    <row r="2117" spans="3:3">
      <c r="C2117"/>
    </row>
    <row r="2118" spans="3:3">
      <c r="C2118"/>
    </row>
    <row r="2119" spans="3:3">
      <c r="C2119"/>
    </row>
    <row r="2120" spans="3:3">
      <c r="C2120"/>
    </row>
    <row r="2121" spans="3:3">
      <c r="C2121"/>
    </row>
    <row r="2122" spans="3:3">
      <c r="C2122"/>
    </row>
    <row r="2123" spans="3:3">
      <c r="C2123"/>
    </row>
    <row r="2124" spans="3:3">
      <c r="C2124"/>
    </row>
    <row r="2125" spans="3:3">
      <c r="C2125"/>
    </row>
    <row r="2126" spans="3:3">
      <c r="C2126"/>
    </row>
    <row r="2127" spans="3:3">
      <c r="C2127"/>
    </row>
    <row r="2128" spans="3:3">
      <c r="C2128"/>
    </row>
    <row r="2129" spans="3:3">
      <c r="C2129"/>
    </row>
    <row r="2130" spans="3:3">
      <c r="C2130"/>
    </row>
    <row r="2131" spans="3:3">
      <c r="C2131"/>
    </row>
    <row r="2132" spans="3:3">
      <c r="C2132"/>
    </row>
    <row r="2133" spans="3:3">
      <c r="C2133"/>
    </row>
    <row r="2134" spans="3:3">
      <c r="C2134"/>
    </row>
    <row r="2135" spans="3:3">
      <c r="C2135"/>
    </row>
    <row r="2136" spans="3:3">
      <c r="C2136"/>
    </row>
    <row r="2137" spans="3:3">
      <c r="C2137"/>
    </row>
    <row r="2138" spans="3:3">
      <c r="C2138"/>
    </row>
    <row r="2139" spans="3:3">
      <c r="C2139"/>
    </row>
    <row r="2140" spans="3:3">
      <c r="C2140"/>
    </row>
    <row r="2141" spans="3:3">
      <c r="C2141"/>
    </row>
    <row r="2142" spans="3:3">
      <c r="C2142"/>
    </row>
    <row r="2143" spans="3:3">
      <c r="C2143"/>
    </row>
    <row r="2144" spans="3:3">
      <c r="C2144"/>
    </row>
    <row r="2145" spans="3:3">
      <c r="C2145"/>
    </row>
    <row r="2146" spans="3:3">
      <c r="C2146"/>
    </row>
    <row r="2147" spans="3:3">
      <c r="C2147"/>
    </row>
    <row r="2148" spans="3:3">
      <c r="C2148"/>
    </row>
    <row r="2149" spans="3:3">
      <c r="C2149"/>
    </row>
    <row r="2150" spans="3:3">
      <c r="C2150"/>
    </row>
    <row r="2151" spans="3:3">
      <c r="C2151"/>
    </row>
    <row r="2152" spans="3:3">
      <c r="C2152"/>
    </row>
    <row r="2153" spans="3:3">
      <c r="C2153"/>
    </row>
    <row r="2154" spans="3:3">
      <c r="C2154"/>
    </row>
    <row r="2155" spans="3:3">
      <c r="C2155"/>
    </row>
    <row r="2156" spans="3:3">
      <c r="C2156"/>
    </row>
    <row r="2157" spans="3:3">
      <c r="C2157"/>
    </row>
    <row r="2158" spans="3:3">
      <c r="C2158"/>
    </row>
    <row r="2159" spans="3:3">
      <c r="C2159"/>
    </row>
    <row r="2160" spans="3:3">
      <c r="C2160"/>
    </row>
    <row r="2161" spans="3:3">
      <c r="C2161"/>
    </row>
    <row r="2162" spans="3:3">
      <c r="C2162"/>
    </row>
    <row r="2163" spans="3:3">
      <c r="C2163"/>
    </row>
    <row r="2164" spans="3:3">
      <c r="C2164"/>
    </row>
    <row r="2165" spans="3:3">
      <c r="C2165"/>
    </row>
    <row r="2166" spans="3:3">
      <c r="C2166"/>
    </row>
    <row r="2167" spans="3:3">
      <c r="C2167"/>
    </row>
    <row r="2168" spans="3:3">
      <c r="C2168"/>
    </row>
    <row r="2169" spans="3:3">
      <c r="C2169"/>
    </row>
    <row r="2170" spans="3:3">
      <c r="C2170"/>
    </row>
    <row r="2171" spans="3:3">
      <c r="C2171"/>
    </row>
    <row r="2172" spans="3:3">
      <c r="C2172"/>
    </row>
    <row r="2173" spans="3:3">
      <c r="C2173"/>
    </row>
    <row r="2174" spans="3:3">
      <c r="C2174"/>
    </row>
    <row r="2175" spans="3:3">
      <c r="C2175"/>
    </row>
    <row r="2176" spans="3:3">
      <c r="C2176"/>
    </row>
    <row r="2177" spans="3:3">
      <c r="C2177"/>
    </row>
    <row r="2178" spans="3:3">
      <c r="C2178"/>
    </row>
    <row r="2179" spans="3:3">
      <c r="C2179"/>
    </row>
    <row r="2180" spans="3:3">
      <c r="C2180"/>
    </row>
    <row r="2181" spans="3:3">
      <c r="C2181"/>
    </row>
    <row r="2182" spans="3:3">
      <c r="C2182"/>
    </row>
    <row r="2183" spans="3:3">
      <c r="C2183"/>
    </row>
    <row r="2184" spans="3:3">
      <c r="C2184"/>
    </row>
    <row r="2185" spans="3:3">
      <c r="C2185"/>
    </row>
    <row r="2186" spans="3:3">
      <c r="C2186"/>
    </row>
    <row r="2187" spans="3:3">
      <c r="C2187"/>
    </row>
    <row r="2188" spans="3:3">
      <c r="C2188"/>
    </row>
    <row r="2189" spans="3:3">
      <c r="C2189"/>
    </row>
    <row r="2190" spans="3:3">
      <c r="C2190"/>
    </row>
    <row r="2191" spans="3:3">
      <c r="C2191"/>
    </row>
    <row r="2192" spans="3:3">
      <c r="C2192"/>
    </row>
    <row r="2193" spans="3:3">
      <c r="C2193"/>
    </row>
    <row r="2194" spans="3:3">
      <c r="C2194"/>
    </row>
    <row r="2195" spans="3:3">
      <c r="C2195"/>
    </row>
    <row r="2196" spans="3:3">
      <c r="C2196"/>
    </row>
    <row r="2197" spans="3:3">
      <c r="C2197"/>
    </row>
    <row r="2198" spans="3:3">
      <c r="C2198"/>
    </row>
    <row r="2199" spans="3:3">
      <c r="C2199"/>
    </row>
    <row r="2200" spans="3:3">
      <c r="C2200"/>
    </row>
    <row r="2201" spans="3:3">
      <c r="C2201"/>
    </row>
    <row r="2202" spans="3:3">
      <c r="C2202"/>
    </row>
    <row r="2203" spans="3:3">
      <c r="C2203"/>
    </row>
    <row r="2204" spans="3:3">
      <c r="C2204"/>
    </row>
    <row r="2205" spans="3:3">
      <c r="C2205"/>
    </row>
    <row r="2206" spans="3:3">
      <c r="C2206"/>
    </row>
    <row r="2207" spans="3:3">
      <c r="C2207"/>
    </row>
    <row r="2208" spans="3:3">
      <c r="C2208"/>
    </row>
    <row r="2209" spans="3:3">
      <c r="C2209"/>
    </row>
    <row r="2210" spans="3:3">
      <c r="C2210"/>
    </row>
    <row r="2211" spans="3:3">
      <c r="C2211"/>
    </row>
    <row r="2212" spans="3:3">
      <c r="C2212"/>
    </row>
    <row r="2213" spans="3:3">
      <c r="C2213"/>
    </row>
    <row r="2214" spans="3:3">
      <c r="C2214"/>
    </row>
    <row r="2215" spans="3:3">
      <c r="C2215"/>
    </row>
    <row r="2216" spans="3:3">
      <c r="C2216"/>
    </row>
    <row r="2217" spans="3:3">
      <c r="C2217"/>
    </row>
    <row r="2218" spans="3:3">
      <c r="C2218"/>
    </row>
    <row r="2219" spans="3:3">
      <c r="C2219"/>
    </row>
    <row r="2220" spans="3:3">
      <c r="C2220"/>
    </row>
    <row r="2221" spans="3:3">
      <c r="C2221"/>
    </row>
    <row r="2222" spans="3:3">
      <c r="C2222"/>
    </row>
    <row r="2223" spans="3:3">
      <c r="C2223"/>
    </row>
    <row r="2224" spans="3:3">
      <c r="C2224"/>
    </row>
    <row r="2225" spans="3:3">
      <c r="C2225"/>
    </row>
    <row r="2226" spans="3:3">
      <c r="C2226"/>
    </row>
    <row r="2227" spans="3:3">
      <c r="C2227"/>
    </row>
    <row r="2228" spans="3:3">
      <c r="C2228"/>
    </row>
    <row r="2229" spans="3:3">
      <c r="C2229"/>
    </row>
    <row r="2230" spans="3:3">
      <c r="C2230"/>
    </row>
    <row r="2231" spans="3:3">
      <c r="C2231"/>
    </row>
    <row r="2232" spans="3:3">
      <c r="C2232"/>
    </row>
    <row r="2233" spans="3:3">
      <c r="C2233"/>
    </row>
    <row r="2234" spans="3:3">
      <c r="C2234"/>
    </row>
    <row r="2235" spans="3:3">
      <c r="C2235"/>
    </row>
    <row r="2236" spans="3:3">
      <c r="C2236"/>
    </row>
    <row r="2237" spans="3:3">
      <c r="C2237"/>
    </row>
    <row r="2238" spans="3:3">
      <c r="C2238"/>
    </row>
    <row r="2239" spans="3:3">
      <c r="C2239"/>
    </row>
    <row r="2240" spans="3:3">
      <c r="C2240"/>
    </row>
    <row r="2241" spans="3:3">
      <c r="C2241"/>
    </row>
    <row r="2242" spans="3:3">
      <c r="C2242"/>
    </row>
    <row r="2243" spans="3:3">
      <c r="C2243"/>
    </row>
    <row r="2244" spans="3:3">
      <c r="C2244"/>
    </row>
    <row r="2245" spans="3:3">
      <c r="C2245"/>
    </row>
    <row r="2246" spans="3:3">
      <c r="C2246"/>
    </row>
    <row r="2247" spans="3:3">
      <c r="C2247"/>
    </row>
    <row r="2248" spans="3:3">
      <c r="C2248"/>
    </row>
    <row r="2249" spans="3:3">
      <c r="C2249"/>
    </row>
    <row r="2250" spans="3:3">
      <c r="C2250"/>
    </row>
    <row r="2251" spans="3:3">
      <c r="C2251"/>
    </row>
    <row r="2252" spans="3:3">
      <c r="C2252"/>
    </row>
    <row r="2253" spans="3:3">
      <c r="C2253"/>
    </row>
    <row r="2254" spans="3:3">
      <c r="C2254"/>
    </row>
    <row r="2255" spans="3:3">
      <c r="C2255"/>
    </row>
    <row r="2256" spans="3:3">
      <c r="C2256"/>
    </row>
    <row r="2257" spans="3:3">
      <c r="C2257"/>
    </row>
    <row r="2258" spans="3:3">
      <c r="C2258"/>
    </row>
    <row r="2259" spans="3:3">
      <c r="C2259"/>
    </row>
    <row r="2260" spans="3:3">
      <c r="C2260"/>
    </row>
    <row r="2261" spans="3:3">
      <c r="C2261"/>
    </row>
    <row r="2262" spans="3:3">
      <c r="C2262"/>
    </row>
    <row r="2263" spans="3:3">
      <c r="C2263"/>
    </row>
    <row r="2264" spans="3:3">
      <c r="C2264"/>
    </row>
    <row r="2265" spans="3:3">
      <c r="C2265"/>
    </row>
    <row r="2266" spans="3:3">
      <c r="C2266"/>
    </row>
    <row r="2267" spans="3:3">
      <c r="C2267"/>
    </row>
    <row r="2268" spans="3:3">
      <c r="C2268"/>
    </row>
    <row r="2269" spans="3:3">
      <c r="C2269"/>
    </row>
    <row r="2270" spans="3:3">
      <c r="C2270"/>
    </row>
    <row r="2271" spans="3:3">
      <c r="C2271"/>
    </row>
    <row r="2272" spans="3:3">
      <c r="C2272"/>
    </row>
    <row r="2273" spans="3:3">
      <c r="C2273"/>
    </row>
    <row r="2274" spans="3:3">
      <c r="C2274"/>
    </row>
    <row r="2275" spans="3:3">
      <c r="C2275"/>
    </row>
    <row r="2276" spans="3:3">
      <c r="C2276"/>
    </row>
    <row r="2277" spans="3:3">
      <c r="C2277"/>
    </row>
    <row r="2278" spans="3:3">
      <c r="C2278"/>
    </row>
    <row r="2279" spans="3:3">
      <c r="C2279"/>
    </row>
    <row r="2280" spans="3:3">
      <c r="C2280"/>
    </row>
    <row r="2281" spans="3:3">
      <c r="C2281"/>
    </row>
    <row r="2282" spans="3:3">
      <c r="C2282"/>
    </row>
    <row r="2283" spans="3:3">
      <c r="C2283"/>
    </row>
    <row r="2284" spans="3:3">
      <c r="C2284"/>
    </row>
    <row r="2285" spans="3:3">
      <c r="C2285"/>
    </row>
    <row r="2286" spans="3:3">
      <c r="C2286"/>
    </row>
    <row r="2287" spans="3:3">
      <c r="C2287"/>
    </row>
    <row r="2288" spans="3:3">
      <c r="C2288"/>
    </row>
    <row r="2289" spans="3:3">
      <c r="C2289"/>
    </row>
    <row r="2290" spans="3:3">
      <c r="C2290"/>
    </row>
    <row r="2291" spans="3:3">
      <c r="C2291"/>
    </row>
    <row r="2292" spans="3:3">
      <c r="C2292"/>
    </row>
    <row r="2293" spans="3:3">
      <c r="C2293"/>
    </row>
    <row r="2294" spans="3:3">
      <c r="C2294"/>
    </row>
    <row r="2295" spans="3:3">
      <c r="C2295"/>
    </row>
    <row r="2296" spans="3:3">
      <c r="C2296"/>
    </row>
    <row r="2297" spans="3:3">
      <c r="C2297"/>
    </row>
    <row r="2298" spans="3:3">
      <c r="C2298"/>
    </row>
    <row r="2299" spans="3:3">
      <c r="C2299"/>
    </row>
    <row r="2300" spans="3:3">
      <c r="C2300"/>
    </row>
    <row r="2301" spans="3:3">
      <c r="C2301"/>
    </row>
    <row r="2302" spans="3:3">
      <c r="C2302"/>
    </row>
    <row r="2303" spans="3:3">
      <c r="C2303"/>
    </row>
    <row r="2304" spans="3:3">
      <c r="C2304"/>
    </row>
    <row r="2305" spans="3:3">
      <c r="C2305"/>
    </row>
    <row r="2306" spans="3:3">
      <c r="C2306"/>
    </row>
    <row r="2307" spans="3:3">
      <c r="C2307"/>
    </row>
    <row r="2308" spans="3:3">
      <c r="C2308"/>
    </row>
    <row r="2309" spans="3:3">
      <c r="C2309"/>
    </row>
    <row r="2310" spans="3:3">
      <c r="C2310"/>
    </row>
    <row r="2311" spans="3:3">
      <c r="C2311"/>
    </row>
    <row r="2312" spans="3:3">
      <c r="C2312"/>
    </row>
    <row r="2313" spans="3:3">
      <c r="C2313"/>
    </row>
    <row r="2314" spans="3:3">
      <c r="C2314"/>
    </row>
    <row r="2315" spans="3:3">
      <c r="C2315"/>
    </row>
    <row r="2316" spans="3:3">
      <c r="C2316"/>
    </row>
    <row r="2317" spans="3:3">
      <c r="C2317"/>
    </row>
    <row r="2318" spans="3:3">
      <c r="C2318"/>
    </row>
    <row r="2319" spans="3:3">
      <c r="C2319"/>
    </row>
    <row r="2320" spans="3:3">
      <c r="C2320"/>
    </row>
    <row r="2321" spans="3:3">
      <c r="C2321"/>
    </row>
    <row r="2322" spans="3:3">
      <c r="C2322"/>
    </row>
    <row r="2323" spans="3:3">
      <c r="C2323"/>
    </row>
    <row r="2324" spans="3:3">
      <c r="C2324"/>
    </row>
    <row r="2325" spans="3:3">
      <c r="C2325"/>
    </row>
    <row r="2326" spans="3:3">
      <c r="C2326"/>
    </row>
    <row r="2327" spans="3:3">
      <c r="C2327"/>
    </row>
    <row r="2328" spans="3:3">
      <c r="C2328"/>
    </row>
    <row r="2329" spans="3:3">
      <c r="C2329"/>
    </row>
    <row r="2330" spans="3:3">
      <c r="C2330"/>
    </row>
    <row r="2331" spans="3:3">
      <c r="C2331"/>
    </row>
    <row r="2332" spans="3:3">
      <c r="C2332"/>
    </row>
    <row r="2333" spans="3:3">
      <c r="C2333"/>
    </row>
    <row r="2334" spans="3:3">
      <c r="C2334"/>
    </row>
    <row r="2335" spans="3:3">
      <c r="C2335"/>
    </row>
    <row r="2336" spans="3:3">
      <c r="C2336"/>
    </row>
    <row r="2337" spans="3:3">
      <c r="C2337"/>
    </row>
    <row r="2338" spans="3:3">
      <c r="C2338"/>
    </row>
    <row r="2339" spans="3:3">
      <c r="C2339"/>
    </row>
    <row r="2340" spans="3:3">
      <c r="C2340"/>
    </row>
    <row r="2341" spans="3:3">
      <c r="C2341"/>
    </row>
    <row r="2342" spans="3:3">
      <c r="C2342"/>
    </row>
    <row r="2343" spans="3:3">
      <c r="C2343"/>
    </row>
    <row r="2344" spans="3:3">
      <c r="C2344"/>
    </row>
    <row r="2345" spans="3:3">
      <c r="C2345"/>
    </row>
    <row r="2346" spans="3:3">
      <c r="C2346"/>
    </row>
    <row r="2347" spans="3:3">
      <c r="C2347"/>
    </row>
    <row r="2348" spans="3:3">
      <c r="C2348"/>
    </row>
    <row r="2349" spans="3:3">
      <c r="C2349"/>
    </row>
    <row r="2350" spans="3:3">
      <c r="C2350"/>
    </row>
    <row r="2351" spans="3:3">
      <c r="C2351"/>
    </row>
    <row r="2352" spans="3:3">
      <c r="C2352"/>
    </row>
    <row r="2353" spans="3:3">
      <c r="C2353"/>
    </row>
    <row r="2354" spans="3:3">
      <c r="C2354"/>
    </row>
    <row r="2355" spans="3:3">
      <c r="C2355"/>
    </row>
    <row r="2356" spans="3:3">
      <c r="C2356"/>
    </row>
    <row r="2357" spans="3:3">
      <c r="C2357"/>
    </row>
    <row r="2358" spans="3:3">
      <c r="C2358"/>
    </row>
    <row r="2359" spans="3:3">
      <c r="C2359"/>
    </row>
    <row r="2360" spans="3:3">
      <c r="C2360"/>
    </row>
    <row r="2361" spans="3:3">
      <c r="C2361"/>
    </row>
    <row r="2362" spans="3:3">
      <c r="C2362"/>
    </row>
    <row r="2363" spans="3:3">
      <c r="C2363"/>
    </row>
    <row r="2364" spans="3:3">
      <c r="C2364"/>
    </row>
    <row r="2365" spans="3:3">
      <c r="C2365"/>
    </row>
    <row r="2366" spans="3:3">
      <c r="C2366"/>
    </row>
    <row r="2367" spans="3:3">
      <c r="C2367"/>
    </row>
    <row r="2368" spans="3:3">
      <c r="C2368"/>
    </row>
    <row r="2369" spans="3:3">
      <c r="C2369"/>
    </row>
    <row r="2370" spans="3:3">
      <c r="C2370"/>
    </row>
    <row r="2371" spans="3:3">
      <c r="C2371"/>
    </row>
    <row r="2372" spans="3:3">
      <c r="C2372"/>
    </row>
    <row r="2373" spans="3:3">
      <c r="C2373"/>
    </row>
    <row r="2374" spans="3:3">
      <c r="C2374"/>
    </row>
    <row r="2375" spans="3:3">
      <c r="C2375"/>
    </row>
    <row r="2376" spans="3:3">
      <c r="C2376"/>
    </row>
    <row r="2377" spans="3:3">
      <c r="C2377"/>
    </row>
    <row r="2378" spans="3:3">
      <c r="C2378"/>
    </row>
    <row r="2379" spans="3:3">
      <c r="C2379"/>
    </row>
    <row r="2380" spans="3:3">
      <c r="C2380"/>
    </row>
    <row r="2381" spans="3:3">
      <c r="C2381"/>
    </row>
    <row r="2382" spans="3:3">
      <c r="C2382"/>
    </row>
    <row r="2383" spans="3:3">
      <c r="C2383"/>
    </row>
    <row r="2384" spans="3:3">
      <c r="C2384"/>
    </row>
    <row r="2385" spans="3:3">
      <c r="C2385"/>
    </row>
    <row r="2386" spans="3:3">
      <c r="C2386"/>
    </row>
    <row r="2387" spans="3:3">
      <c r="C2387"/>
    </row>
    <row r="2388" spans="3:3">
      <c r="C2388"/>
    </row>
    <row r="2389" spans="3:3">
      <c r="C2389"/>
    </row>
    <row r="2390" spans="3:3">
      <c r="C2390"/>
    </row>
    <row r="2391" spans="3:3">
      <c r="C2391"/>
    </row>
    <row r="2392" spans="3:3">
      <c r="C2392"/>
    </row>
    <row r="2393" spans="3:3">
      <c r="C2393"/>
    </row>
    <row r="2394" spans="3:3">
      <c r="C2394"/>
    </row>
    <row r="2395" spans="3:3">
      <c r="C2395"/>
    </row>
    <row r="2396" spans="3:3">
      <c r="C2396"/>
    </row>
    <row r="2397" spans="3:3">
      <c r="C2397"/>
    </row>
    <row r="2398" spans="3:3">
      <c r="C2398"/>
    </row>
    <row r="2399" spans="3:3">
      <c r="C2399"/>
    </row>
    <row r="2400" spans="3:3">
      <c r="C2400"/>
    </row>
    <row r="2401" spans="3:3">
      <c r="C2401"/>
    </row>
    <row r="2402" spans="3:3">
      <c r="C2402"/>
    </row>
    <row r="2403" spans="3:3">
      <c r="C2403"/>
    </row>
    <row r="2404" spans="3:3">
      <c r="C2404"/>
    </row>
    <row r="2405" spans="3:3">
      <c r="C2405"/>
    </row>
    <row r="2406" spans="3:3">
      <c r="C2406"/>
    </row>
    <row r="2407" spans="3:3">
      <c r="C2407"/>
    </row>
    <row r="2408" spans="3:3">
      <c r="C2408"/>
    </row>
    <row r="2409" spans="3:3">
      <c r="C2409"/>
    </row>
    <row r="2410" spans="3:3">
      <c r="C2410"/>
    </row>
    <row r="2411" spans="3:3">
      <c r="C2411"/>
    </row>
    <row r="2412" spans="3:3">
      <c r="C2412"/>
    </row>
    <row r="2413" spans="3:3">
      <c r="C2413"/>
    </row>
    <row r="2414" spans="3:3">
      <c r="C2414"/>
    </row>
    <row r="2415" spans="3:3">
      <c r="C2415"/>
    </row>
    <row r="2416" spans="3:3">
      <c r="C2416"/>
    </row>
    <row r="2417" spans="3:3">
      <c r="C2417"/>
    </row>
    <row r="2418" spans="3:3">
      <c r="C2418"/>
    </row>
    <row r="2419" spans="3:3">
      <c r="C2419"/>
    </row>
    <row r="2420" spans="3:3">
      <c r="C2420"/>
    </row>
    <row r="2421" spans="3:3">
      <c r="C2421"/>
    </row>
    <row r="2422" spans="3:3">
      <c r="C2422"/>
    </row>
    <row r="2423" spans="3:3">
      <c r="C2423"/>
    </row>
    <row r="2424" spans="3:3">
      <c r="C2424"/>
    </row>
    <row r="2425" spans="3:3">
      <c r="C2425"/>
    </row>
    <row r="2426" spans="3:3">
      <c r="C2426"/>
    </row>
    <row r="2427" spans="3:3">
      <c r="C2427"/>
    </row>
    <row r="2428" spans="3:3">
      <c r="C2428"/>
    </row>
    <row r="2429" spans="3:3">
      <c r="C2429"/>
    </row>
    <row r="2430" spans="3:3">
      <c r="C2430"/>
    </row>
    <row r="2431" spans="3:3">
      <c r="C2431"/>
    </row>
    <row r="2432" spans="3:3">
      <c r="C2432"/>
    </row>
    <row r="2433" spans="3:3">
      <c r="C2433"/>
    </row>
    <row r="2434" spans="3:3">
      <c r="C2434"/>
    </row>
    <row r="2435" spans="3:3">
      <c r="C2435"/>
    </row>
    <row r="2436" spans="3:3">
      <c r="C2436"/>
    </row>
    <row r="2437" spans="3:3">
      <c r="C2437"/>
    </row>
    <row r="2438" spans="3:3">
      <c r="C2438"/>
    </row>
    <row r="2439" spans="3:3">
      <c r="C2439"/>
    </row>
    <row r="2440" spans="3:3">
      <c r="C2440"/>
    </row>
    <row r="2441" spans="3:3">
      <c r="C2441"/>
    </row>
    <row r="2442" spans="3:3">
      <c r="C2442"/>
    </row>
    <row r="2443" spans="3:3">
      <c r="C2443"/>
    </row>
    <row r="2444" spans="3:3">
      <c r="C2444"/>
    </row>
    <row r="2445" spans="3:3">
      <c r="C2445"/>
    </row>
    <row r="2446" spans="3:3">
      <c r="C2446"/>
    </row>
    <row r="2447" spans="3:3">
      <c r="C2447"/>
    </row>
    <row r="2448" spans="3:3">
      <c r="C2448"/>
    </row>
    <row r="2449" spans="3:3">
      <c r="C2449"/>
    </row>
    <row r="2450" spans="3:3">
      <c r="C2450"/>
    </row>
    <row r="2451" spans="3:3">
      <c r="C2451"/>
    </row>
    <row r="2452" spans="3:3">
      <c r="C2452"/>
    </row>
    <row r="2453" spans="3:3">
      <c r="C2453"/>
    </row>
    <row r="2454" spans="3:3">
      <c r="C2454"/>
    </row>
    <row r="2455" spans="3:3">
      <c r="C2455"/>
    </row>
    <row r="2456" spans="3:3">
      <c r="C2456"/>
    </row>
    <row r="2457" spans="3:3">
      <c r="C2457"/>
    </row>
    <row r="2458" spans="3:3">
      <c r="C2458"/>
    </row>
    <row r="2459" spans="3:3">
      <c r="C2459"/>
    </row>
    <row r="2460" spans="3:3">
      <c r="C2460"/>
    </row>
    <row r="2461" spans="3:3">
      <c r="C2461"/>
    </row>
    <row r="2462" spans="3:3">
      <c r="C2462"/>
    </row>
    <row r="2463" spans="3:3">
      <c r="C2463"/>
    </row>
    <row r="2464" spans="3:3">
      <c r="C2464"/>
    </row>
    <row r="2465" spans="3:3">
      <c r="C2465"/>
    </row>
    <row r="2466" spans="3:3">
      <c r="C2466"/>
    </row>
    <row r="2467" spans="3:3">
      <c r="C2467"/>
    </row>
    <row r="2468" spans="3:3">
      <c r="C2468"/>
    </row>
    <row r="2469" spans="3:3">
      <c r="C2469"/>
    </row>
    <row r="2470" spans="3:3">
      <c r="C2470"/>
    </row>
    <row r="2471" spans="3:3">
      <c r="C2471"/>
    </row>
    <row r="2472" spans="3:3">
      <c r="C2472"/>
    </row>
    <row r="2473" spans="3:3">
      <c r="C2473"/>
    </row>
    <row r="2474" spans="3:3">
      <c r="C2474"/>
    </row>
    <row r="2475" spans="3:3">
      <c r="C2475"/>
    </row>
    <row r="2476" spans="3:3">
      <c r="C2476"/>
    </row>
    <row r="2477" spans="3:3">
      <c r="C2477"/>
    </row>
    <row r="2478" spans="3:3">
      <c r="C2478"/>
    </row>
    <row r="2479" spans="3:3">
      <c r="C2479"/>
    </row>
    <row r="2480" spans="3:3">
      <c r="C2480"/>
    </row>
    <row r="2481" spans="3:3">
      <c r="C2481"/>
    </row>
    <row r="2482" spans="3:3">
      <c r="C2482"/>
    </row>
    <row r="2483" spans="3:3">
      <c r="C2483"/>
    </row>
    <row r="2484" spans="3:3">
      <c r="C2484"/>
    </row>
    <row r="2485" spans="3:3">
      <c r="C2485"/>
    </row>
    <row r="2486" spans="3:3">
      <c r="C2486"/>
    </row>
    <row r="2487" spans="3:3">
      <c r="C2487"/>
    </row>
    <row r="2488" spans="3:3">
      <c r="C2488"/>
    </row>
    <row r="2489" spans="3:3">
      <c r="C2489"/>
    </row>
    <row r="2490" spans="3:3">
      <c r="C2490"/>
    </row>
    <row r="2491" spans="3:3">
      <c r="C2491"/>
    </row>
    <row r="2492" spans="3:3">
      <c r="C2492"/>
    </row>
    <row r="2493" spans="3:3">
      <c r="C2493"/>
    </row>
    <row r="2494" spans="3:3">
      <c r="C2494"/>
    </row>
    <row r="2495" spans="3:3">
      <c r="C2495"/>
    </row>
    <row r="2496" spans="3:3">
      <c r="C2496"/>
    </row>
    <row r="2497" spans="3:3">
      <c r="C2497"/>
    </row>
    <row r="2498" spans="3:3">
      <c r="C2498"/>
    </row>
    <row r="2499" spans="3:3">
      <c r="C2499"/>
    </row>
    <row r="2500" spans="3:3">
      <c r="C2500"/>
    </row>
    <row r="2501" spans="3:3">
      <c r="C2501"/>
    </row>
    <row r="2502" spans="3:3">
      <c r="C2502"/>
    </row>
    <row r="2503" spans="3:3">
      <c r="C2503"/>
    </row>
    <row r="2504" spans="3:3">
      <c r="C2504"/>
    </row>
    <row r="2505" spans="3:3">
      <c r="C2505"/>
    </row>
    <row r="2506" spans="3:3">
      <c r="C2506"/>
    </row>
    <row r="2507" spans="3:3">
      <c r="C2507"/>
    </row>
    <row r="2508" spans="3:3">
      <c r="C2508"/>
    </row>
    <row r="2509" spans="3:3">
      <c r="C2509"/>
    </row>
    <row r="2510" spans="3:3">
      <c r="C2510"/>
    </row>
    <row r="2511" spans="3:3">
      <c r="C2511"/>
    </row>
    <row r="2512" spans="3:3">
      <c r="C2512"/>
    </row>
    <row r="2513" spans="3:3">
      <c r="C2513"/>
    </row>
    <row r="2514" spans="3:3">
      <c r="C2514"/>
    </row>
    <row r="2515" spans="3:3">
      <c r="C2515"/>
    </row>
    <row r="2516" spans="3:3">
      <c r="C2516"/>
    </row>
    <row r="2517" spans="3:3">
      <c r="C2517"/>
    </row>
    <row r="2518" spans="3:3">
      <c r="C2518"/>
    </row>
    <row r="2519" spans="3:3">
      <c r="C2519"/>
    </row>
    <row r="2520" spans="3:3">
      <c r="C2520"/>
    </row>
    <row r="2521" spans="3:3">
      <c r="C2521"/>
    </row>
    <row r="2522" spans="3:3">
      <c r="C2522"/>
    </row>
    <row r="2523" spans="3:3">
      <c r="C2523"/>
    </row>
    <row r="2524" spans="3:3">
      <c r="C2524"/>
    </row>
    <row r="2525" spans="3:3">
      <c r="C2525"/>
    </row>
    <row r="2526" spans="3:3">
      <c r="C2526"/>
    </row>
    <row r="2527" spans="3:3">
      <c r="C2527"/>
    </row>
    <row r="2528" spans="3:3">
      <c r="C2528"/>
    </row>
    <row r="2529" spans="3:3">
      <c r="C2529"/>
    </row>
    <row r="2530" spans="3:3">
      <c r="C2530"/>
    </row>
    <row r="2531" spans="3:3">
      <c r="C2531"/>
    </row>
    <row r="2532" spans="3:3">
      <c r="C2532"/>
    </row>
    <row r="2533" spans="3:3">
      <c r="C2533"/>
    </row>
    <row r="2534" spans="3:3">
      <c r="C2534"/>
    </row>
    <row r="2535" spans="3:3">
      <c r="C2535"/>
    </row>
    <row r="2536" spans="3:3">
      <c r="C2536"/>
    </row>
    <row r="2537" spans="3:3">
      <c r="C2537"/>
    </row>
    <row r="2538" spans="3:3">
      <c r="C2538"/>
    </row>
    <row r="2539" spans="3:3">
      <c r="C2539"/>
    </row>
    <row r="2540" spans="3:3">
      <c r="C2540"/>
    </row>
    <row r="2541" spans="3:3">
      <c r="C2541"/>
    </row>
    <row r="2542" spans="3:3">
      <c r="C2542"/>
    </row>
    <row r="2543" spans="3:3">
      <c r="C2543"/>
    </row>
    <row r="2544" spans="3:3">
      <c r="C2544"/>
    </row>
    <row r="2545" spans="3:3">
      <c r="C2545"/>
    </row>
    <row r="2546" spans="3:3">
      <c r="C2546"/>
    </row>
    <row r="2547" spans="3:3">
      <c r="C2547"/>
    </row>
    <row r="2548" spans="3:3">
      <c r="C2548"/>
    </row>
    <row r="2549" spans="3:3">
      <c r="C2549"/>
    </row>
    <row r="2550" spans="3:3">
      <c r="C2550"/>
    </row>
    <row r="2551" spans="3:3">
      <c r="C2551"/>
    </row>
    <row r="2552" spans="3:3">
      <c r="C2552"/>
    </row>
    <row r="2553" spans="3:3">
      <c r="C2553"/>
    </row>
    <row r="2554" spans="3:3">
      <c r="C2554"/>
    </row>
    <row r="2555" spans="3:3">
      <c r="C2555"/>
    </row>
    <row r="2556" spans="3:3">
      <c r="C2556"/>
    </row>
    <row r="2557" spans="3:3">
      <c r="C2557"/>
    </row>
    <row r="2558" spans="3:3">
      <c r="C2558"/>
    </row>
    <row r="2559" spans="3:3">
      <c r="C2559"/>
    </row>
    <row r="2560" spans="3:3">
      <c r="C2560"/>
    </row>
    <row r="2561" spans="3:3">
      <c r="C2561"/>
    </row>
    <row r="2562" spans="3:3">
      <c r="C2562"/>
    </row>
    <row r="2563" spans="3:3">
      <c r="C2563"/>
    </row>
    <row r="2564" spans="3:3">
      <c r="C2564"/>
    </row>
    <row r="2565" spans="3:3">
      <c r="C2565"/>
    </row>
    <row r="2566" spans="3:3">
      <c r="C2566"/>
    </row>
    <row r="2567" spans="3:3">
      <c r="C2567"/>
    </row>
    <row r="2568" spans="3:3">
      <c r="C2568"/>
    </row>
    <row r="2569" spans="3:3">
      <c r="C2569"/>
    </row>
    <row r="2570" spans="3:3">
      <c r="C2570"/>
    </row>
    <row r="2571" spans="3:3">
      <c r="C2571"/>
    </row>
    <row r="2572" spans="3:3">
      <c r="C2572"/>
    </row>
    <row r="2573" spans="3:3">
      <c r="C2573"/>
    </row>
    <row r="2574" spans="3:3">
      <c r="C2574"/>
    </row>
    <row r="2575" spans="3:3">
      <c r="C2575"/>
    </row>
    <row r="2576" spans="3:3">
      <c r="C2576"/>
    </row>
    <row r="2577" spans="3:3">
      <c r="C2577"/>
    </row>
    <row r="2578" spans="3:3">
      <c r="C2578"/>
    </row>
    <row r="2579" spans="3:3">
      <c r="C2579"/>
    </row>
    <row r="2580" spans="3:3">
      <c r="C2580"/>
    </row>
    <row r="2581" spans="3:3">
      <c r="C2581"/>
    </row>
    <row r="2582" spans="3:3">
      <c r="C2582"/>
    </row>
    <row r="2583" spans="3:3">
      <c r="C2583"/>
    </row>
    <row r="2584" spans="3:3">
      <c r="C2584"/>
    </row>
    <row r="2585" spans="3:3">
      <c r="C2585"/>
    </row>
    <row r="2586" spans="3:3">
      <c r="C2586"/>
    </row>
    <row r="2587" spans="3:3">
      <c r="C2587"/>
    </row>
    <row r="2588" spans="3:3">
      <c r="C2588"/>
    </row>
    <row r="2589" spans="3:3">
      <c r="C2589"/>
    </row>
    <row r="2590" spans="3:3">
      <c r="C2590"/>
    </row>
    <row r="2591" spans="3:3">
      <c r="C2591"/>
    </row>
    <row r="2592" spans="3:3">
      <c r="C2592"/>
    </row>
    <row r="2593" spans="3:3">
      <c r="C2593"/>
    </row>
    <row r="2594" spans="3:3">
      <c r="C2594"/>
    </row>
    <row r="2595" spans="3:3">
      <c r="C2595"/>
    </row>
    <row r="2596" spans="3:3">
      <c r="C2596"/>
    </row>
    <row r="2597" spans="3:3">
      <c r="C2597"/>
    </row>
    <row r="2598" spans="3:3">
      <c r="C2598"/>
    </row>
    <row r="2599" spans="3:3">
      <c r="C2599"/>
    </row>
    <row r="2600" spans="3:3">
      <c r="C2600"/>
    </row>
    <row r="2601" spans="3:3">
      <c r="C2601"/>
    </row>
    <row r="2602" spans="3:3">
      <c r="C2602"/>
    </row>
    <row r="2603" spans="3:3">
      <c r="C2603"/>
    </row>
    <row r="2604" spans="3:3">
      <c r="C2604"/>
    </row>
    <row r="2605" spans="3:3">
      <c r="C2605"/>
    </row>
    <row r="2606" spans="3:3">
      <c r="C2606"/>
    </row>
    <row r="2607" spans="3:3">
      <c r="C2607"/>
    </row>
    <row r="2608" spans="3:3">
      <c r="C2608"/>
    </row>
    <row r="2609" spans="3:3">
      <c r="C2609"/>
    </row>
    <row r="2610" spans="3:3">
      <c r="C2610"/>
    </row>
    <row r="2611" spans="3:3">
      <c r="C2611"/>
    </row>
    <row r="2612" spans="3:3">
      <c r="C2612"/>
    </row>
    <row r="2613" spans="3:3">
      <c r="C2613"/>
    </row>
    <row r="2614" spans="3:3">
      <c r="C2614"/>
    </row>
    <row r="2615" spans="3:3">
      <c r="C2615"/>
    </row>
    <row r="2616" spans="3:3">
      <c r="C2616"/>
    </row>
    <row r="2617" spans="3:3">
      <c r="C2617"/>
    </row>
    <row r="2618" spans="3:3">
      <c r="C2618"/>
    </row>
    <row r="2619" spans="3:3">
      <c r="C2619"/>
    </row>
    <row r="2620" spans="3:3">
      <c r="C2620"/>
    </row>
    <row r="2621" spans="3:3">
      <c r="C2621"/>
    </row>
    <row r="2622" spans="3:3">
      <c r="C2622"/>
    </row>
    <row r="2623" spans="3:3">
      <c r="C2623"/>
    </row>
    <row r="2624" spans="3:3">
      <c r="C2624"/>
    </row>
    <row r="2625" spans="3:3">
      <c r="C2625"/>
    </row>
    <row r="2626" spans="3:3">
      <c r="C2626"/>
    </row>
    <row r="2627" spans="3:3">
      <c r="C2627"/>
    </row>
    <row r="2628" spans="3:3">
      <c r="C2628"/>
    </row>
    <row r="2629" spans="3:3">
      <c r="C2629"/>
    </row>
    <row r="2630" spans="3:3">
      <c r="C2630"/>
    </row>
    <row r="2631" spans="3:3">
      <c r="C2631"/>
    </row>
    <row r="2632" spans="3:3">
      <c r="C2632"/>
    </row>
    <row r="2633" spans="3:3">
      <c r="C2633"/>
    </row>
    <row r="2634" spans="3:3">
      <c r="C2634"/>
    </row>
    <row r="2635" spans="3:3">
      <c r="C2635"/>
    </row>
    <row r="2636" spans="3:3">
      <c r="C2636"/>
    </row>
    <row r="2637" spans="3:3">
      <c r="C2637"/>
    </row>
    <row r="2638" spans="3:3">
      <c r="C2638"/>
    </row>
    <row r="2639" spans="3:3">
      <c r="C2639"/>
    </row>
    <row r="2640" spans="3:3">
      <c r="C2640"/>
    </row>
    <row r="2641" spans="3:3">
      <c r="C2641"/>
    </row>
    <row r="2642" spans="3:3">
      <c r="C2642"/>
    </row>
    <row r="2643" spans="3:3">
      <c r="C2643"/>
    </row>
    <row r="2644" spans="3:3">
      <c r="C2644"/>
    </row>
    <row r="2645" spans="3:3">
      <c r="C2645"/>
    </row>
    <row r="2646" spans="3:3">
      <c r="C2646"/>
    </row>
    <row r="2647" spans="3:3">
      <c r="C2647"/>
    </row>
    <row r="2648" spans="3:3">
      <c r="C2648"/>
    </row>
    <row r="2649" spans="3:3">
      <c r="C2649"/>
    </row>
    <row r="2650" spans="3:3">
      <c r="C2650"/>
    </row>
    <row r="2651" spans="3:3">
      <c r="C2651"/>
    </row>
    <row r="2652" spans="3:3">
      <c r="C2652"/>
    </row>
    <row r="2653" spans="3:3">
      <c r="C2653"/>
    </row>
    <row r="2654" spans="3:3">
      <c r="C2654"/>
    </row>
    <row r="2655" spans="3:3">
      <c r="C2655"/>
    </row>
    <row r="2656" spans="3:3">
      <c r="C2656"/>
    </row>
    <row r="2657" spans="3:3">
      <c r="C2657"/>
    </row>
    <row r="2658" spans="3:3">
      <c r="C2658"/>
    </row>
    <row r="2659" spans="3:3">
      <c r="C2659"/>
    </row>
    <row r="2660" spans="3:3">
      <c r="C2660"/>
    </row>
    <row r="2661" spans="3:3">
      <c r="C2661"/>
    </row>
    <row r="2662" spans="3:3">
      <c r="C2662"/>
    </row>
    <row r="2663" spans="3:3">
      <c r="C2663"/>
    </row>
    <row r="2664" spans="3:3">
      <c r="C2664"/>
    </row>
    <row r="2665" spans="3:3">
      <c r="C2665"/>
    </row>
    <row r="2666" spans="3:3">
      <c r="C2666"/>
    </row>
    <row r="2667" spans="3:3">
      <c r="C2667"/>
    </row>
    <row r="2668" spans="3:3">
      <c r="C2668"/>
    </row>
    <row r="2669" spans="3:3">
      <c r="C2669"/>
    </row>
    <row r="2670" spans="3:3">
      <c r="C2670"/>
    </row>
    <row r="2671" spans="3:3">
      <c r="C2671"/>
    </row>
    <row r="2672" spans="3:3">
      <c r="C2672"/>
    </row>
    <row r="2673" spans="3:3">
      <c r="C2673"/>
    </row>
    <row r="2674" spans="3:3">
      <c r="C2674"/>
    </row>
    <row r="2675" spans="3:3">
      <c r="C2675"/>
    </row>
    <row r="2676" spans="3:3">
      <c r="C2676"/>
    </row>
    <row r="2677" spans="3:3">
      <c r="C2677"/>
    </row>
    <row r="2678" spans="3:3">
      <c r="C2678"/>
    </row>
    <row r="2679" spans="3:3">
      <c r="C2679"/>
    </row>
    <row r="2680" spans="3:3">
      <c r="C2680"/>
    </row>
    <row r="2681" spans="3:3">
      <c r="C2681"/>
    </row>
    <row r="2682" spans="3:3">
      <c r="C2682"/>
    </row>
    <row r="2683" spans="3:3">
      <c r="C2683"/>
    </row>
    <row r="2684" spans="3:3">
      <c r="C2684"/>
    </row>
    <row r="2685" spans="3:3">
      <c r="C2685"/>
    </row>
    <row r="2686" spans="3:3">
      <c r="C2686"/>
    </row>
    <row r="2687" spans="3:3">
      <c r="C2687"/>
    </row>
    <row r="2688" spans="3:3">
      <c r="C2688"/>
    </row>
    <row r="2689" spans="3:3">
      <c r="C2689"/>
    </row>
    <row r="2690" spans="3:3">
      <c r="C2690"/>
    </row>
    <row r="2691" spans="3:3">
      <c r="C2691"/>
    </row>
    <row r="2692" spans="3:3">
      <c r="C2692"/>
    </row>
    <row r="2693" spans="3:3">
      <c r="C2693"/>
    </row>
    <row r="2694" spans="3:3">
      <c r="C2694"/>
    </row>
    <row r="2695" spans="3:3">
      <c r="C2695"/>
    </row>
    <row r="2696" spans="3:3">
      <c r="C2696"/>
    </row>
    <row r="2697" spans="3:3">
      <c r="C2697"/>
    </row>
    <row r="2698" spans="3:3">
      <c r="C2698"/>
    </row>
    <row r="2699" spans="3:3">
      <c r="C2699"/>
    </row>
    <row r="2700" spans="3:3">
      <c r="C2700"/>
    </row>
    <row r="2701" spans="3:3">
      <c r="C2701"/>
    </row>
    <row r="2702" spans="3:3">
      <c r="C2702"/>
    </row>
    <row r="2703" spans="3:3">
      <c r="C2703"/>
    </row>
    <row r="2704" spans="3:3">
      <c r="C2704"/>
    </row>
    <row r="2705" spans="3:3">
      <c r="C2705"/>
    </row>
    <row r="2706" spans="3:3">
      <c r="C2706"/>
    </row>
    <row r="2707" spans="3:3">
      <c r="C2707"/>
    </row>
    <row r="2708" spans="3:3">
      <c r="C2708"/>
    </row>
    <row r="2709" spans="3:3">
      <c r="C2709"/>
    </row>
    <row r="2710" spans="3:3">
      <c r="C2710"/>
    </row>
    <row r="2711" spans="3:3">
      <c r="C2711"/>
    </row>
    <row r="2712" spans="3:3">
      <c r="C2712"/>
    </row>
    <row r="2713" spans="3:3">
      <c r="C2713"/>
    </row>
    <row r="2714" spans="3:3">
      <c r="C2714"/>
    </row>
    <row r="2715" spans="3:3">
      <c r="C2715"/>
    </row>
    <row r="2716" spans="3:3">
      <c r="C2716"/>
    </row>
    <row r="2717" spans="3:3">
      <c r="C2717"/>
    </row>
    <row r="2718" spans="3:3">
      <c r="C2718"/>
    </row>
    <row r="2719" spans="3:3">
      <c r="C2719"/>
    </row>
    <row r="2720" spans="3:3">
      <c r="C2720"/>
    </row>
    <row r="2721" spans="3:3">
      <c r="C2721"/>
    </row>
    <row r="2722" spans="3:3">
      <c r="C2722"/>
    </row>
    <row r="2723" spans="3:3">
      <c r="C2723"/>
    </row>
    <row r="2724" spans="3:3">
      <c r="C2724"/>
    </row>
    <row r="2725" spans="3:3">
      <c r="C2725"/>
    </row>
    <row r="2726" spans="3:3">
      <c r="C2726"/>
    </row>
    <row r="2727" spans="3:3">
      <c r="C2727"/>
    </row>
    <row r="2728" spans="3:3">
      <c r="C2728"/>
    </row>
    <row r="2729" spans="3:3">
      <c r="C2729"/>
    </row>
    <row r="2730" spans="3:3">
      <c r="C2730"/>
    </row>
    <row r="2731" spans="3:3">
      <c r="C2731"/>
    </row>
    <row r="2732" spans="3:3">
      <c r="C2732"/>
    </row>
    <row r="2733" spans="3:3">
      <c r="C2733"/>
    </row>
    <row r="2734" spans="3:3">
      <c r="C2734"/>
    </row>
    <row r="2735" spans="3:3">
      <c r="C2735"/>
    </row>
    <row r="2736" spans="3:3">
      <c r="C2736"/>
    </row>
    <row r="2737" spans="3:3">
      <c r="C2737"/>
    </row>
    <row r="2738" spans="3:3">
      <c r="C2738"/>
    </row>
    <row r="2739" spans="3:3">
      <c r="C2739"/>
    </row>
    <row r="2740" spans="3:3">
      <c r="C2740"/>
    </row>
    <row r="2741" spans="3:3">
      <c r="C2741"/>
    </row>
    <row r="2742" spans="3:3">
      <c r="C2742"/>
    </row>
    <row r="2743" spans="3:3">
      <c r="C2743"/>
    </row>
    <row r="2744" spans="3:3">
      <c r="C2744"/>
    </row>
    <row r="2745" spans="3:3">
      <c r="C2745"/>
    </row>
    <row r="2746" spans="3:3">
      <c r="C2746"/>
    </row>
    <row r="2747" spans="3:3">
      <c r="C2747"/>
    </row>
    <row r="2748" spans="3:3">
      <c r="C2748"/>
    </row>
    <row r="2749" spans="3:3">
      <c r="C2749"/>
    </row>
    <row r="2750" spans="3:3">
      <c r="C2750"/>
    </row>
    <row r="2751" spans="3:3">
      <c r="C2751"/>
    </row>
    <row r="2752" spans="3:3">
      <c r="C2752"/>
    </row>
    <row r="2753" spans="3:3">
      <c r="C2753"/>
    </row>
    <row r="2754" spans="3:3">
      <c r="C2754"/>
    </row>
    <row r="2755" spans="3:3">
      <c r="C2755"/>
    </row>
    <row r="2756" spans="3:3">
      <c r="C2756"/>
    </row>
    <row r="2757" spans="3:3">
      <c r="C2757"/>
    </row>
    <row r="2758" spans="3:3">
      <c r="C2758"/>
    </row>
    <row r="2759" spans="3:3">
      <c r="C2759"/>
    </row>
    <row r="2760" spans="3:3">
      <c r="C2760"/>
    </row>
    <row r="2761" spans="3:3">
      <c r="C2761"/>
    </row>
    <row r="2762" spans="3:3">
      <c r="C2762"/>
    </row>
    <row r="2763" spans="3:3">
      <c r="C2763"/>
    </row>
    <row r="2764" spans="3:3">
      <c r="C2764"/>
    </row>
    <row r="2765" spans="3:3">
      <c r="C2765"/>
    </row>
    <row r="2766" spans="3:3">
      <c r="C2766"/>
    </row>
    <row r="2767" spans="3:3">
      <c r="C2767"/>
    </row>
    <row r="2768" spans="3:3">
      <c r="C2768"/>
    </row>
    <row r="2769" spans="3:3">
      <c r="C2769"/>
    </row>
    <row r="2770" spans="3:3">
      <c r="C2770"/>
    </row>
    <row r="2771" spans="3:3">
      <c r="C2771"/>
    </row>
    <row r="2772" spans="3:3">
      <c r="C2772"/>
    </row>
    <row r="2773" spans="3:3">
      <c r="C2773"/>
    </row>
    <row r="2774" spans="3:3">
      <c r="C2774"/>
    </row>
    <row r="2775" spans="3:3">
      <c r="C2775"/>
    </row>
    <row r="2776" spans="3:3">
      <c r="C2776"/>
    </row>
    <row r="2777" spans="3:3">
      <c r="C2777"/>
    </row>
    <row r="2778" spans="3:3">
      <c r="C2778"/>
    </row>
    <row r="2779" spans="3:3">
      <c r="C2779"/>
    </row>
    <row r="2780" spans="3:3">
      <c r="C2780"/>
    </row>
    <row r="2781" spans="3:3">
      <c r="C2781"/>
    </row>
    <row r="2782" spans="3:3">
      <c r="C2782"/>
    </row>
    <row r="2783" spans="3:3">
      <c r="C2783"/>
    </row>
    <row r="2784" spans="3:3">
      <c r="C2784"/>
    </row>
    <row r="2785" spans="3:3">
      <c r="C2785"/>
    </row>
    <row r="2786" spans="3:3">
      <c r="C2786"/>
    </row>
    <row r="2787" spans="3:3">
      <c r="C2787"/>
    </row>
    <row r="2788" spans="3:3">
      <c r="C2788"/>
    </row>
    <row r="2789" spans="3:3">
      <c r="C2789"/>
    </row>
    <row r="2790" spans="3:3">
      <c r="C2790"/>
    </row>
    <row r="2791" spans="3:3">
      <c r="C2791"/>
    </row>
    <row r="2792" spans="3:3">
      <c r="C2792"/>
    </row>
    <row r="2793" spans="3:3">
      <c r="C2793"/>
    </row>
    <row r="2794" spans="3:3">
      <c r="C2794"/>
    </row>
    <row r="2795" spans="3:3">
      <c r="C2795"/>
    </row>
    <row r="2796" spans="3:3">
      <c r="C2796"/>
    </row>
    <row r="2797" spans="3:3">
      <c r="C2797"/>
    </row>
    <row r="2798" spans="3:3">
      <c r="C2798"/>
    </row>
    <row r="2799" spans="3:3">
      <c r="C2799"/>
    </row>
    <row r="2800" spans="3:3">
      <c r="C2800"/>
    </row>
    <row r="2801" spans="3:3">
      <c r="C2801"/>
    </row>
    <row r="2802" spans="3:3">
      <c r="C2802"/>
    </row>
    <row r="2803" spans="3:3">
      <c r="C2803"/>
    </row>
    <row r="2804" spans="3:3">
      <c r="C2804"/>
    </row>
    <row r="2805" spans="3:3">
      <c r="C2805"/>
    </row>
    <row r="2806" spans="3:3">
      <c r="C2806"/>
    </row>
    <row r="2807" spans="3:3">
      <c r="C2807"/>
    </row>
    <row r="2808" spans="3:3">
      <c r="C2808"/>
    </row>
    <row r="2809" spans="3:3">
      <c r="C2809"/>
    </row>
    <row r="2810" spans="3:3">
      <c r="C2810"/>
    </row>
    <row r="2811" spans="3:3">
      <c r="C2811"/>
    </row>
    <row r="2812" spans="3:3">
      <c r="C2812"/>
    </row>
    <row r="2813" spans="3:3">
      <c r="C2813"/>
    </row>
    <row r="2814" spans="3:3">
      <c r="C2814"/>
    </row>
    <row r="2815" spans="3:3">
      <c r="C2815"/>
    </row>
    <row r="2816" spans="3:3">
      <c r="C2816"/>
    </row>
    <row r="2817" spans="3:3">
      <c r="C2817"/>
    </row>
    <row r="2818" spans="3:3">
      <c r="C2818"/>
    </row>
    <row r="2819" spans="3:3">
      <c r="C2819"/>
    </row>
    <row r="2820" spans="3:3">
      <c r="C2820"/>
    </row>
    <row r="2821" spans="3:3">
      <c r="C2821"/>
    </row>
    <row r="2822" spans="3:3">
      <c r="C2822"/>
    </row>
    <row r="2823" spans="3:3">
      <c r="C2823"/>
    </row>
    <row r="2824" spans="3:3">
      <c r="C2824"/>
    </row>
    <row r="2825" spans="3:3">
      <c r="C2825"/>
    </row>
    <row r="2826" spans="3:3">
      <c r="C2826"/>
    </row>
    <row r="2827" spans="3:3">
      <c r="C2827"/>
    </row>
    <row r="2828" spans="3:3">
      <c r="C2828"/>
    </row>
    <row r="2829" spans="3:3">
      <c r="C2829"/>
    </row>
    <row r="2830" spans="3:3">
      <c r="C2830"/>
    </row>
    <row r="2831" spans="3:3">
      <c r="C2831"/>
    </row>
    <row r="2832" spans="3:3">
      <c r="C2832"/>
    </row>
    <row r="2833" spans="3:3">
      <c r="C2833"/>
    </row>
    <row r="2834" spans="3:3">
      <c r="C2834"/>
    </row>
    <row r="2835" spans="3:3">
      <c r="C2835"/>
    </row>
    <row r="2836" spans="3:3">
      <c r="C2836"/>
    </row>
    <row r="2837" spans="3:3">
      <c r="C2837"/>
    </row>
    <row r="2838" spans="3:3">
      <c r="C2838"/>
    </row>
    <row r="2839" spans="3:3">
      <c r="C2839"/>
    </row>
    <row r="2840" spans="3:3">
      <c r="C2840"/>
    </row>
    <row r="2841" spans="3:3">
      <c r="C2841"/>
    </row>
    <row r="2842" spans="3:3">
      <c r="C2842"/>
    </row>
    <row r="2843" spans="3:3">
      <c r="C2843"/>
    </row>
    <row r="2844" spans="3:3">
      <c r="C2844"/>
    </row>
    <row r="2845" spans="3:3">
      <c r="C2845"/>
    </row>
    <row r="2846" spans="3:3">
      <c r="C2846"/>
    </row>
    <row r="2847" spans="3:3">
      <c r="C2847"/>
    </row>
    <row r="2848" spans="3:3">
      <c r="C2848"/>
    </row>
    <row r="2849" spans="3:3">
      <c r="C2849"/>
    </row>
    <row r="2850" spans="3:3">
      <c r="C2850"/>
    </row>
    <row r="2851" spans="3:3">
      <c r="C2851"/>
    </row>
    <row r="2852" spans="3:3">
      <c r="C2852"/>
    </row>
    <row r="2853" spans="3:3">
      <c r="C2853"/>
    </row>
    <row r="2854" spans="3:3">
      <c r="C2854"/>
    </row>
    <row r="2855" spans="3:3">
      <c r="C2855"/>
    </row>
    <row r="2856" spans="3:3">
      <c r="C2856"/>
    </row>
    <row r="2857" spans="3:3">
      <c r="C2857"/>
    </row>
    <row r="2858" spans="3:3">
      <c r="C2858"/>
    </row>
    <row r="2859" spans="3:3">
      <c r="C2859"/>
    </row>
    <row r="2860" spans="3:3">
      <c r="C2860"/>
    </row>
    <row r="2861" spans="3:3">
      <c r="C2861"/>
    </row>
    <row r="2862" spans="3:3">
      <c r="C2862"/>
    </row>
    <row r="2863" spans="3:3">
      <c r="C2863"/>
    </row>
    <row r="2864" spans="3:3">
      <c r="C2864"/>
    </row>
    <row r="2865" spans="3:3">
      <c r="C2865"/>
    </row>
    <row r="2866" spans="3:3">
      <c r="C2866"/>
    </row>
    <row r="2867" spans="3:3">
      <c r="C2867"/>
    </row>
    <row r="2868" spans="3:3">
      <c r="C2868"/>
    </row>
    <row r="2869" spans="3:3">
      <c r="C2869"/>
    </row>
    <row r="2870" spans="3:3">
      <c r="C2870"/>
    </row>
    <row r="2871" spans="3:3">
      <c r="C2871"/>
    </row>
    <row r="2872" spans="3:3">
      <c r="C2872"/>
    </row>
    <row r="2873" spans="3:3">
      <c r="C2873"/>
    </row>
    <row r="2874" spans="3:3">
      <c r="C2874"/>
    </row>
    <row r="2875" spans="3:3">
      <c r="C2875"/>
    </row>
    <row r="2876" spans="3:3">
      <c r="C2876"/>
    </row>
    <row r="2877" spans="3:3">
      <c r="C2877"/>
    </row>
    <row r="2878" spans="3:3">
      <c r="C2878"/>
    </row>
    <row r="2879" spans="3:3">
      <c r="C2879"/>
    </row>
    <row r="2880" spans="3:3">
      <c r="C2880"/>
    </row>
    <row r="2881" spans="3:3">
      <c r="C2881"/>
    </row>
    <row r="2882" spans="3:3">
      <c r="C2882"/>
    </row>
    <row r="2883" spans="3:3">
      <c r="C2883"/>
    </row>
    <row r="2884" spans="3:3">
      <c r="C2884"/>
    </row>
    <row r="2885" spans="3:3">
      <c r="C2885"/>
    </row>
    <row r="2886" spans="3:3">
      <c r="C2886"/>
    </row>
    <row r="2887" spans="3:3">
      <c r="C2887"/>
    </row>
    <row r="2888" spans="3:3">
      <c r="C2888"/>
    </row>
    <row r="2889" spans="3:3">
      <c r="C2889"/>
    </row>
    <row r="2890" spans="3:3">
      <c r="C2890"/>
    </row>
    <row r="2891" spans="3:3">
      <c r="C2891"/>
    </row>
    <row r="2892" spans="3:3">
      <c r="C2892"/>
    </row>
    <row r="2893" spans="3:3">
      <c r="C2893"/>
    </row>
    <row r="2894" spans="3:3">
      <c r="C2894"/>
    </row>
    <row r="2895" spans="3:3">
      <c r="C2895"/>
    </row>
    <row r="2896" spans="3:3">
      <c r="C2896"/>
    </row>
    <row r="2897" spans="3:3">
      <c r="C2897"/>
    </row>
    <row r="2898" spans="3:3">
      <c r="C2898"/>
    </row>
    <row r="2899" spans="3:3">
      <c r="C2899"/>
    </row>
    <row r="2900" spans="3:3">
      <c r="C2900"/>
    </row>
    <row r="2901" spans="3:3">
      <c r="C2901"/>
    </row>
    <row r="2902" spans="3:3">
      <c r="C2902"/>
    </row>
    <row r="2903" spans="3:3">
      <c r="C2903"/>
    </row>
    <row r="2904" spans="3:3">
      <c r="C2904"/>
    </row>
    <row r="2905" spans="3:3">
      <c r="C2905"/>
    </row>
    <row r="2906" spans="3:3">
      <c r="C2906"/>
    </row>
    <row r="2907" spans="3:3">
      <c r="C2907"/>
    </row>
    <row r="2908" spans="3:3">
      <c r="C2908"/>
    </row>
    <row r="2909" spans="3:3">
      <c r="C2909"/>
    </row>
    <row r="2910" spans="3:3">
      <c r="C2910"/>
    </row>
    <row r="2911" spans="3:3">
      <c r="C2911"/>
    </row>
    <row r="2912" spans="3:3">
      <c r="C2912"/>
    </row>
    <row r="2913" spans="3:3">
      <c r="C2913"/>
    </row>
    <row r="2914" spans="3:3">
      <c r="C2914"/>
    </row>
    <row r="2915" spans="3:3">
      <c r="C2915"/>
    </row>
    <row r="2916" spans="3:3">
      <c r="C2916"/>
    </row>
    <row r="2917" spans="3:3">
      <c r="C2917"/>
    </row>
    <row r="2918" spans="3:3">
      <c r="C2918"/>
    </row>
    <row r="2919" spans="3:3">
      <c r="C2919"/>
    </row>
    <row r="2920" spans="3:3">
      <c r="C2920"/>
    </row>
    <row r="2921" spans="3:3">
      <c r="C2921"/>
    </row>
    <row r="2922" spans="3:3">
      <c r="C2922"/>
    </row>
    <row r="2923" spans="3:3">
      <c r="C2923"/>
    </row>
    <row r="2924" spans="3:3">
      <c r="C2924"/>
    </row>
    <row r="2925" spans="3:3">
      <c r="C2925"/>
    </row>
    <row r="2926" spans="3:3">
      <c r="C2926"/>
    </row>
    <row r="2927" spans="3:3">
      <c r="C2927"/>
    </row>
    <row r="2928" spans="3:3">
      <c r="C2928"/>
    </row>
    <row r="2929" spans="3:3">
      <c r="C2929"/>
    </row>
    <row r="2930" spans="3:3">
      <c r="C2930"/>
    </row>
    <row r="2931" spans="3:3">
      <c r="C2931"/>
    </row>
    <row r="2932" spans="3:3">
      <c r="C2932"/>
    </row>
    <row r="2933" spans="3:3">
      <c r="C2933"/>
    </row>
    <row r="2934" spans="3:3">
      <c r="C2934"/>
    </row>
    <row r="2935" spans="3:3">
      <c r="C2935"/>
    </row>
    <row r="2936" spans="3:3">
      <c r="C2936"/>
    </row>
    <row r="2937" spans="3:3">
      <c r="C2937"/>
    </row>
    <row r="2938" spans="3:3">
      <c r="C2938"/>
    </row>
    <row r="2939" spans="3:3">
      <c r="C2939"/>
    </row>
    <row r="2940" spans="3:3">
      <c r="C2940"/>
    </row>
    <row r="2941" spans="3:3">
      <c r="C2941"/>
    </row>
    <row r="2942" spans="3:3">
      <c r="C2942"/>
    </row>
    <row r="2943" spans="3:3">
      <c r="C2943"/>
    </row>
    <row r="2944" spans="3:3">
      <c r="C2944"/>
    </row>
    <row r="2945" spans="3:3">
      <c r="C2945"/>
    </row>
    <row r="2946" spans="3:3">
      <c r="C2946"/>
    </row>
    <row r="2947" spans="3:3">
      <c r="C2947"/>
    </row>
    <row r="2948" spans="3:3">
      <c r="C2948"/>
    </row>
    <row r="2949" spans="3:3">
      <c r="C2949"/>
    </row>
    <row r="2950" spans="3:3">
      <c r="C2950"/>
    </row>
    <row r="2951" spans="3:3">
      <c r="C2951"/>
    </row>
    <row r="2952" spans="3:3">
      <c r="C2952"/>
    </row>
    <row r="2953" spans="3:3">
      <c r="C2953"/>
    </row>
    <row r="2954" spans="3:3">
      <c r="C2954"/>
    </row>
    <row r="2955" spans="3:3">
      <c r="C2955"/>
    </row>
    <row r="2956" spans="3:3">
      <c r="C2956"/>
    </row>
    <row r="2957" spans="3:3">
      <c r="C2957"/>
    </row>
    <row r="2958" spans="3:3">
      <c r="C2958"/>
    </row>
    <row r="2959" spans="3:3">
      <c r="C2959"/>
    </row>
    <row r="2960" spans="3:3">
      <c r="C2960"/>
    </row>
    <row r="2961" spans="3:3">
      <c r="C2961"/>
    </row>
    <row r="2962" spans="3:3">
      <c r="C2962"/>
    </row>
    <row r="2963" spans="3:3">
      <c r="C2963"/>
    </row>
    <row r="2964" spans="3:3">
      <c r="C2964"/>
    </row>
    <row r="2965" spans="3:3">
      <c r="C2965"/>
    </row>
    <row r="2966" spans="3:3">
      <c r="C2966"/>
    </row>
    <row r="2967" spans="3:3">
      <c r="C2967"/>
    </row>
    <row r="2968" spans="3:3">
      <c r="C2968"/>
    </row>
    <row r="2969" spans="3:3">
      <c r="C2969"/>
    </row>
    <row r="2970" spans="3:3">
      <c r="C2970"/>
    </row>
    <row r="2971" spans="3:3">
      <c r="C2971"/>
    </row>
    <row r="2972" spans="3:3">
      <c r="C2972"/>
    </row>
    <row r="2973" spans="3:3">
      <c r="C2973"/>
    </row>
    <row r="2974" spans="3:3">
      <c r="C2974"/>
    </row>
    <row r="2975" spans="3:3">
      <c r="C2975"/>
    </row>
    <row r="2976" spans="3:3">
      <c r="C2976"/>
    </row>
    <row r="2977" spans="3:3">
      <c r="C2977"/>
    </row>
    <row r="2978" spans="3:3">
      <c r="C2978"/>
    </row>
    <row r="2979" spans="3:3">
      <c r="C2979"/>
    </row>
    <row r="2980" spans="3:3">
      <c r="C2980"/>
    </row>
    <row r="2981" spans="3:3">
      <c r="C2981"/>
    </row>
    <row r="2982" spans="3:3">
      <c r="C2982"/>
    </row>
    <row r="2983" spans="3:3">
      <c r="C2983"/>
    </row>
    <row r="2984" spans="3:3">
      <c r="C2984"/>
    </row>
    <row r="2985" spans="3:3">
      <c r="C2985"/>
    </row>
    <row r="2986" spans="3:3">
      <c r="C2986"/>
    </row>
    <row r="2987" spans="3:3">
      <c r="C2987"/>
    </row>
    <row r="2988" spans="3:3">
      <c r="C2988"/>
    </row>
    <row r="2989" spans="3:3">
      <c r="C2989"/>
    </row>
    <row r="2990" spans="3:3">
      <c r="C2990"/>
    </row>
    <row r="2991" spans="3:3">
      <c r="C2991"/>
    </row>
    <row r="2992" spans="3:3">
      <c r="C2992"/>
    </row>
    <row r="2993" spans="3:3">
      <c r="C2993"/>
    </row>
    <row r="2994" spans="3:3">
      <c r="C2994"/>
    </row>
    <row r="2995" spans="3:3">
      <c r="C2995"/>
    </row>
    <row r="2996" spans="3:3">
      <c r="C2996"/>
    </row>
    <row r="2997" spans="3:3">
      <c r="C2997"/>
    </row>
    <row r="2998" spans="3:3">
      <c r="C2998"/>
    </row>
    <row r="2999" spans="3:3">
      <c r="C2999"/>
    </row>
    <row r="3000" spans="3:3">
      <c r="C3000"/>
    </row>
    <row r="3001" spans="3:3">
      <c r="C3001"/>
    </row>
    <row r="3002" spans="3:3">
      <c r="C3002"/>
    </row>
    <row r="3003" spans="3:3">
      <c r="C3003"/>
    </row>
    <row r="3004" spans="3:3">
      <c r="C3004"/>
    </row>
    <row r="3005" spans="3:3">
      <c r="C3005"/>
    </row>
    <row r="3006" spans="3:3">
      <c r="C3006"/>
    </row>
    <row r="3007" spans="3:3">
      <c r="C3007"/>
    </row>
    <row r="3008" spans="3:3">
      <c r="C3008"/>
    </row>
    <row r="3009" spans="3:3">
      <c r="C3009"/>
    </row>
    <row r="3010" spans="3:3">
      <c r="C3010"/>
    </row>
    <row r="3011" spans="3:3">
      <c r="C3011"/>
    </row>
    <row r="3012" spans="3:3">
      <c r="C3012"/>
    </row>
    <row r="3013" spans="3:3">
      <c r="C3013"/>
    </row>
    <row r="3014" spans="3:3">
      <c r="C3014"/>
    </row>
    <row r="3015" spans="3:3">
      <c r="C3015"/>
    </row>
    <row r="3016" spans="3:3">
      <c r="C3016"/>
    </row>
    <row r="3017" spans="3:3">
      <c r="C3017"/>
    </row>
    <row r="3018" spans="3:3">
      <c r="C3018"/>
    </row>
    <row r="3019" spans="3:3">
      <c r="C3019"/>
    </row>
    <row r="3020" spans="3:3">
      <c r="C3020"/>
    </row>
    <row r="3021" spans="3:3">
      <c r="C3021"/>
    </row>
    <row r="3022" spans="3:3">
      <c r="C3022"/>
    </row>
    <row r="3023" spans="3:3">
      <c r="C3023"/>
    </row>
    <row r="3024" spans="3:3">
      <c r="C3024"/>
    </row>
    <row r="3025" spans="3:3">
      <c r="C3025"/>
    </row>
    <row r="3026" spans="3:3">
      <c r="C3026"/>
    </row>
    <row r="3027" spans="3:3">
      <c r="C3027"/>
    </row>
    <row r="3028" spans="3:3">
      <c r="C3028"/>
    </row>
    <row r="3029" spans="3:3">
      <c r="C3029"/>
    </row>
    <row r="3030" spans="3:3">
      <c r="C3030"/>
    </row>
    <row r="3031" spans="3:3">
      <c r="C3031"/>
    </row>
    <row r="3032" spans="3:3">
      <c r="C3032"/>
    </row>
    <row r="3033" spans="3:3">
      <c r="C3033"/>
    </row>
    <row r="3034" spans="3:3">
      <c r="C3034"/>
    </row>
    <row r="3035" spans="3:3">
      <c r="C3035"/>
    </row>
    <row r="3036" spans="3:3">
      <c r="C3036"/>
    </row>
    <row r="3037" spans="3:3">
      <c r="C3037"/>
    </row>
    <row r="3038" spans="3:3">
      <c r="C3038"/>
    </row>
    <row r="3039" spans="3:3">
      <c r="C3039"/>
    </row>
    <row r="3040" spans="3:3">
      <c r="C3040"/>
    </row>
    <row r="3041" spans="3:3">
      <c r="C3041"/>
    </row>
    <row r="3042" spans="3:3">
      <c r="C3042"/>
    </row>
    <row r="3043" spans="3:3">
      <c r="C3043"/>
    </row>
    <row r="3044" spans="3:3">
      <c r="C3044"/>
    </row>
    <row r="3045" spans="3:3">
      <c r="C3045"/>
    </row>
    <row r="3046" spans="3:3">
      <c r="C3046"/>
    </row>
    <row r="3047" spans="3:3">
      <c r="C3047"/>
    </row>
    <row r="3048" spans="3:3">
      <c r="C3048"/>
    </row>
    <row r="3049" spans="3:3">
      <c r="C3049"/>
    </row>
    <row r="3050" spans="3:3">
      <c r="C3050"/>
    </row>
    <row r="3051" spans="3:3">
      <c r="C3051"/>
    </row>
    <row r="3052" spans="3:3">
      <c r="C3052"/>
    </row>
    <row r="3053" spans="3:3">
      <c r="C3053"/>
    </row>
    <row r="3054" spans="3:3">
      <c r="C3054"/>
    </row>
    <row r="3055" spans="3:3">
      <c r="C3055"/>
    </row>
    <row r="3056" spans="3:3">
      <c r="C3056"/>
    </row>
    <row r="3057" spans="3:3">
      <c r="C3057"/>
    </row>
    <row r="3058" spans="3:3">
      <c r="C3058"/>
    </row>
    <row r="3059" spans="3:3">
      <c r="C3059"/>
    </row>
    <row r="3060" spans="3:3">
      <c r="C3060"/>
    </row>
    <row r="3061" spans="3:3">
      <c r="C3061"/>
    </row>
    <row r="3062" spans="3:3">
      <c r="C3062"/>
    </row>
    <row r="3063" spans="3:3">
      <c r="C3063"/>
    </row>
    <row r="3064" spans="3:3">
      <c r="C3064"/>
    </row>
    <row r="3065" spans="3:3">
      <c r="C3065"/>
    </row>
    <row r="3066" spans="3:3">
      <c r="C3066"/>
    </row>
    <row r="3067" spans="3:3">
      <c r="C3067"/>
    </row>
    <row r="3068" spans="3:3">
      <c r="C3068"/>
    </row>
    <row r="3069" spans="3:3">
      <c r="C3069"/>
    </row>
    <row r="3070" spans="3:3">
      <c r="C3070"/>
    </row>
    <row r="3071" spans="3:3">
      <c r="C3071"/>
    </row>
    <row r="3072" spans="3:3">
      <c r="C3072"/>
    </row>
    <row r="3073" spans="3:3">
      <c r="C3073"/>
    </row>
    <row r="3074" spans="3:3">
      <c r="C3074"/>
    </row>
    <row r="3075" spans="3:3">
      <c r="C3075"/>
    </row>
    <row r="3076" spans="3:3">
      <c r="C3076"/>
    </row>
    <row r="3077" spans="3:3">
      <c r="C3077"/>
    </row>
    <row r="3078" spans="3:3">
      <c r="C3078"/>
    </row>
    <row r="3079" spans="3:3">
      <c r="C3079"/>
    </row>
    <row r="3080" spans="3:3">
      <c r="C3080"/>
    </row>
    <row r="3081" spans="3:3">
      <c r="C3081"/>
    </row>
    <row r="3082" spans="3:3">
      <c r="C3082"/>
    </row>
    <row r="3083" spans="3:3">
      <c r="C3083"/>
    </row>
    <row r="3084" spans="3:3">
      <c r="C3084"/>
    </row>
    <row r="3085" spans="3:3">
      <c r="C3085"/>
    </row>
    <row r="3086" spans="3:3">
      <c r="C3086"/>
    </row>
    <row r="3087" spans="3:3">
      <c r="C3087"/>
    </row>
    <row r="3088" spans="3:3">
      <c r="C3088"/>
    </row>
    <row r="3089" spans="3:3">
      <c r="C3089"/>
    </row>
    <row r="3090" spans="3:3">
      <c r="C3090"/>
    </row>
    <row r="3091" spans="3:3">
      <c r="C3091"/>
    </row>
    <row r="3092" spans="3:3">
      <c r="C3092"/>
    </row>
    <row r="3093" spans="3:3">
      <c r="C3093"/>
    </row>
    <row r="3094" spans="3:3">
      <c r="C3094"/>
    </row>
    <row r="3095" spans="3:3">
      <c r="C3095"/>
    </row>
    <row r="3096" spans="3:3">
      <c r="C3096"/>
    </row>
    <row r="3097" spans="3:3">
      <c r="C3097"/>
    </row>
    <row r="3098" spans="3:3">
      <c r="C3098"/>
    </row>
    <row r="3099" spans="3:3">
      <c r="C3099"/>
    </row>
    <row r="3100" spans="3:3">
      <c r="C3100"/>
    </row>
    <row r="3101" spans="3:3">
      <c r="C3101"/>
    </row>
    <row r="3102" spans="3:3">
      <c r="C3102"/>
    </row>
    <row r="3103" spans="3:3">
      <c r="C3103"/>
    </row>
    <row r="3104" spans="3:3">
      <c r="C3104"/>
    </row>
    <row r="3105" spans="3:3">
      <c r="C3105"/>
    </row>
    <row r="3106" spans="3:3">
      <c r="C3106"/>
    </row>
    <row r="3107" spans="3:3">
      <c r="C3107"/>
    </row>
    <row r="3108" spans="3:3">
      <c r="C3108"/>
    </row>
    <row r="3109" spans="3:3">
      <c r="C3109"/>
    </row>
    <row r="3110" spans="3:3">
      <c r="C3110"/>
    </row>
    <row r="3111" spans="3:3">
      <c r="C3111"/>
    </row>
    <row r="3112" spans="3:3">
      <c r="C3112"/>
    </row>
    <row r="3113" spans="3:3">
      <c r="C3113"/>
    </row>
    <row r="3114" spans="3:3">
      <c r="C3114"/>
    </row>
    <row r="3115" spans="3:3">
      <c r="C3115"/>
    </row>
    <row r="3116" spans="3:3">
      <c r="C3116"/>
    </row>
    <row r="3117" spans="3:3">
      <c r="C3117"/>
    </row>
    <row r="3118" spans="3:3">
      <c r="C3118"/>
    </row>
    <row r="3119" spans="3:3">
      <c r="C3119"/>
    </row>
    <row r="3120" spans="3:3">
      <c r="C3120"/>
    </row>
    <row r="3121" spans="3:3">
      <c r="C3121"/>
    </row>
    <row r="3122" spans="3:3">
      <c r="C3122"/>
    </row>
    <row r="3123" spans="3:3">
      <c r="C3123"/>
    </row>
    <row r="3124" spans="3:3">
      <c r="C3124"/>
    </row>
    <row r="3125" spans="3:3">
      <c r="C3125"/>
    </row>
    <row r="3126" spans="3:3">
      <c r="C3126"/>
    </row>
    <row r="3127" spans="3:3">
      <c r="C3127"/>
    </row>
    <row r="3128" spans="3:3">
      <c r="C3128"/>
    </row>
    <row r="3129" spans="3:3">
      <c r="C3129"/>
    </row>
    <row r="3130" spans="3:3">
      <c r="C3130"/>
    </row>
    <row r="3131" spans="3:3">
      <c r="C3131"/>
    </row>
    <row r="3132" spans="3:3">
      <c r="C3132"/>
    </row>
    <row r="3133" spans="3:3">
      <c r="C3133"/>
    </row>
    <row r="3134" spans="3:3">
      <c r="C3134"/>
    </row>
    <row r="3135" spans="3:3">
      <c r="C3135"/>
    </row>
    <row r="3136" spans="3:3">
      <c r="C3136"/>
    </row>
    <row r="3137" spans="3:3">
      <c r="C3137"/>
    </row>
    <row r="3138" spans="3:3">
      <c r="C3138"/>
    </row>
    <row r="3139" spans="3:3">
      <c r="C3139"/>
    </row>
    <row r="3140" spans="3:3">
      <c r="C3140"/>
    </row>
    <row r="3141" spans="3:3">
      <c r="C3141"/>
    </row>
    <row r="3142" spans="3:3">
      <c r="C3142"/>
    </row>
    <row r="3143" spans="3:3">
      <c r="C3143"/>
    </row>
    <row r="3144" spans="3:3">
      <c r="C3144"/>
    </row>
    <row r="3145" spans="3:3">
      <c r="C3145"/>
    </row>
    <row r="3146" spans="3:3">
      <c r="C3146"/>
    </row>
    <row r="3147" spans="3:3">
      <c r="C3147"/>
    </row>
    <row r="3148" spans="3:3">
      <c r="C3148"/>
    </row>
    <row r="3149" spans="3:3">
      <c r="C3149"/>
    </row>
    <row r="3150" spans="3:3">
      <c r="C3150"/>
    </row>
    <row r="3151" spans="3:3">
      <c r="C3151"/>
    </row>
    <row r="3152" spans="3:3">
      <c r="C3152"/>
    </row>
    <row r="3153" spans="3:3">
      <c r="C3153"/>
    </row>
    <row r="3154" spans="3:3">
      <c r="C3154"/>
    </row>
    <row r="3155" spans="3:3">
      <c r="C3155"/>
    </row>
    <row r="3156" spans="3:3">
      <c r="C3156"/>
    </row>
    <row r="3157" spans="3:3">
      <c r="C3157"/>
    </row>
    <row r="3158" spans="3:3">
      <c r="C3158"/>
    </row>
    <row r="3159" spans="3:3">
      <c r="C3159"/>
    </row>
    <row r="3160" spans="3:3">
      <c r="C3160"/>
    </row>
    <row r="3161" spans="3:3">
      <c r="C3161"/>
    </row>
    <row r="3162" spans="3:3">
      <c r="C3162"/>
    </row>
    <row r="3163" spans="3:3">
      <c r="C3163"/>
    </row>
    <row r="3164" spans="3:3">
      <c r="C3164"/>
    </row>
    <row r="3165" spans="3:3">
      <c r="C3165"/>
    </row>
    <row r="3166" spans="3:3">
      <c r="C3166"/>
    </row>
    <row r="3167" spans="3:3">
      <c r="C3167"/>
    </row>
    <row r="3168" spans="3:3">
      <c r="C3168"/>
    </row>
    <row r="3169" spans="3:3">
      <c r="C3169"/>
    </row>
    <row r="3170" spans="3:3">
      <c r="C3170"/>
    </row>
    <row r="3171" spans="3:3">
      <c r="C3171"/>
    </row>
    <row r="3172" spans="3:3">
      <c r="C3172"/>
    </row>
    <row r="3173" spans="3:3">
      <c r="C3173"/>
    </row>
    <row r="3174" spans="3:3">
      <c r="C3174"/>
    </row>
    <row r="3175" spans="3:3">
      <c r="C3175"/>
    </row>
    <row r="3176" spans="3:3">
      <c r="C3176"/>
    </row>
    <row r="3177" spans="3:3">
      <c r="C3177"/>
    </row>
    <row r="3178" spans="3:3">
      <c r="C3178"/>
    </row>
    <row r="3179" spans="3:3">
      <c r="C3179"/>
    </row>
    <row r="3180" spans="3:3">
      <c r="C3180"/>
    </row>
    <row r="3181" spans="3:3">
      <c r="C3181"/>
    </row>
    <row r="3182" spans="3:3">
      <c r="C3182"/>
    </row>
    <row r="3183" spans="3:3">
      <c r="C3183"/>
    </row>
    <row r="3184" spans="3:3">
      <c r="C3184"/>
    </row>
    <row r="3185" spans="3:3">
      <c r="C3185"/>
    </row>
    <row r="3186" spans="3:3">
      <c r="C3186"/>
    </row>
    <row r="3187" spans="3:3">
      <c r="C3187"/>
    </row>
    <row r="3188" spans="3:3">
      <c r="C3188"/>
    </row>
    <row r="3189" spans="3:3">
      <c r="C3189"/>
    </row>
    <row r="3190" spans="3:3">
      <c r="C3190"/>
    </row>
    <row r="3191" spans="3:3">
      <c r="C3191"/>
    </row>
    <row r="3192" spans="3:3">
      <c r="C3192"/>
    </row>
    <row r="3193" spans="3:3">
      <c r="C3193"/>
    </row>
    <row r="3194" spans="3:3">
      <c r="C3194"/>
    </row>
    <row r="3195" spans="3:3">
      <c r="C3195"/>
    </row>
    <row r="3196" spans="3:3">
      <c r="C3196"/>
    </row>
    <row r="3197" spans="3:3">
      <c r="C3197"/>
    </row>
    <row r="3198" spans="3:3">
      <c r="C3198"/>
    </row>
    <row r="3199" spans="3:3">
      <c r="C3199"/>
    </row>
    <row r="3200" spans="3:3">
      <c r="C3200"/>
    </row>
    <row r="3201" spans="3:3">
      <c r="C3201"/>
    </row>
    <row r="3202" spans="3:3">
      <c r="C3202"/>
    </row>
    <row r="3203" spans="3:3">
      <c r="C3203"/>
    </row>
    <row r="3204" spans="3:3">
      <c r="C3204"/>
    </row>
    <row r="3205" spans="3:3">
      <c r="C3205"/>
    </row>
    <row r="3206" spans="3:3">
      <c r="C3206"/>
    </row>
    <row r="3207" spans="3:3">
      <c r="C3207"/>
    </row>
    <row r="3208" spans="3:3">
      <c r="C3208"/>
    </row>
    <row r="3209" spans="3:3">
      <c r="C3209"/>
    </row>
    <row r="3210" spans="3:3">
      <c r="C3210"/>
    </row>
    <row r="3211" spans="3:3">
      <c r="C3211"/>
    </row>
    <row r="3212" spans="3:3">
      <c r="C3212"/>
    </row>
    <row r="3213" spans="3:3">
      <c r="C3213"/>
    </row>
    <row r="3214" spans="3:3">
      <c r="C3214"/>
    </row>
    <row r="3215" spans="3:3">
      <c r="C3215"/>
    </row>
    <row r="3216" spans="3:3">
      <c r="C3216"/>
    </row>
    <row r="3217" spans="3:3">
      <c r="C3217"/>
    </row>
    <row r="3218" spans="3:3">
      <c r="C3218"/>
    </row>
    <row r="3219" spans="3:3">
      <c r="C3219"/>
    </row>
    <row r="3220" spans="3:3">
      <c r="C3220"/>
    </row>
    <row r="3221" spans="3:3">
      <c r="C3221"/>
    </row>
    <row r="3222" spans="3:3">
      <c r="C3222"/>
    </row>
    <row r="3223" spans="3:3">
      <c r="C3223"/>
    </row>
    <row r="3224" spans="3:3">
      <c r="C3224"/>
    </row>
    <row r="3225" spans="3:3">
      <c r="C3225"/>
    </row>
    <row r="3226" spans="3:3">
      <c r="C3226"/>
    </row>
    <row r="3227" spans="3:3">
      <c r="C3227"/>
    </row>
    <row r="3228" spans="3:3">
      <c r="C3228"/>
    </row>
    <row r="3229" spans="3:3">
      <c r="C3229"/>
    </row>
    <row r="3230" spans="3:3">
      <c r="C3230"/>
    </row>
    <row r="3231" spans="3:3">
      <c r="C3231"/>
    </row>
    <row r="3232" spans="3:3">
      <c r="C3232"/>
    </row>
    <row r="3233" spans="3:3">
      <c r="C3233"/>
    </row>
    <row r="3234" spans="3:3">
      <c r="C3234"/>
    </row>
    <row r="3235" spans="3:3">
      <c r="C3235"/>
    </row>
    <row r="3236" spans="3:3">
      <c r="C3236"/>
    </row>
    <row r="3237" spans="3:3">
      <c r="C3237"/>
    </row>
    <row r="3238" spans="3:3">
      <c r="C3238"/>
    </row>
    <row r="3239" spans="3:3">
      <c r="C3239"/>
    </row>
    <row r="3240" spans="3:3">
      <c r="C3240"/>
    </row>
    <row r="3241" spans="3:3">
      <c r="C3241"/>
    </row>
    <row r="3242" spans="3:3">
      <c r="C3242"/>
    </row>
    <row r="3243" spans="3:3">
      <c r="C3243"/>
    </row>
    <row r="3244" spans="3:3">
      <c r="C3244"/>
    </row>
    <row r="3245" spans="3:3">
      <c r="C3245"/>
    </row>
    <row r="3246" spans="3:3">
      <c r="C3246"/>
    </row>
    <row r="3247" spans="3:3">
      <c r="C3247"/>
    </row>
    <row r="3248" spans="3:3">
      <c r="C3248"/>
    </row>
    <row r="3249" spans="3:3">
      <c r="C3249"/>
    </row>
    <row r="3250" spans="3:3">
      <c r="C3250"/>
    </row>
    <row r="3251" spans="3:3">
      <c r="C3251"/>
    </row>
    <row r="3252" spans="3:3">
      <c r="C3252"/>
    </row>
    <row r="3253" spans="3:3">
      <c r="C3253"/>
    </row>
    <row r="3254" spans="3:3">
      <c r="C3254"/>
    </row>
    <row r="3255" spans="3:3">
      <c r="C3255"/>
    </row>
    <row r="3256" spans="3:3">
      <c r="C3256"/>
    </row>
    <row r="3257" spans="3:3">
      <c r="C3257"/>
    </row>
    <row r="3258" spans="3:3">
      <c r="C3258"/>
    </row>
    <row r="3259" spans="3:3">
      <c r="C3259"/>
    </row>
    <row r="3260" spans="3:3">
      <c r="C3260"/>
    </row>
    <row r="3261" spans="3:3">
      <c r="C3261"/>
    </row>
    <row r="3262" spans="3:3">
      <c r="C3262"/>
    </row>
    <row r="3263" spans="3:3">
      <c r="C3263"/>
    </row>
    <row r="3264" spans="3:3">
      <c r="C3264"/>
    </row>
    <row r="3265" spans="3:3">
      <c r="C3265"/>
    </row>
    <row r="3266" spans="3:3">
      <c r="C3266"/>
    </row>
    <row r="3267" spans="3:3">
      <c r="C3267"/>
    </row>
    <row r="3268" spans="3:3">
      <c r="C3268"/>
    </row>
    <row r="3269" spans="3:3">
      <c r="C3269"/>
    </row>
    <row r="3270" spans="3:3">
      <c r="C3270"/>
    </row>
    <row r="3271" spans="3:3">
      <c r="C3271"/>
    </row>
    <row r="3272" spans="3:3">
      <c r="C3272"/>
    </row>
    <row r="3273" spans="3:3">
      <c r="C3273"/>
    </row>
    <row r="3274" spans="3:3">
      <c r="C3274"/>
    </row>
    <row r="3275" spans="3:3">
      <c r="C3275"/>
    </row>
    <row r="3276" spans="3:3">
      <c r="C3276"/>
    </row>
    <row r="3277" spans="3:3">
      <c r="C3277"/>
    </row>
    <row r="3278" spans="3:3">
      <c r="C3278"/>
    </row>
    <row r="3279" spans="3:3">
      <c r="C3279"/>
    </row>
    <row r="3280" spans="3:3">
      <c r="C3280"/>
    </row>
    <row r="3281" spans="3:3">
      <c r="C3281"/>
    </row>
    <row r="3282" spans="3:3">
      <c r="C3282"/>
    </row>
    <row r="3283" spans="3:3">
      <c r="C3283"/>
    </row>
    <row r="3284" spans="3:3">
      <c r="C3284"/>
    </row>
    <row r="3285" spans="3:3">
      <c r="C3285"/>
    </row>
    <row r="3286" spans="3:3">
      <c r="C3286"/>
    </row>
    <row r="3287" spans="3:3">
      <c r="C3287"/>
    </row>
    <row r="3288" spans="3:3">
      <c r="C3288"/>
    </row>
    <row r="3289" spans="3:3">
      <c r="C3289"/>
    </row>
    <row r="3290" spans="3:3">
      <c r="C3290"/>
    </row>
    <row r="3291" spans="3:3">
      <c r="C3291"/>
    </row>
    <row r="3292" spans="3:3">
      <c r="C3292"/>
    </row>
    <row r="3293" spans="3:3">
      <c r="C3293"/>
    </row>
    <row r="3294" spans="3:3">
      <c r="C3294"/>
    </row>
    <row r="3295" spans="3:3">
      <c r="C3295"/>
    </row>
    <row r="3296" spans="3:3">
      <c r="C3296"/>
    </row>
    <row r="3297" spans="3:3">
      <c r="C3297"/>
    </row>
    <row r="3298" spans="3:3">
      <c r="C3298"/>
    </row>
    <row r="3299" spans="3:3">
      <c r="C3299"/>
    </row>
    <row r="3300" spans="3:3">
      <c r="C3300"/>
    </row>
    <row r="3301" spans="3:3">
      <c r="C3301"/>
    </row>
    <row r="3302" spans="3:3">
      <c r="C3302"/>
    </row>
    <row r="3303" spans="3:3">
      <c r="C3303"/>
    </row>
    <row r="3304" spans="3:3">
      <c r="C3304"/>
    </row>
    <row r="3305" spans="3:3">
      <c r="C3305"/>
    </row>
    <row r="3306" spans="3:3">
      <c r="C3306"/>
    </row>
    <row r="3307" spans="3:3">
      <c r="C3307"/>
    </row>
    <row r="3308" spans="3:3">
      <c r="C3308"/>
    </row>
    <row r="3309" spans="3:3">
      <c r="C3309"/>
    </row>
    <row r="3310" spans="3:3">
      <c r="C3310"/>
    </row>
    <row r="3311" spans="3:3">
      <c r="C3311"/>
    </row>
    <row r="3312" spans="3:3">
      <c r="C3312"/>
    </row>
    <row r="3313" spans="3:3">
      <c r="C3313"/>
    </row>
    <row r="3314" spans="3:3">
      <c r="C3314"/>
    </row>
    <row r="3315" spans="3:3">
      <c r="C3315"/>
    </row>
    <row r="3316" spans="3:3">
      <c r="C3316"/>
    </row>
    <row r="3317" spans="3:3">
      <c r="C3317"/>
    </row>
    <row r="3318" spans="3:3">
      <c r="C3318"/>
    </row>
    <row r="3319" spans="3:3">
      <c r="C3319"/>
    </row>
    <row r="3320" spans="3:3">
      <c r="C3320"/>
    </row>
    <row r="3321" spans="3:3">
      <c r="C3321"/>
    </row>
    <row r="3322" spans="3:3">
      <c r="C3322"/>
    </row>
    <row r="3323" spans="3:3">
      <c r="C3323"/>
    </row>
    <row r="3324" spans="3:3">
      <c r="C3324"/>
    </row>
    <row r="3325" spans="3:3">
      <c r="C3325"/>
    </row>
    <row r="3326" spans="3:3">
      <c r="C3326"/>
    </row>
    <row r="3327" spans="3:3">
      <c r="C3327"/>
    </row>
    <row r="3328" spans="3:3">
      <c r="C3328"/>
    </row>
    <row r="3329" spans="3:3">
      <c r="C3329"/>
    </row>
    <row r="3330" spans="3:3">
      <c r="C3330"/>
    </row>
    <row r="3331" spans="3:3">
      <c r="C3331"/>
    </row>
    <row r="3332" spans="3:3">
      <c r="C3332"/>
    </row>
    <row r="3333" spans="3:3">
      <c r="C3333"/>
    </row>
    <row r="3334" spans="3:3">
      <c r="C3334"/>
    </row>
    <row r="3335" spans="3:3">
      <c r="C3335"/>
    </row>
    <row r="3336" spans="3:3">
      <c r="C3336"/>
    </row>
    <row r="3337" spans="3:3">
      <c r="C3337"/>
    </row>
    <row r="3338" spans="3:3">
      <c r="C3338"/>
    </row>
    <row r="3339" spans="3:3">
      <c r="C3339"/>
    </row>
    <row r="3340" spans="3:3">
      <c r="C3340"/>
    </row>
    <row r="3341" spans="3:3">
      <c r="C3341"/>
    </row>
    <row r="3342" spans="3:3">
      <c r="C3342"/>
    </row>
    <row r="3343" spans="3:3">
      <c r="C3343"/>
    </row>
    <row r="3344" spans="3:3">
      <c r="C3344"/>
    </row>
    <row r="3345" spans="3:3">
      <c r="C3345"/>
    </row>
    <row r="3346" spans="3:3">
      <c r="C3346"/>
    </row>
    <row r="3347" spans="3:3">
      <c r="C3347"/>
    </row>
    <row r="3348" spans="3:3">
      <c r="C3348"/>
    </row>
    <row r="3349" spans="3:3">
      <c r="C3349"/>
    </row>
    <row r="3350" spans="3:3">
      <c r="C3350"/>
    </row>
    <row r="3351" spans="3:3">
      <c r="C3351"/>
    </row>
    <row r="3352" spans="3:3">
      <c r="C3352"/>
    </row>
    <row r="3353" spans="3:3">
      <c r="C3353"/>
    </row>
    <row r="3354" spans="3:3">
      <c r="C3354"/>
    </row>
    <row r="3355" spans="3:3">
      <c r="C3355"/>
    </row>
    <row r="3356" spans="3:3">
      <c r="C3356"/>
    </row>
    <row r="3357" spans="3:3">
      <c r="C3357"/>
    </row>
    <row r="3358" spans="3:3">
      <c r="C3358"/>
    </row>
    <row r="3359" spans="3:3">
      <c r="C3359"/>
    </row>
    <row r="3360" spans="3:3">
      <c r="C3360"/>
    </row>
    <row r="3361" spans="3:3">
      <c r="C3361"/>
    </row>
    <row r="3362" spans="3:3">
      <c r="C3362"/>
    </row>
    <row r="3363" spans="3:3">
      <c r="C3363"/>
    </row>
    <row r="3364" spans="3:3">
      <c r="C3364"/>
    </row>
    <row r="3365" spans="3:3">
      <c r="C3365"/>
    </row>
    <row r="3366" spans="3:3">
      <c r="C3366"/>
    </row>
    <row r="3367" spans="3:3">
      <c r="C3367"/>
    </row>
    <row r="3368" spans="3:3">
      <c r="C3368"/>
    </row>
    <row r="3369" spans="3:3">
      <c r="C3369"/>
    </row>
    <row r="3370" spans="3:3">
      <c r="C3370"/>
    </row>
    <row r="3371" spans="3:3">
      <c r="C3371"/>
    </row>
    <row r="3372" spans="3:3">
      <c r="C3372"/>
    </row>
    <row r="3373" spans="3:3">
      <c r="C3373"/>
    </row>
    <row r="3374" spans="3:3">
      <c r="C3374"/>
    </row>
    <row r="3375" spans="3:3">
      <c r="C3375"/>
    </row>
    <row r="3376" spans="3:3">
      <c r="C3376"/>
    </row>
    <row r="3377" spans="3:3">
      <c r="C3377"/>
    </row>
    <row r="3378" spans="3:3">
      <c r="C3378"/>
    </row>
    <row r="3379" spans="3:3">
      <c r="C3379"/>
    </row>
    <row r="3380" spans="3:3">
      <c r="C3380"/>
    </row>
    <row r="3381" spans="3:3">
      <c r="C3381"/>
    </row>
    <row r="3382" spans="3:3">
      <c r="C3382"/>
    </row>
    <row r="3383" spans="3:3">
      <c r="C3383"/>
    </row>
    <row r="3384" spans="3:3">
      <c r="C3384"/>
    </row>
    <row r="3385" spans="3:3">
      <c r="C3385"/>
    </row>
    <row r="3386" spans="3:3">
      <c r="C3386"/>
    </row>
    <row r="3387" spans="3:3">
      <c r="C3387"/>
    </row>
    <row r="3388" spans="3:3">
      <c r="C3388"/>
    </row>
    <row r="3389" spans="3:3">
      <c r="C3389"/>
    </row>
    <row r="3390" spans="3:3">
      <c r="C3390"/>
    </row>
    <row r="3391" spans="3:3">
      <c r="C3391"/>
    </row>
    <row r="3392" spans="3:3">
      <c r="C3392"/>
    </row>
    <row r="3393" spans="3:3">
      <c r="C3393"/>
    </row>
    <row r="3394" spans="3:3">
      <c r="C3394"/>
    </row>
    <row r="3395" spans="3:3">
      <c r="C3395"/>
    </row>
    <row r="3396" spans="3:3">
      <c r="C3396"/>
    </row>
    <row r="3397" spans="3:3">
      <c r="C3397"/>
    </row>
    <row r="3398" spans="3:3">
      <c r="C3398"/>
    </row>
    <row r="3399" spans="3:3">
      <c r="C3399"/>
    </row>
    <row r="3400" spans="3:3">
      <c r="C3400"/>
    </row>
    <row r="3401" spans="3:3">
      <c r="C3401"/>
    </row>
    <row r="3402" spans="3:3">
      <c r="C3402"/>
    </row>
    <row r="3403" spans="3:3">
      <c r="C3403"/>
    </row>
    <row r="3404" spans="3:3">
      <c r="C3404"/>
    </row>
    <row r="3405" spans="3:3">
      <c r="C3405"/>
    </row>
    <row r="3406" spans="3:3">
      <c r="C3406"/>
    </row>
    <row r="3407" spans="3:3">
      <c r="C3407"/>
    </row>
    <row r="3408" spans="3:3">
      <c r="C3408"/>
    </row>
    <row r="3409" spans="3:3">
      <c r="C3409"/>
    </row>
    <row r="3410" spans="3:3">
      <c r="C3410"/>
    </row>
    <row r="3411" spans="3:3">
      <c r="C3411"/>
    </row>
    <row r="3412" spans="3:3">
      <c r="C3412"/>
    </row>
    <row r="3413" spans="3:3">
      <c r="C3413"/>
    </row>
    <row r="3414" spans="3:3">
      <c r="C3414"/>
    </row>
    <row r="3415" spans="3:3">
      <c r="C3415"/>
    </row>
    <row r="3416" spans="3:3">
      <c r="C3416"/>
    </row>
    <row r="3417" spans="3:3">
      <c r="C3417"/>
    </row>
    <row r="3418" spans="3:3">
      <c r="C3418"/>
    </row>
    <row r="3419" spans="3:3">
      <c r="C3419"/>
    </row>
    <row r="3420" spans="3:3">
      <c r="C3420"/>
    </row>
    <row r="3421" spans="3:3">
      <c r="C3421"/>
    </row>
    <row r="3422" spans="3:3">
      <c r="C3422"/>
    </row>
    <row r="3423" spans="3:3">
      <c r="C3423"/>
    </row>
    <row r="3424" spans="3:3">
      <c r="C3424"/>
    </row>
    <row r="3425" spans="3:3">
      <c r="C3425"/>
    </row>
    <row r="3426" spans="3:3">
      <c r="C3426"/>
    </row>
    <row r="3427" spans="3:3">
      <c r="C3427"/>
    </row>
    <row r="3428" spans="3:3">
      <c r="C3428"/>
    </row>
    <row r="3429" spans="3:3">
      <c r="C3429"/>
    </row>
    <row r="3430" spans="3:3">
      <c r="C3430"/>
    </row>
    <row r="3431" spans="3:3">
      <c r="C3431"/>
    </row>
    <row r="3432" spans="3:3">
      <c r="C3432"/>
    </row>
    <row r="3433" spans="3:3">
      <c r="C3433"/>
    </row>
    <row r="3434" spans="3:3">
      <c r="C3434"/>
    </row>
    <row r="3435" spans="3:3">
      <c r="C3435"/>
    </row>
    <row r="3436" spans="3:3">
      <c r="C3436"/>
    </row>
    <row r="3437" spans="3:3">
      <c r="C3437"/>
    </row>
    <row r="3438" spans="3:3">
      <c r="C3438"/>
    </row>
    <row r="3439" spans="3:3">
      <c r="C3439"/>
    </row>
    <row r="3440" spans="3:3">
      <c r="C3440"/>
    </row>
    <row r="3441" spans="3:3">
      <c r="C3441"/>
    </row>
    <row r="3442" spans="3:3">
      <c r="C3442"/>
    </row>
    <row r="3443" spans="3:3">
      <c r="C3443"/>
    </row>
    <row r="3444" spans="3:3">
      <c r="C3444"/>
    </row>
    <row r="3445" spans="3:3">
      <c r="C3445"/>
    </row>
    <row r="3446" spans="3:3">
      <c r="C3446"/>
    </row>
    <row r="3447" spans="3:3">
      <c r="C3447"/>
    </row>
    <row r="3448" spans="3:3">
      <c r="C3448"/>
    </row>
    <row r="3449" spans="3:3">
      <c r="C3449"/>
    </row>
    <row r="3450" spans="3:3">
      <c r="C3450"/>
    </row>
    <row r="3451" spans="3:3">
      <c r="C3451"/>
    </row>
    <row r="3452" spans="3:3">
      <c r="C3452"/>
    </row>
    <row r="3453" spans="3:3">
      <c r="C3453"/>
    </row>
    <row r="3454" spans="3:3">
      <c r="C3454"/>
    </row>
    <row r="3455" spans="3:3">
      <c r="C3455"/>
    </row>
    <row r="3456" spans="3:3">
      <c r="C3456"/>
    </row>
    <row r="3457" spans="3:3">
      <c r="C3457"/>
    </row>
    <row r="3458" spans="3:3">
      <c r="C3458"/>
    </row>
    <row r="3459" spans="3:3">
      <c r="C3459"/>
    </row>
    <row r="3460" spans="3:3">
      <c r="C3460"/>
    </row>
    <row r="3461" spans="3:3">
      <c r="C3461"/>
    </row>
    <row r="3462" spans="3:3">
      <c r="C3462"/>
    </row>
    <row r="3463" spans="3:3">
      <c r="C3463"/>
    </row>
    <row r="3464" spans="3:3">
      <c r="C3464"/>
    </row>
    <row r="3465" spans="3:3">
      <c r="C3465"/>
    </row>
    <row r="3466" spans="3:3">
      <c r="C3466"/>
    </row>
    <row r="3467" spans="3:3">
      <c r="C3467"/>
    </row>
    <row r="3468" spans="3:3">
      <c r="C3468"/>
    </row>
    <row r="3469" spans="3:3">
      <c r="C3469"/>
    </row>
    <row r="3470" spans="3:3">
      <c r="C3470"/>
    </row>
    <row r="3471" spans="3:3">
      <c r="C3471"/>
    </row>
    <row r="3472" spans="3:3">
      <c r="C3472"/>
    </row>
    <row r="3473" spans="3:3">
      <c r="C3473"/>
    </row>
    <row r="3474" spans="3:3">
      <c r="C3474"/>
    </row>
    <row r="3475" spans="3:3">
      <c r="C3475"/>
    </row>
    <row r="3476" spans="3:3">
      <c r="C3476"/>
    </row>
    <row r="3477" spans="3:3">
      <c r="C3477"/>
    </row>
    <row r="3478" spans="3:3">
      <c r="C3478"/>
    </row>
    <row r="3479" spans="3:3">
      <c r="C3479"/>
    </row>
    <row r="3480" spans="3:3">
      <c r="C3480"/>
    </row>
    <row r="3481" spans="3:3">
      <c r="C3481"/>
    </row>
    <row r="3482" spans="3:3">
      <c r="C3482"/>
    </row>
    <row r="3483" spans="3:3">
      <c r="C3483"/>
    </row>
    <row r="3484" spans="3:3">
      <c r="C3484"/>
    </row>
    <row r="3485" spans="3:3">
      <c r="C3485"/>
    </row>
    <row r="3486" spans="3:3">
      <c r="C3486"/>
    </row>
    <row r="3487" spans="3:3">
      <c r="C3487"/>
    </row>
    <row r="3488" spans="3:3">
      <c r="C3488"/>
    </row>
    <row r="3489" spans="3:3">
      <c r="C3489"/>
    </row>
    <row r="3490" spans="3:3">
      <c r="C3490"/>
    </row>
    <row r="3491" spans="3:3">
      <c r="C3491"/>
    </row>
    <row r="3492" spans="3:3">
      <c r="C3492"/>
    </row>
    <row r="3493" spans="3:3">
      <c r="C3493"/>
    </row>
    <row r="3494" spans="3:3">
      <c r="C3494"/>
    </row>
    <row r="3495" spans="3:3">
      <c r="C3495"/>
    </row>
    <row r="3496" spans="3:3">
      <c r="C3496"/>
    </row>
    <row r="3497" spans="3:3">
      <c r="C3497"/>
    </row>
    <row r="3498" spans="3:3">
      <c r="C3498"/>
    </row>
    <row r="3499" spans="3:3">
      <c r="C3499"/>
    </row>
    <row r="3500" spans="3:3">
      <c r="C3500"/>
    </row>
    <row r="3501" spans="3:3">
      <c r="C3501"/>
    </row>
    <row r="3502" spans="3:3">
      <c r="C3502"/>
    </row>
    <row r="3503" spans="3:3">
      <c r="C3503"/>
    </row>
    <row r="3504" spans="3:3">
      <c r="C3504"/>
    </row>
    <row r="3505" spans="3:3">
      <c r="C3505"/>
    </row>
    <row r="3506" spans="3:3">
      <c r="C3506"/>
    </row>
    <row r="3507" spans="3:3">
      <c r="C3507"/>
    </row>
    <row r="3508" spans="3:3">
      <c r="C3508"/>
    </row>
    <row r="3509" spans="3:3">
      <c r="C3509"/>
    </row>
    <row r="3510" spans="3:3">
      <c r="C3510"/>
    </row>
    <row r="3511" spans="3:3">
      <c r="C3511"/>
    </row>
    <row r="3512" spans="3:3">
      <c r="C3512"/>
    </row>
    <row r="3513" spans="3:3">
      <c r="C3513"/>
    </row>
    <row r="3514" spans="3:3">
      <c r="C3514"/>
    </row>
    <row r="3515" spans="3:3">
      <c r="C3515"/>
    </row>
    <row r="3516" spans="3:3">
      <c r="C3516"/>
    </row>
    <row r="3517" spans="3:3">
      <c r="C3517"/>
    </row>
    <row r="3518" spans="3:3">
      <c r="C3518"/>
    </row>
    <row r="3519" spans="3:3">
      <c r="C3519"/>
    </row>
    <row r="3520" spans="3:3">
      <c r="C3520"/>
    </row>
    <row r="3521" spans="3:3">
      <c r="C3521"/>
    </row>
    <row r="3522" spans="3:3">
      <c r="C3522"/>
    </row>
    <row r="3523" spans="3:3">
      <c r="C3523"/>
    </row>
    <row r="3524" spans="3:3">
      <c r="C3524"/>
    </row>
    <row r="3525" spans="3:3">
      <c r="C3525"/>
    </row>
    <row r="3526" spans="3:3">
      <c r="C3526"/>
    </row>
    <row r="3527" spans="3:3">
      <c r="C3527"/>
    </row>
    <row r="3528" spans="3:3">
      <c r="C3528"/>
    </row>
    <row r="3529" spans="3:3">
      <c r="C3529"/>
    </row>
    <row r="3530" spans="3:3">
      <c r="C3530"/>
    </row>
    <row r="3531" spans="3:3">
      <c r="C3531"/>
    </row>
    <row r="3532" spans="3:3">
      <c r="C3532"/>
    </row>
    <row r="3533" spans="3:3">
      <c r="C3533"/>
    </row>
    <row r="3534" spans="3:3">
      <c r="C3534"/>
    </row>
    <row r="3535" spans="3:3">
      <c r="C3535"/>
    </row>
    <row r="3536" spans="3:3">
      <c r="C3536"/>
    </row>
    <row r="3537" spans="3:3">
      <c r="C3537"/>
    </row>
    <row r="3538" spans="3:3">
      <c r="C3538"/>
    </row>
    <row r="3539" spans="3:3">
      <c r="C3539"/>
    </row>
    <row r="3540" spans="3:3">
      <c r="C3540"/>
    </row>
    <row r="3541" spans="3:3">
      <c r="C3541"/>
    </row>
    <row r="3542" spans="3:3">
      <c r="C3542"/>
    </row>
    <row r="3543" spans="3:3">
      <c r="C3543"/>
    </row>
    <row r="3544" spans="3:3">
      <c r="C3544"/>
    </row>
    <row r="3545" spans="3:3">
      <c r="C3545"/>
    </row>
    <row r="3546" spans="3:3">
      <c r="C3546"/>
    </row>
    <row r="3547" spans="3:3">
      <c r="C3547"/>
    </row>
    <row r="3548" spans="3:3">
      <c r="C3548"/>
    </row>
    <row r="3549" spans="3:3">
      <c r="C3549"/>
    </row>
    <row r="3550" spans="3:3">
      <c r="C3550"/>
    </row>
    <row r="3551" spans="3:3">
      <c r="C3551"/>
    </row>
    <row r="3552" spans="3:3">
      <c r="C3552"/>
    </row>
    <row r="3553" spans="3:3">
      <c r="C3553"/>
    </row>
    <row r="3554" spans="3:3">
      <c r="C3554"/>
    </row>
    <row r="3555" spans="3:3">
      <c r="C3555"/>
    </row>
    <row r="3556" spans="3:3">
      <c r="C3556"/>
    </row>
    <row r="3557" spans="3:3">
      <c r="C3557"/>
    </row>
    <row r="3558" spans="3:3">
      <c r="C3558"/>
    </row>
    <row r="3559" spans="3:3">
      <c r="C3559"/>
    </row>
    <row r="3560" spans="3:3">
      <c r="C3560"/>
    </row>
    <row r="3561" spans="3:3">
      <c r="C3561"/>
    </row>
    <row r="3562" spans="3:3">
      <c r="C3562"/>
    </row>
    <row r="3563" spans="3:3">
      <c r="C3563"/>
    </row>
    <row r="3564" spans="3:3">
      <c r="C3564"/>
    </row>
    <row r="3565" spans="3:3">
      <c r="C3565"/>
    </row>
    <row r="3566" spans="3:3">
      <c r="C3566"/>
    </row>
    <row r="3567" spans="3:3">
      <c r="C3567"/>
    </row>
    <row r="3568" spans="3:3">
      <c r="C3568"/>
    </row>
    <row r="3569" spans="3:3">
      <c r="C3569"/>
    </row>
    <row r="3570" spans="3:3">
      <c r="C3570"/>
    </row>
    <row r="3571" spans="3:3">
      <c r="C3571"/>
    </row>
    <row r="3572" spans="3:3">
      <c r="C3572"/>
    </row>
    <row r="3573" spans="3:3">
      <c r="C3573"/>
    </row>
    <row r="3574" spans="3:3">
      <c r="C3574"/>
    </row>
    <row r="3575" spans="3:3">
      <c r="C3575"/>
    </row>
    <row r="3576" spans="3:3">
      <c r="C3576"/>
    </row>
    <row r="3577" spans="3:3">
      <c r="C3577"/>
    </row>
    <row r="3578" spans="3:3">
      <c r="C3578"/>
    </row>
    <row r="3579" spans="3:3">
      <c r="C3579"/>
    </row>
    <row r="3580" spans="3:3">
      <c r="C3580"/>
    </row>
    <row r="3581" spans="3:3">
      <c r="C3581"/>
    </row>
    <row r="3582" spans="3:3">
      <c r="C3582"/>
    </row>
    <row r="3583" spans="3:3">
      <c r="C3583"/>
    </row>
    <row r="3584" spans="3:3">
      <c r="C3584"/>
    </row>
    <row r="3585" spans="3:3">
      <c r="C3585"/>
    </row>
    <row r="3586" spans="3:3">
      <c r="C3586"/>
    </row>
    <row r="3587" spans="3:3">
      <c r="C3587"/>
    </row>
    <row r="3588" spans="3:3">
      <c r="C3588"/>
    </row>
    <row r="3589" spans="3:3">
      <c r="C3589"/>
    </row>
    <row r="3590" spans="3:3">
      <c r="C3590"/>
    </row>
    <row r="3591" spans="3:3">
      <c r="C3591"/>
    </row>
    <row r="3592" spans="3:3">
      <c r="C3592"/>
    </row>
    <row r="3593" spans="3:3">
      <c r="C3593"/>
    </row>
    <row r="3594" spans="3:3">
      <c r="C3594"/>
    </row>
    <row r="3595" spans="3:3">
      <c r="C3595"/>
    </row>
    <row r="3596" spans="3:3">
      <c r="C3596"/>
    </row>
    <row r="3597" spans="3:3">
      <c r="C3597"/>
    </row>
    <row r="3598" spans="3:3">
      <c r="C3598"/>
    </row>
    <row r="3599" spans="3:3">
      <c r="C3599"/>
    </row>
    <row r="3600" spans="3:3">
      <c r="C3600"/>
    </row>
    <row r="3601" spans="3:3">
      <c r="C3601"/>
    </row>
    <row r="3602" spans="3:3">
      <c r="C3602"/>
    </row>
    <row r="3603" spans="3:3">
      <c r="C3603"/>
    </row>
    <row r="3604" spans="3:3">
      <c r="C3604"/>
    </row>
    <row r="3605" spans="3:3">
      <c r="C3605"/>
    </row>
    <row r="3606" spans="3:3">
      <c r="C3606"/>
    </row>
    <row r="3607" spans="3:3">
      <c r="C3607"/>
    </row>
    <row r="3608" spans="3:3">
      <c r="C3608"/>
    </row>
    <row r="3609" spans="3:3">
      <c r="C3609"/>
    </row>
    <row r="3610" spans="3:3">
      <c r="C3610"/>
    </row>
    <row r="3611" spans="3:3">
      <c r="C3611"/>
    </row>
    <row r="3612" spans="3:3">
      <c r="C3612"/>
    </row>
    <row r="3613" spans="3:3">
      <c r="C3613"/>
    </row>
    <row r="3614" spans="3:3">
      <c r="C3614"/>
    </row>
    <row r="3615" spans="3:3">
      <c r="C3615"/>
    </row>
    <row r="3616" spans="3:3">
      <c r="C3616"/>
    </row>
    <row r="3617" spans="3:3">
      <c r="C3617"/>
    </row>
    <row r="3618" spans="3:3">
      <c r="C3618"/>
    </row>
    <row r="3619" spans="3:3">
      <c r="C3619"/>
    </row>
    <row r="3620" spans="3:3">
      <c r="C3620"/>
    </row>
    <row r="3621" spans="3:3">
      <c r="C3621"/>
    </row>
    <row r="3622" spans="3:3">
      <c r="C3622"/>
    </row>
    <row r="3623" spans="3:3">
      <c r="C3623"/>
    </row>
    <row r="3624" spans="3:3">
      <c r="C3624"/>
    </row>
    <row r="3625" spans="3:3">
      <c r="C3625"/>
    </row>
    <row r="3626" spans="3:3">
      <c r="C3626"/>
    </row>
    <row r="3627" spans="3:3">
      <c r="C3627"/>
    </row>
    <row r="3628" spans="3:3">
      <c r="C3628"/>
    </row>
    <row r="3629" spans="3:3">
      <c r="C3629"/>
    </row>
    <row r="3630" spans="3:3">
      <c r="C3630"/>
    </row>
    <row r="3631" spans="3:3">
      <c r="C3631"/>
    </row>
    <row r="3632" spans="3:3">
      <c r="C3632"/>
    </row>
    <row r="3633" spans="3:3">
      <c r="C3633"/>
    </row>
    <row r="3634" spans="3:3">
      <c r="C3634"/>
    </row>
    <row r="3635" spans="3:3">
      <c r="C3635"/>
    </row>
    <row r="3636" spans="3:3">
      <c r="C3636"/>
    </row>
    <row r="3637" spans="3:3">
      <c r="C3637"/>
    </row>
    <row r="3638" spans="3:3">
      <c r="C3638"/>
    </row>
    <row r="3639" spans="3:3">
      <c r="C3639"/>
    </row>
    <row r="3640" spans="3:3">
      <c r="C3640"/>
    </row>
    <row r="3641" spans="3:3">
      <c r="C3641"/>
    </row>
    <row r="3642" spans="3:3">
      <c r="C3642"/>
    </row>
    <row r="3643" spans="3:3">
      <c r="C3643"/>
    </row>
    <row r="3644" spans="3:3">
      <c r="C3644"/>
    </row>
    <row r="3645" spans="3:3">
      <c r="C3645"/>
    </row>
    <row r="3646" spans="3:3">
      <c r="C3646"/>
    </row>
    <row r="3647" spans="3:3">
      <c r="C3647"/>
    </row>
    <row r="3648" spans="3:3">
      <c r="C3648"/>
    </row>
    <row r="3649" spans="3:3">
      <c r="C3649"/>
    </row>
    <row r="3650" spans="3:3">
      <c r="C3650"/>
    </row>
    <row r="3651" spans="3:3">
      <c r="C3651"/>
    </row>
    <row r="3652" spans="3:3">
      <c r="C3652"/>
    </row>
    <row r="3653" spans="3:3">
      <c r="C3653"/>
    </row>
    <row r="3654" spans="3:3">
      <c r="C3654"/>
    </row>
    <row r="3655" spans="3:3">
      <c r="C3655"/>
    </row>
    <row r="3656" spans="3:3">
      <c r="C3656"/>
    </row>
    <row r="3657" spans="3:3">
      <c r="C3657"/>
    </row>
    <row r="3658" spans="3:3">
      <c r="C3658"/>
    </row>
    <row r="3659" spans="3:3">
      <c r="C3659"/>
    </row>
    <row r="3660" spans="3:3">
      <c r="C3660"/>
    </row>
    <row r="3661" spans="3:3">
      <c r="C3661"/>
    </row>
    <row r="3662" spans="3:3">
      <c r="C3662"/>
    </row>
    <row r="3663" spans="3:3">
      <c r="C3663"/>
    </row>
    <row r="3664" spans="3:3">
      <c r="C3664"/>
    </row>
    <row r="3665" spans="3:3">
      <c r="C3665"/>
    </row>
    <row r="3666" spans="3:3">
      <c r="C3666"/>
    </row>
    <row r="3667" spans="3:3">
      <c r="C3667"/>
    </row>
    <row r="3668" spans="3:3">
      <c r="C3668"/>
    </row>
    <row r="3669" spans="3:3">
      <c r="C3669"/>
    </row>
    <row r="3670" spans="3:3">
      <c r="C3670"/>
    </row>
    <row r="3671" spans="3:3">
      <c r="C3671"/>
    </row>
    <row r="3672" spans="3:3">
      <c r="C3672"/>
    </row>
    <row r="3673" spans="3:3">
      <c r="C3673"/>
    </row>
    <row r="3674" spans="3:3">
      <c r="C3674"/>
    </row>
    <row r="3675" spans="3:3">
      <c r="C3675"/>
    </row>
    <row r="3676" spans="3:3">
      <c r="C3676"/>
    </row>
    <row r="3677" spans="3:3">
      <c r="C3677"/>
    </row>
    <row r="3678" spans="3:3">
      <c r="C3678"/>
    </row>
    <row r="3679" spans="3:3">
      <c r="C3679"/>
    </row>
    <row r="3680" spans="3:3">
      <c r="C3680"/>
    </row>
    <row r="3681" spans="3:3">
      <c r="C3681"/>
    </row>
    <row r="3682" spans="3:3">
      <c r="C3682"/>
    </row>
    <row r="3683" spans="3:3">
      <c r="C3683"/>
    </row>
    <row r="3684" spans="3:3">
      <c r="C3684"/>
    </row>
    <row r="3685" spans="3:3">
      <c r="C3685"/>
    </row>
    <row r="3686" spans="3:3">
      <c r="C3686"/>
    </row>
    <row r="3687" spans="3:3">
      <c r="C3687"/>
    </row>
    <row r="3688" spans="3:3">
      <c r="C3688"/>
    </row>
    <row r="3689" spans="3:3">
      <c r="C3689"/>
    </row>
    <row r="3690" spans="3:3">
      <c r="C3690"/>
    </row>
    <row r="3691" spans="3:3">
      <c r="C3691"/>
    </row>
    <row r="3692" spans="3:3">
      <c r="C3692"/>
    </row>
    <row r="3693" spans="3:3">
      <c r="C3693"/>
    </row>
    <row r="3694" spans="3:3">
      <c r="C3694"/>
    </row>
    <row r="3695" spans="3:3">
      <c r="C3695"/>
    </row>
    <row r="3696" spans="3:3">
      <c r="C3696"/>
    </row>
    <row r="3697" spans="3:3">
      <c r="C3697"/>
    </row>
    <row r="3698" spans="3:3">
      <c r="C3698"/>
    </row>
    <row r="3699" spans="3:3">
      <c r="C3699"/>
    </row>
    <row r="3700" spans="3:3">
      <c r="C3700"/>
    </row>
    <row r="3701" spans="3:3">
      <c r="C3701"/>
    </row>
    <row r="3702" spans="3:3">
      <c r="C3702"/>
    </row>
    <row r="3703" spans="3:3">
      <c r="C3703"/>
    </row>
    <row r="3704" spans="3:3">
      <c r="C3704"/>
    </row>
    <row r="3705" spans="3:3">
      <c r="C3705"/>
    </row>
    <row r="3706" spans="3:3">
      <c r="C3706"/>
    </row>
    <row r="3707" spans="3:3">
      <c r="C3707"/>
    </row>
    <row r="3708" spans="3:3">
      <c r="C3708"/>
    </row>
    <row r="3709" spans="3:3">
      <c r="C3709"/>
    </row>
    <row r="3710" spans="3:3">
      <c r="C3710"/>
    </row>
    <row r="3711" spans="3:3">
      <c r="C3711"/>
    </row>
    <row r="3712" spans="3:3">
      <c r="C3712"/>
    </row>
    <row r="3713" spans="3:3">
      <c r="C3713"/>
    </row>
    <row r="3714" spans="3:3">
      <c r="C3714"/>
    </row>
    <row r="3715" spans="3:3">
      <c r="C3715"/>
    </row>
    <row r="3716" spans="3:3">
      <c r="C3716"/>
    </row>
    <row r="3717" spans="3:3">
      <c r="C3717"/>
    </row>
    <row r="3718" spans="3:3">
      <c r="C3718"/>
    </row>
    <row r="3719" spans="3:3">
      <c r="C3719"/>
    </row>
    <row r="3720" spans="3:3">
      <c r="C3720"/>
    </row>
    <row r="3721" spans="3:3">
      <c r="C3721"/>
    </row>
    <row r="3722" spans="3:3">
      <c r="C3722"/>
    </row>
    <row r="3723" spans="3:3">
      <c r="C3723"/>
    </row>
    <row r="3724" spans="3:3">
      <c r="C3724"/>
    </row>
    <row r="3725" spans="3:3">
      <c r="C3725"/>
    </row>
    <row r="3726" spans="3:3">
      <c r="C3726"/>
    </row>
    <row r="3727" spans="3:3">
      <c r="C3727"/>
    </row>
    <row r="3728" spans="3:3">
      <c r="C3728"/>
    </row>
    <row r="3729" spans="3:3">
      <c r="C3729"/>
    </row>
    <row r="3730" spans="3:3">
      <c r="C3730"/>
    </row>
    <row r="3731" spans="3:3">
      <c r="C3731"/>
    </row>
    <row r="3732" spans="3:3">
      <c r="C3732"/>
    </row>
    <row r="3733" spans="3:3">
      <c r="C3733"/>
    </row>
    <row r="3734" spans="3:3">
      <c r="C3734"/>
    </row>
    <row r="3735" spans="3:3">
      <c r="C3735"/>
    </row>
    <row r="3736" spans="3:3">
      <c r="C3736"/>
    </row>
    <row r="3737" spans="3:3">
      <c r="C3737"/>
    </row>
    <row r="3738" spans="3:3">
      <c r="C3738"/>
    </row>
    <row r="3739" spans="3:3">
      <c r="C3739"/>
    </row>
    <row r="3740" spans="3:3">
      <c r="C3740"/>
    </row>
    <row r="3741" spans="3:3">
      <c r="C3741"/>
    </row>
    <row r="3742" spans="3:3">
      <c r="C3742"/>
    </row>
    <row r="3743" spans="3:3">
      <c r="C3743"/>
    </row>
    <row r="3744" spans="3:3">
      <c r="C3744"/>
    </row>
    <row r="3745" spans="3:3">
      <c r="C3745"/>
    </row>
    <row r="3746" spans="3:3">
      <c r="C3746"/>
    </row>
    <row r="3747" spans="3:3">
      <c r="C3747"/>
    </row>
    <row r="3748" spans="3:3">
      <c r="C3748"/>
    </row>
    <row r="3749" spans="3:3">
      <c r="C3749"/>
    </row>
    <row r="3750" spans="3:3">
      <c r="C3750"/>
    </row>
    <row r="3751" spans="3:3">
      <c r="C3751"/>
    </row>
    <row r="3752" spans="3:3">
      <c r="C3752"/>
    </row>
    <row r="3753" spans="3:3">
      <c r="C3753"/>
    </row>
    <row r="3754" spans="3:3">
      <c r="C3754"/>
    </row>
    <row r="3755" spans="3:3">
      <c r="C3755"/>
    </row>
    <row r="3756" spans="3:3">
      <c r="C3756"/>
    </row>
    <row r="3757" spans="3:3">
      <c r="C3757"/>
    </row>
    <row r="3758" spans="3:3">
      <c r="C3758"/>
    </row>
    <row r="3759" spans="3:3">
      <c r="C3759"/>
    </row>
    <row r="3760" spans="3:3">
      <c r="C3760"/>
    </row>
    <row r="3761" spans="3:3">
      <c r="C3761"/>
    </row>
    <row r="3762" spans="3:3">
      <c r="C3762"/>
    </row>
    <row r="3763" spans="3:3">
      <c r="C3763"/>
    </row>
    <row r="3764" spans="3:3">
      <c r="C3764"/>
    </row>
    <row r="3765" spans="3:3">
      <c r="C3765"/>
    </row>
    <row r="3766" spans="3:3">
      <c r="C3766"/>
    </row>
    <row r="3767" spans="3:3">
      <c r="C3767"/>
    </row>
    <row r="3768" spans="3:3">
      <c r="C3768"/>
    </row>
    <row r="3769" spans="3:3">
      <c r="C3769"/>
    </row>
    <row r="3770" spans="3:3">
      <c r="C3770"/>
    </row>
    <row r="3771" spans="3:3">
      <c r="C3771"/>
    </row>
    <row r="3772" spans="3:3">
      <c r="C3772"/>
    </row>
    <row r="3773" spans="3:3">
      <c r="C3773"/>
    </row>
    <row r="3774" spans="3:3">
      <c r="C3774"/>
    </row>
    <row r="3775" spans="3:3">
      <c r="C3775"/>
    </row>
    <row r="3776" spans="3:3">
      <c r="C3776"/>
    </row>
    <row r="3777" spans="3:3">
      <c r="C3777"/>
    </row>
    <row r="3778" spans="3:3">
      <c r="C3778"/>
    </row>
    <row r="3779" spans="3:3">
      <c r="C3779"/>
    </row>
    <row r="3780" spans="3:3">
      <c r="C3780"/>
    </row>
    <row r="3781" spans="3:3">
      <c r="C3781"/>
    </row>
    <row r="3782" spans="3:3">
      <c r="C3782"/>
    </row>
    <row r="3783" spans="3:3">
      <c r="C3783"/>
    </row>
    <row r="3784" spans="3:3">
      <c r="C3784"/>
    </row>
    <row r="3785" spans="3:3">
      <c r="C3785"/>
    </row>
    <row r="3786" spans="3:3">
      <c r="C3786"/>
    </row>
    <row r="3787" spans="3:3">
      <c r="C3787"/>
    </row>
    <row r="3788" spans="3:3">
      <c r="C3788"/>
    </row>
    <row r="3789" spans="3:3">
      <c r="C3789"/>
    </row>
    <row r="3790" spans="3:3">
      <c r="C3790"/>
    </row>
    <row r="3791" spans="3:3">
      <c r="C3791"/>
    </row>
    <row r="3792" spans="3:3">
      <c r="C3792"/>
    </row>
    <row r="3793" spans="3:3">
      <c r="C3793"/>
    </row>
    <row r="3794" spans="3:3">
      <c r="C3794"/>
    </row>
    <row r="3795" spans="3:3">
      <c r="C3795"/>
    </row>
    <row r="3796" spans="3:3">
      <c r="C3796"/>
    </row>
    <row r="3797" spans="3:3">
      <c r="C3797"/>
    </row>
    <row r="3798" spans="3:3">
      <c r="C3798"/>
    </row>
    <row r="3799" spans="3:3">
      <c r="C3799"/>
    </row>
    <row r="3800" spans="3:3">
      <c r="C3800"/>
    </row>
    <row r="3801" spans="3:3">
      <c r="C3801"/>
    </row>
    <row r="3802" spans="3:3">
      <c r="C3802"/>
    </row>
    <row r="3803" spans="3:3">
      <c r="C3803"/>
    </row>
    <row r="3804" spans="3:3">
      <c r="C3804"/>
    </row>
    <row r="3805" spans="3:3">
      <c r="C3805"/>
    </row>
    <row r="3806" spans="3:3">
      <c r="C3806"/>
    </row>
    <row r="3807" spans="3:3">
      <c r="C3807"/>
    </row>
    <row r="3808" spans="3:3">
      <c r="C3808"/>
    </row>
    <row r="3809" spans="3:3">
      <c r="C3809"/>
    </row>
    <row r="3810" spans="3:3">
      <c r="C3810"/>
    </row>
    <row r="3811" spans="3:3">
      <c r="C3811"/>
    </row>
    <row r="3812" spans="3:3">
      <c r="C3812"/>
    </row>
    <row r="3813" spans="3:3">
      <c r="C3813"/>
    </row>
    <row r="3814" spans="3:3">
      <c r="C3814"/>
    </row>
    <row r="3815" spans="3:3">
      <c r="C3815"/>
    </row>
    <row r="3816" spans="3:3">
      <c r="C3816"/>
    </row>
    <row r="3817" spans="3:3">
      <c r="C3817"/>
    </row>
    <row r="3818" spans="3:3">
      <c r="C3818"/>
    </row>
    <row r="3819" spans="3:3">
      <c r="C3819"/>
    </row>
    <row r="3820" spans="3:3">
      <c r="C3820"/>
    </row>
    <row r="3821" spans="3:3">
      <c r="C3821"/>
    </row>
    <row r="3822" spans="3:3">
      <c r="C3822"/>
    </row>
    <row r="3823" spans="3:3">
      <c r="C3823"/>
    </row>
    <row r="3824" spans="3:3">
      <c r="C3824"/>
    </row>
    <row r="3825" spans="3:3">
      <c r="C3825"/>
    </row>
    <row r="3826" spans="3:3">
      <c r="C3826"/>
    </row>
    <row r="3827" spans="3:3">
      <c r="C3827"/>
    </row>
    <row r="3828" spans="3:3">
      <c r="C3828"/>
    </row>
    <row r="3829" spans="3:3">
      <c r="C3829"/>
    </row>
    <row r="3830" spans="3:3">
      <c r="C3830"/>
    </row>
    <row r="3831" spans="3:3">
      <c r="C3831"/>
    </row>
    <row r="3832" spans="3:3">
      <c r="C3832"/>
    </row>
    <row r="3833" spans="3:3">
      <c r="C3833"/>
    </row>
    <row r="3834" spans="3:3">
      <c r="C3834"/>
    </row>
    <row r="3835" spans="3:3">
      <c r="C3835"/>
    </row>
    <row r="3836" spans="3:3">
      <c r="C3836"/>
    </row>
    <row r="3837" spans="3:3">
      <c r="C3837"/>
    </row>
    <row r="3838" spans="3:3">
      <c r="C3838"/>
    </row>
    <row r="3839" spans="3:3">
      <c r="C3839"/>
    </row>
    <row r="3840" spans="3:3">
      <c r="C3840"/>
    </row>
    <row r="3841" spans="3:3">
      <c r="C3841"/>
    </row>
    <row r="3842" spans="3:3">
      <c r="C3842"/>
    </row>
    <row r="3843" spans="3:3">
      <c r="C3843"/>
    </row>
    <row r="3844" spans="3:3">
      <c r="C3844"/>
    </row>
    <row r="3845" spans="3:3">
      <c r="C3845"/>
    </row>
    <row r="3846" spans="3:3">
      <c r="C3846"/>
    </row>
    <row r="3847" spans="3:3">
      <c r="C3847"/>
    </row>
    <row r="3848" spans="3:3">
      <c r="C3848"/>
    </row>
    <row r="3849" spans="3:3">
      <c r="C3849"/>
    </row>
    <row r="3850" spans="3:3">
      <c r="C3850"/>
    </row>
    <row r="3851" spans="3:3">
      <c r="C3851"/>
    </row>
    <row r="3852" spans="3:3">
      <c r="C3852"/>
    </row>
    <row r="3853" spans="3:3">
      <c r="C3853"/>
    </row>
    <row r="3854" spans="3:3">
      <c r="C3854"/>
    </row>
    <row r="3855" spans="3:3">
      <c r="C3855"/>
    </row>
    <row r="3856" spans="3:3">
      <c r="C3856"/>
    </row>
    <row r="3857" spans="3:3">
      <c r="C3857"/>
    </row>
    <row r="3858" spans="3:3">
      <c r="C3858"/>
    </row>
    <row r="3859" spans="3:3">
      <c r="C3859"/>
    </row>
    <row r="3860" spans="3:3">
      <c r="C3860"/>
    </row>
    <row r="3861" spans="3:3">
      <c r="C3861"/>
    </row>
    <row r="3862" spans="3:3">
      <c r="C3862"/>
    </row>
    <row r="3863" spans="3:3">
      <c r="C3863"/>
    </row>
    <row r="3864" spans="3:3">
      <c r="C3864"/>
    </row>
    <row r="3865" spans="3:3">
      <c r="C3865"/>
    </row>
    <row r="3866" spans="3:3">
      <c r="C3866"/>
    </row>
    <row r="3867" spans="3:3">
      <c r="C3867"/>
    </row>
    <row r="3868" spans="3:3">
      <c r="C3868"/>
    </row>
    <row r="3869" spans="3:3">
      <c r="C3869"/>
    </row>
    <row r="3870" spans="3:3">
      <c r="C3870"/>
    </row>
    <row r="3871" spans="3:3">
      <c r="C3871"/>
    </row>
    <row r="3872" spans="3:3">
      <c r="C3872"/>
    </row>
    <row r="3873" spans="3:3">
      <c r="C3873"/>
    </row>
    <row r="3874" spans="3:3">
      <c r="C3874"/>
    </row>
    <row r="3875" spans="3:3">
      <c r="C3875"/>
    </row>
    <row r="3876" spans="3:3">
      <c r="C3876"/>
    </row>
    <row r="3877" spans="3:3">
      <c r="C3877"/>
    </row>
    <row r="3878" spans="3:3">
      <c r="C3878"/>
    </row>
    <row r="3879" spans="3:3">
      <c r="C3879"/>
    </row>
    <row r="3880" spans="3:3">
      <c r="C3880"/>
    </row>
    <row r="3881" spans="3:3">
      <c r="C3881"/>
    </row>
    <row r="3882" spans="3:3">
      <c r="C3882"/>
    </row>
    <row r="3883" spans="3:3">
      <c r="C3883"/>
    </row>
    <row r="3884" spans="3:3">
      <c r="C3884"/>
    </row>
    <row r="3885" spans="3:3">
      <c r="C3885"/>
    </row>
    <row r="3886" spans="3:3">
      <c r="C3886"/>
    </row>
    <row r="3887" spans="3:3">
      <c r="C3887"/>
    </row>
    <row r="3888" spans="3:3">
      <c r="C3888"/>
    </row>
    <row r="3889" spans="3:3">
      <c r="C3889"/>
    </row>
    <row r="3890" spans="3:3">
      <c r="C3890"/>
    </row>
    <row r="3891" spans="3:3">
      <c r="C3891"/>
    </row>
    <row r="3892" spans="3:3">
      <c r="C3892"/>
    </row>
    <row r="3893" spans="3:3">
      <c r="C3893"/>
    </row>
    <row r="3894" spans="3:3">
      <c r="C3894"/>
    </row>
    <row r="3895" spans="3:3">
      <c r="C3895"/>
    </row>
    <row r="3896" spans="3:3">
      <c r="C3896"/>
    </row>
    <row r="3897" spans="3:3">
      <c r="C3897"/>
    </row>
    <row r="3898" spans="3:3">
      <c r="C3898"/>
    </row>
    <row r="3899" spans="3:3">
      <c r="C3899"/>
    </row>
    <row r="3900" spans="3:3">
      <c r="C3900"/>
    </row>
    <row r="3901" spans="3:3">
      <c r="C3901"/>
    </row>
    <row r="3902" spans="3:3">
      <c r="C3902"/>
    </row>
    <row r="3903" spans="3:3">
      <c r="C3903"/>
    </row>
    <row r="3904" spans="3:3">
      <c r="C3904"/>
    </row>
    <row r="3905" spans="3:3">
      <c r="C3905"/>
    </row>
    <row r="3906" spans="3:3">
      <c r="C3906"/>
    </row>
    <row r="3907" spans="3:3">
      <c r="C3907"/>
    </row>
    <row r="3908" spans="3:3">
      <c r="C3908"/>
    </row>
    <row r="3909" spans="3:3">
      <c r="C3909"/>
    </row>
    <row r="3910" spans="3:3">
      <c r="C3910"/>
    </row>
    <row r="3911" spans="3:3">
      <c r="C3911"/>
    </row>
    <row r="3912" spans="3:3">
      <c r="C3912"/>
    </row>
    <row r="3913" spans="3:3">
      <c r="C3913"/>
    </row>
    <row r="3914" spans="3:3">
      <c r="C3914"/>
    </row>
    <row r="3915" spans="3:3">
      <c r="C3915"/>
    </row>
    <row r="3916" spans="3:3">
      <c r="C3916"/>
    </row>
    <row r="3917" spans="3:3">
      <c r="C3917"/>
    </row>
    <row r="3918" spans="3:3">
      <c r="C3918"/>
    </row>
    <row r="3919" spans="3:3">
      <c r="C3919"/>
    </row>
    <row r="3920" spans="3:3">
      <c r="C3920"/>
    </row>
    <row r="3921" spans="3:3">
      <c r="C3921"/>
    </row>
    <row r="3922" spans="3:3">
      <c r="C3922"/>
    </row>
    <row r="3923" spans="3:3">
      <c r="C3923"/>
    </row>
    <row r="3924" spans="3:3">
      <c r="C3924"/>
    </row>
    <row r="3925" spans="3:3">
      <c r="C3925"/>
    </row>
    <row r="3926" spans="3:3">
      <c r="C3926"/>
    </row>
    <row r="3927" spans="3:3">
      <c r="C3927"/>
    </row>
    <row r="3928" spans="3:3">
      <c r="C3928"/>
    </row>
    <row r="3929" spans="3:3">
      <c r="C3929"/>
    </row>
    <row r="3930" spans="3:3">
      <c r="C3930"/>
    </row>
    <row r="3931" spans="3:3">
      <c r="C3931"/>
    </row>
    <row r="3932" spans="3:3">
      <c r="C3932"/>
    </row>
    <row r="3933" spans="3:3">
      <c r="C3933"/>
    </row>
    <row r="3934" spans="3:3">
      <c r="C3934"/>
    </row>
    <row r="3935" spans="3:3">
      <c r="C3935"/>
    </row>
    <row r="3936" spans="3:3">
      <c r="C3936"/>
    </row>
    <row r="3937" spans="3:3">
      <c r="C3937"/>
    </row>
    <row r="3938" spans="3:3">
      <c r="C3938"/>
    </row>
    <row r="3939" spans="3:3">
      <c r="C3939"/>
    </row>
    <row r="3940" spans="3:3">
      <c r="C3940"/>
    </row>
    <row r="3941" spans="3:3">
      <c r="C3941"/>
    </row>
    <row r="3942" spans="3:3">
      <c r="C3942"/>
    </row>
    <row r="3943" spans="3:3">
      <c r="C3943"/>
    </row>
    <row r="3944" spans="3:3">
      <c r="C3944"/>
    </row>
    <row r="3945" spans="3:3">
      <c r="C3945"/>
    </row>
    <row r="3946" spans="3:3">
      <c r="C3946"/>
    </row>
    <row r="3947" spans="3:3">
      <c r="C3947"/>
    </row>
    <row r="3948" spans="3:3">
      <c r="C3948"/>
    </row>
    <row r="3949" spans="3:3">
      <c r="C3949"/>
    </row>
    <row r="3950" spans="3:3">
      <c r="C3950"/>
    </row>
    <row r="3951" spans="3:3">
      <c r="C3951"/>
    </row>
    <row r="3952" spans="3:3">
      <c r="C3952"/>
    </row>
    <row r="3953" spans="3:3">
      <c r="C3953"/>
    </row>
    <row r="3954" spans="3:3">
      <c r="C3954"/>
    </row>
    <row r="3955" spans="3:3">
      <c r="C3955"/>
    </row>
    <row r="3956" spans="3:3">
      <c r="C3956"/>
    </row>
    <row r="3957" spans="3:3">
      <c r="C3957"/>
    </row>
    <row r="3958" spans="3:3">
      <c r="C3958"/>
    </row>
    <row r="3959" spans="3:3">
      <c r="C3959"/>
    </row>
    <row r="3960" spans="3:3">
      <c r="C3960"/>
    </row>
    <row r="3961" spans="3:3">
      <c r="C3961"/>
    </row>
    <row r="3962" spans="3:3">
      <c r="C3962"/>
    </row>
    <row r="3963" spans="3:3">
      <c r="C3963"/>
    </row>
    <row r="3964" spans="3:3">
      <c r="C3964"/>
    </row>
    <row r="3965" spans="3:3">
      <c r="C3965"/>
    </row>
    <row r="3966" spans="3:3">
      <c r="C3966"/>
    </row>
    <row r="3967" spans="3:3">
      <c r="C3967"/>
    </row>
    <row r="3968" spans="3:3">
      <c r="C3968"/>
    </row>
    <row r="3969" spans="3:3">
      <c r="C3969"/>
    </row>
    <row r="3970" spans="3:3">
      <c r="C3970"/>
    </row>
    <row r="3971" spans="3:3">
      <c r="C3971"/>
    </row>
    <row r="3972" spans="3:3">
      <c r="C3972"/>
    </row>
    <row r="3973" spans="3:3">
      <c r="C3973"/>
    </row>
    <row r="3974" spans="3:3">
      <c r="C3974"/>
    </row>
    <row r="3975" spans="3:3">
      <c r="C3975"/>
    </row>
    <row r="3976" spans="3:3">
      <c r="C3976"/>
    </row>
    <row r="3977" spans="3:3">
      <c r="C3977"/>
    </row>
    <row r="3978" spans="3:3">
      <c r="C3978"/>
    </row>
    <row r="3979" spans="3:3">
      <c r="C3979"/>
    </row>
    <row r="3980" spans="3:3">
      <c r="C3980"/>
    </row>
    <row r="3981" spans="3:3">
      <c r="C3981"/>
    </row>
    <row r="3982" spans="3:3">
      <c r="C3982"/>
    </row>
    <row r="3983" spans="3:3">
      <c r="C3983"/>
    </row>
    <row r="3984" spans="3:3">
      <c r="C3984"/>
    </row>
    <row r="3985" spans="3:3">
      <c r="C3985"/>
    </row>
    <row r="3986" spans="3:3">
      <c r="C3986"/>
    </row>
    <row r="3987" spans="3:3">
      <c r="C3987"/>
    </row>
    <row r="3988" spans="3:3">
      <c r="C3988"/>
    </row>
    <row r="3989" spans="3:3">
      <c r="C3989"/>
    </row>
    <row r="3990" spans="3:3">
      <c r="C3990"/>
    </row>
    <row r="3991" spans="3:3">
      <c r="C3991"/>
    </row>
    <row r="3992" spans="3:3">
      <c r="C3992"/>
    </row>
    <row r="3993" spans="3:3">
      <c r="C3993"/>
    </row>
    <row r="3994" spans="3:3">
      <c r="C3994"/>
    </row>
    <row r="3995" spans="3:3">
      <c r="C3995"/>
    </row>
    <row r="3996" spans="3:3">
      <c r="C3996"/>
    </row>
    <row r="3997" spans="3:3">
      <c r="C3997"/>
    </row>
    <row r="3998" spans="3:3">
      <c r="C3998"/>
    </row>
    <row r="3999" spans="3:3">
      <c r="C3999"/>
    </row>
    <row r="4000" spans="3:3">
      <c r="C4000"/>
    </row>
    <row r="4001" spans="3:3">
      <c r="C4001"/>
    </row>
    <row r="4002" spans="3:3">
      <c r="C4002"/>
    </row>
    <row r="4003" spans="3:3">
      <c r="C4003"/>
    </row>
    <row r="4004" spans="3:3">
      <c r="C4004"/>
    </row>
    <row r="4005" spans="3:3">
      <c r="C4005"/>
    </row>
    <row r="4006" spans="3:3">
      <c r="C4006"/>
    </row>
    <row r="4007" spans="3:3">
      <c r="C4007"/>
    </row>
    <row r="4008" spans="3:3">
      <c r="C4008"/>
    </row>
    <row r="4009" spans="3:3">
      <c r="C4009"/>
    </row>
    <row r="4010" spans="3:3">
      <c r="C4010"/>
    </row>
    <row r="4011" spans="3:3">
      <c r="C4011"/>
    </row>
    <row r="4012" spans="3:3">
      <c r="C4012"/>
    </row>
    <row r="4013" spans="3:3">
      <c r="C4013"/>
    </row>
    <row r="4014" spans="3:3">
      <c r="C4014"/>
    </row>
    <row r="4015" spans="3:3">
      <c r="C4015"/>
    </row>
    <row r="4016" spans="3:3">
      <c r="C4016"/>
    </row>
    <row r="4017" spans="3:3">
      <c r="C4017"/>
    </row>
    <row r="4018" spans="3:3">
      <c r="C4018"/>
    </row>
    <row r="4019" spans="3:3">
      <c r="C4019"/>
    </row>
    <row r="4020" spans="3:3">
      <c r="C4020"/>
    </row>
    <row r="4021" spans="3:3">
      <c r="C4021"/>
    </row>
    <row r="4022" spans="3:3">
      <c r="C4022"/>
    </row>
    <row r="4023" spans="3:3">
      <c r="C4023"/>
    </row>
    <row r="4024" spans="3:3">
      <c r="C4024"/>
    </row>
    <row r="4025" spans="3:3">
      <c r="C4025"/>
    </row>
    <row r="4026" spans="3:3">
      <c r="C4026"/>
    </row>
    <row r="4027" spans="3:3">
      <c r="C4027"/>
    </row>
    <row r="4028" spans="3:3">
      <c r="C4028"/>
    </row>
    <row r="4029" spans="3:3">
      <c r="C4029"/>
    </row>
    <row r="4030" spans="3:3">
      <c r="C4030"/>
    </row>
    <row r="4031" spans="3:3">
      <c r="C4031"/>
    </row>
    <row r="4032" spans="3:3">
      <c r="C4032"/>
    </row>
    <row r="4033" spans="3:3">
      <c r="C4033"/>
    </row>
    <row r="4034" spans="3:3">
      <c r="C4034"/>
    </row>
    <row r="4035" spans="3:3">
      <c r="C4035"/>
    </row>
    <row r="4036" spans="3:3">
      <c r="C4036"/>
    </row>
    <row r="4037" spans="3:3">
      <c r="C4037"/>
    </row>
    <row r="4038" spans="3:3">
      <c r="C4038"/>
    </row>
    <row r="4039" spans="3:3">
      <c r="C4039"/>
    </row>
    <row r="4040" spans="3:3">
      <c r="C4040"/>
    </row>
    <row r="4041" spans="3:3">
      <c r="C4041"/>
    </row>
    <row r="4042" spans="3:3">
      <c r="C4042"/>
    </row>
    <row r="4043" spans="3:3">
      <c r="C4043"/>
    </row>
    <row r="4044" spans="3:3">
      <c r="C4044"/>
    </row>
    <row r="4045" spans="3:3">
      <c r="C4045"/>
    </row>
    <row r="4046" spans="3:3">
      <c r="C4046"/>
    </row>
    <row r="4047" spans="3:3">
      <c r="C4047"/>
    </row>
    <row r="4048" spans="3:3">
      <c r="C4048"/>
    </row>
    <row r="4049" spans="3:3">
      <c r="C4049"/>
    </row>
    <row r="4050" spans="3:3">
      <c r="C4050"/>
    </row>
    <row r="4051" spans="3:3">
      <c r="C4051"/>
    </row>
    <row r="4052" spans="3:3">
      <c r="C4052"/>
    </row>
    <row r="4053" spans="3:3">
      <c r="C4053"/>
    </row>
    <row r="4054" spans="3:3">
      <c r="C4054"/>
    </row>
    <row r="4055" spans="3:3">
      <c r="C4055"/>
    </row>
    <row r="4056" spans="3:3">
      <c r="C4056"/>
    </row>
    <row r="4057" spans="3:3">
      <c r="C4057"/>
    </row>
    <row r="4058" spans="3:3">
      <c r="C4058"/>
    </row>
    <row r="4059" spans="3:3">
      <c r="C4059"/>
    </row>
    <row r="4060" spans="3:3">
      <c r="C4060"/>
    </row>
    <row r="4061" spans="3:3">
      <c r="C4061"/>
    </row>
    <row r="4062" spans="3:3">
      <c r="C4062"/>
    </row>
    <row r="4063" spans="3:3">
      <c r="C4063"/>
    </row>
    <row r="4064" spans="3:3">
      <c r="C4064"/>
    </row>
    <row r="4065" spans="3:3">
      <c r="C4065"/>
    </row>
    <row r="4066" spans="3:3">
      <c r="C4066"/>
    </row>
    <row r="4067" spans="3:3">
      <c r="C4067"/>
    </row>
    <row r="4068" spans="3:3">
      <c r="C4068"/>
    </row>
    <row r="4069" spans="3:3">
      <c r="C4069"/>
    </row>
    <row r="4070" spans="3:3">
      <c r="C4070"/>
    </row>
    <row r="4071" spans="3:3">
      <c r="C4071"/>
    </row>
    <row r="4072" spans="3:3">
      <c r="C4072"/>
    </row>
    <row r="4073" spans="3:3">
      <c r="C4073"/>
    </row>
    <row r="4074" spans="3:3">
      <c r="C4074"/>
    </row>
    <row r="4075" spans="3:3">
      <c r="C4075"/>
    </row>
    <row r="4076" spans="3:3">
      <c r="C4076"/>
    </row>
    <row r="4077" spans="3:3">
      <c r="C4077"/>
    </row>
    <row r="4078" spans="3:3">
      <c r="C4078"/>
    </row>
    <row r="4079" spans="3:3">
      <c r="C4079"/>
    </row>
    <row r="4080" spans="3:3">
      <c r="C4080"/>
    </row>
    <row r="4081" spans="3:3">
      <c r="C4081"/>
    </row>
    <row r="4082" spans="3:3">
      <c r="C4082"/>
    </row>
    <row r="4083" spans="3:3">
      <c r="C4083"/>
    </row>
    <row r="4084" spans="3:3">
      <c r="C4084"/>
    </row>
    <row r="4085" spans="3:3">
      <c r="C4085"/>
    </row>
    <row r="4086" spans="3:3">
      <c r="C4086"/>
    </row>
    <row r="4087" spans="3:3">
      <c r="C4087"/>
    </row>
    <row r="4088" spans="3:3">
      <c r="C4088"/>
    </row>
    <row r="4089" spans="3:3">
      <c r="C4089"/>
    </row>
    <row r="4090" spans="3:3">
      <c r="C4090"/>
    </row>
    <row r="4091" spans="3:3">
      <c r="C4091"/>
    </row>
    <row r="4092" spans="3:3">
      <c r="C4092"/>
    </row>
    <row r="4093" spans="3:3">
      <c r="C4093"/>
    </row>
    <row r="4094" spans="3:3">
      <c r="C4094"/>
    </row>
    <row r="4095" spans="3:3">
      <c r="C4095"/>
    </row>
    <row r="4096" spans="3:3">
      <c r="C4096"/>
    </row>
    <row r="4097" spans="3:3">
      <c r="C4097"/>
    </row>
    <row r="4098" spans="3:3">
      <c r="C4098"/>
    </row>
    <row r="4099" spans="3:3">
      <c r="C4099"/>
    </row>
    <row r="4100" spans="3:3">
      <c r="C4100"/>
    </row>
    <row r="4101" spans="3:3">
      <c r="C4101"/>
    </row>
    <row r="4102" spans="3:3">
      <c r="C4102"/>
    </row>
    <row r="4103" spans="3:3">
      <c r="C4103"/>
    </row>
    <row r="4104" spans="3:3">
      <c r="C4104"/>
    </row>
    <row r="4105" spans="3:3">
      <c r="C4105"/>
    </row>
    <row r="4106" spans="3:3">
      <c r="C4106"/>
    </row>
    <row r="4107" spans="3:3">
      <c r="C4107"/>
    </row>
    <row r="4108" spans="3:3">
      <c r="C4108"/>
    </row>
    <row r="4109" spans="3:3">
      <c r="C4109"/>
    </row>
    <row r="4110" spans="3:3">
      <c r="C4110"/>
    </row>
    <row r="4111" spans="3:3">
      <c r="C4111"/>
    </row>
    <row r="4112" spans="3:3">
      <c r="C4112"/>
    </row>
    <row r="4113" spans="3:3">
      <c r="C4113"/>
    </row>
    <row r="4114" spans="3:3">
      <c r="C4114"/>
    </row>
    <row r="4115" spans="3:3">
      <c r="C4115"/>
    </row>
    <row r="4116" spans="3:3">
      <c r="C4116"/>
    </row>
    <row r="4117" spans="3:3">
      <c r="C4117"/>
    </row>
    <row r="4118" spans="3:3">
      <c r="C4118"/>
    </row>
    <row r="4119" spans="3:3">
      <c r="C4119"/>
    </row>
    <row r="4120" spans="3:3">
      <c r="C4120"/>
    </row>
    <row r="4121" spans="3:3">
      <c r="C4121"/>
    </row>
    <row r="4122" spans="3:3">
      <c r="C4122"/>
    </row>
    <row r="4123" spans="3:3">
      <c r="C4123"/>
    </row>
    <row r="4124" spans="3:3">
      <c r="C4124"/>
    </row>
    <row r="4125" spans="3:3">
      <c r="C4125"/>
    </row>
    <row r="4126" spans="3:3">
      <c r="C4126"/>
    </row>
    <row r="4127" spans="3:3">
      <c r="C4127"/>
    </row>
    <row r="4128" spans="3:3">
      <c r="C4128"/>
    </row>
    <row r="4129" spans="3:3">
      <c r="C4129"/>
    </row>
    <row r="4130" spans="3:3">
      <c r="C4130"/>
    </row>
    <row r="4131" spans="3:3">
      <c r="C4131"/>
    </row>
    <row r="4132" spans="3:3">
      <c r="C4132"/>
    </row>
    <row r="4133" spans="3:3">
      <c r="C4133"/>
    </row>
    <row r="4134" spans="3:3">
      <c r="C4134"/>
    </row>
    <row r="4135" spans="3:3">
      <c r="C4135"/>
    </row>
    <row r="4136" spans="3:3">
      <c r="C4136"/>
    </row>
    <row r="4137" spans="3:3">
      <c r="C4137"/>
    </row>
    <row r="4138" spans="3:3">
      <c r="C4138"/>
    </row>
    <row r="4139" spans="3:3">
      <c r="C4139"/>
    </row>
    <row r="4140" spans="3:3">
      <c r="C4140"/>
    </row>
    <row r="4141" spans="3:3">
      <c r="C4141"/>
    </row>
    <row r="4142" spans="3:3">
      <c r="C4142"/>
    </row>
    <row r="4143" spans="3:3">
      <c r="C4143"/>
    </row>
    <row r="4144" spans="3:3">
      <c r="C4144"/>
    </row>
    <row r="4145" spans="3:3">
      <c r="C4145"/>
    </row>
    <row r="4146" spans="3:3">
      <c r="C4146"/>
    </row>
    <row r="4147" spans="3:3">
      <c r="C4147"/>
    </row>
    <row r="4148" spans="3:3">
      <c r="C4148"/>
    </row>
    <row r="4149" spans="3:3">
      <c r="C4149"/>
    </row>
    <row r="4150" spans="3:3">
      <c r="C4150"/>
    </row>
    <row r="4151" spans="3:3">
      <c r="C4151"/>
    </row>
    <row r="4152" spans="3:3">
      <c r="C4152"/>
    </row>
    <row r="4153" spans="3:3">
      <c r="C4153"/>
    </row>
    <row r="4154" spans="3:3">
      <c r="C4154"/>
    </row>
    <row r="4155" spans="3:3">
      <c r="C4155"/>
    </row>
    <row r="4156" spans="3:3">
      <c r="C4156"/>
    </row>
    <row r="4157" spans="3:3">
      <c r="C4157"/>
    </row>
    <row r="4158" spans="3:3">
      <c r="C4158"/>
    </row>
    <row r="4159" spans="3:3">
      <c r="C4159"/>
    </row>
    <row r="4160" spans="3:3">
      <c r="C4160"/>
    </row>
    <row r="4161" spans="3:3">
      <c r="C4161"/>
    </row>
    <row r="4162" spans="3:3">
      <c r="C4162"/>
    </row>
    <row r="4163" spans="3:3">
      <c r="C4163"/>
    </row>
    <row r="4164" spans="3:3">
      <c r="C4164"/>
    </row>
    <row r="4165" spans="3:3">
      <c r="C4165"/>
    </row>
    <row r="4166" spans="3:3">
      <c r="C4166"/>
    </row>
    <row r="4167" spans="3:3">
      <c r="C4167"/>
    </row>
    <row r="4168" spans="3:3">
      <c r="C4168"/>
    </row>
    <row r="4169" spans="3:3">
      <c r="C4169"/>
    </row>
    <row r="4170" spans="3:3">
      <c r="C4170"/>
    </row>
    <row r="4171" spans="3:3">
      <c r="C4171"/>
    </row>
    <row r="4172" spans="3:3">
      <c r="C4172"/>
    </row>
    <row r="4173" spans="3:3">
      <c r="C4173"/>
    </row>
    <row r="4174" spans="3:3">
      <c r="C4174"/>
    </row>
    <row r="4175" spans="3:3">
      <c r="C4175"/>
    </row>
    <row r="4176" spans="3:3">
      <c r="C4176"/>
    </row>
    <row r="4177" spans="3:3">
      <c r="C4177"/>
    </row>
    <row r="4178" spans="3:3">
      <c r="C4178"/>
    </row>
    <row r="4179" spans="3:3">
      <c r="C4179"/>
    </row>
    <row r="4180" spans="3:3">
      <c r="C4180"/>
    </row>
    <row r="4181" spans="3:3">
      <c r="C4181"/>
    </row>
    <row r="4182" spans="3:3">
      <c r="C4182"/>
    </row>
    <row r="4183" spans="3:3">
      <c r="C4183"/>
    </row>
    <row r="4184" spans="3:3">
      <c r="C4184"/>
    </row>
    <row r="4185" spans="3:3">
      <c r="C4185"/>
    </row>
    <row r="4186" spans="3:3">
      <c r="C4186"/>
    </row>
    <row r="4187" spans="3:3">
      <c r="C4187"/>
    </row>
    <row r="4188" spans="3:3">
      <c r="C4188"/>
    </row>
    <row r="4189" spans="3:3">
      <c r="C4189"/>
    </row>
    <row r="4190" spans="3:3">
      <c r="C4190"/>
    </row>
    <row r="4191" spans="3:3">
      <c r="C4191"/>
    </row>
    <row r="4192" spans="3:3">
      <c r="C4192"/>
    </row>
    <row r="4193" spans="3:3">
      <c r="C4193"/>
    </row>
    <row r="4194" spans="3:3">
      <c r="C4194"/>
    </row>
    <row r="4195" spans="3:3">
      <c r="C4195"/>
    </row>
    <row r="4196" spans="3:3">
      <c r="C4196"/>
    </row>
    <row r="4197" spans="3:3">
      <c r="C4197"/>
    </row>
    <row r="4198" spans="3:3">
      <c r="C4198"/>
    </row>
    <row r="4199" spans="3:3">
      <c r="C4199"/>
    </row>
    <row r="4200" spans="3:3">
      <c r="C4200"/>
    </row>
    <row r="4201" spans="3:3">
      <c r="C4201"/>
    </row>
    <row r="4202" spans="3:3">
      <c r="C4202"/>
    </row>
    <row r="4203" spans="3:3">
      <c r="C4203"/>
    </row>
    <row r="4204" spans="3:3">
      <c r="C4204"/>
    </row>
    <row r="4205" spans="3:3">
      <c r="C4205"/>
    </row>
    <row r="4206" spans="3:3">
      <c r="C4206"/>
    </row>
    <row r="4207" spans="3:3">
      <c r="C4207"/>
    </row>
    <row r="4208" spans="3:3">
      <c r="C4208"/>
    </row>
    <row r="4209" spans="3:3">
      <c r="C4209"/>
    </row>
    <row r="4210" spans="3:3">
      <c r="C4210"/>
    </row>
    <row r="4211" spans="3:3">
      <c r="C4211"/>
    </row>
    <row r="4212" spans="3:3">
      <c r="C4212"/>
    </row>
    <row r="4213" spans="3:3">
      <c r="C4213"/>
    </row>
    <row r="4214" spans="3:3">
      <c r="C4214"/>
    </row>
    <row r="4215" spans="3:3">
      <c r="C4215"/>
    </row>
    <row r="4216" spans="3:3">
      <c r="C4216"/>
    </row>
    <row r="4217" spans="3:3">
      <c r="C4217"/>
    </row>
    <row r="4218" spans="3:3">
      <c r="C4218"/>
    </row>
    <row r="4219" spans="3:3">
      <c r="C4219"/>
    </row>
    <row r="4220" spans="3:3">
      <c r="C4220"/>
    </row>
    <row r="4221" spans="3:3">
      <c r="C4221"/>
    </row>
    <row r="4222" spans="3:3">
      <c r="C4222"/>
    </row>
    <row r="4223" spans="3:3">
      <c r="C4223"/>
    </row>
    <row r="4224" spans="3:3">
      <c r="C4224"/>
    </row>
    <row r="4225" spans="3:3">
      <c r="C4225"/>
    </row>
    <row r="4226" spans="3:3">
      <c r="C4226"/>
    </row>
    <row r="4227" spans="3:3">
      <c r="C4227"/>
    </row>
    <row r="4228" spans="3:3">
      <c r="C4228"/>
    </row>
    <row r="4229" spans="3:3">
      <c r="C4229"/>
    </row>
    <row r="4230" spans="3:3">
      <c r="C4230"/>
    </row>
    <row r="4231" spans="3:3">
      <c r="C4231"/>
    </row>
    <row r="4232" spans="3:3">
      <c r="C4232"/>
    </row>
    <row r="4233" spans="3:3">
      <c r="C4233"/>
    </row>
    <row r="4234" spans="3:3">
      <c r="C4234"/>
    </row>
    <row r="4235" spans="3:3">
      <c r="C4235"/>
    </row>
    <row r="4236" spans="3:3">
      <c r="C4236"/>
    </row>
    <row r="4237" spans="3:3">
      <c r="C4237"/>
    </row>
    <row r="4238" spans="3:3">
      <c r="C4238"/>
    </row>
    <row r="4239" spans="3:3">
      <c r="C4239"/>
    </row>
    <row r="4240" spans="3:3">
      <c r="C4240"/>
    </row>
    <row r="4241" spans="3:3">
      <c r="C4241"/>
    </row>
    <row r="4242" spans="3:3">
      <c r="C4242"/>
    </row>
    <row r="4243" spans="3:3">
      <c r="C4243"/>
    </row>
    <row r="4244" spans="3:3">
      <c r="C4244"/>
    </row>
    <row r="4245" spans="3:3">
      <c r="C4245"/>
    </row>
    <row r="4246" spans="3:3">
      <c r="C4246"/>
    </row>
    <row r="4247" spans="3:3">
      <c r="C4247"/>
    </row>
    <row r="4248" spans="3:3">
      <c r="C4248"/>
    </row>
    <row r="4249" spans="3:3">
      <c r="C4249"/>
    </row>
    <row r="4250" spans="3:3">
      <c r="C4250"/>
    </row>
    <row r="4251" spans="3:3">
      <c r="C4251"/>
    </row>
    <row r="4252" spans="3:3">
      <c r="C4252"/>
    </row>
    <row r="4253" spans="3:3">
      <c r="C4253"/>
    </row>
    <row r="4254" spans="3:3">
      <c r="C4254"/>
    </row>
    <row r="4255" spans="3:3">
      <c r="C4255"/>
    </row>
    <row r="4256" spans="3:3">
      <c r="C4256"/>
    </row>
    <row r="4257" spans="3:3">
      <c r="C4257"/>
    </row>
    <row r="4258" spans="3:3">
      <c r="C4258"/>
    </row>
    <row r="4259" spans="3:3">
      <c r="C4259"/>
    </row>
    <row r="4260" spans="3:3">
      <c r="C4260"/>
    </row>
    <row r="4261" spans="3:3">
      <c r="C4261"/>
    </row>
    <row r="4262" spans="3:3">
      <c r="C4262"/>
    </row>
    <row r="4263" spans="3:3">
      <c r="C4263"/>
    </row>
    <row r="4264" spans="3:3">
      <c r="C4264"/>
    </row>
    <row r="4265" spans="3:3">
      <c r="C4265"/>
    </row>
    <row r="4266" spans="3:3">
      <c r="C4266"/>
    </row>
    <row r="4267" spans="3:3">
      <c r="C4267"/>
    </row>
    <row r="4268" spans="3:3">
      <c r="C4268"/>
    </row>
    <row r="4269" spans="3:3">
      <c r="C4269"/>
    </row>
    <row r="4270" spans="3:3">
      <c r="C4270"/>
    </row>
    <row r="4271" spans="3:3">
      <c r="C4271"/>
    </row>
    <row r="4272" spans="3:3">
      <c r="C4272"/>
    </row>
    <row r="4273" spans="3:3">
      <c r="C4273"/>
    </row>
    <row r="4274" spans="3:3">
      <c r="C4274"/>
    </row>
    <row r="4275" spans="3:3">
      <c r="C4275"/>
    </row>
    <row r="4276" spans="3:3">
      <c r="C4276"/>
    </row>
    <row r="4277" spans="3:3">
      <c r="C4277"/>
    </row>
    <row r="4278" spans="3:3">
      <c r="C4278"/>
    </row>
    <row r="4279" spans="3:3">
      <c r="C4279"/>
    </row>
    <row r="4280" spans="3:3">
      <c r="C4280"/>
    </row>
    <row r="4281" spans="3:3">
      <c r="C4281"/>
    </row>
    <row r="4282" spans="3:3">
      <c r="C4282"/>
    </row>
    <row r="4283" spans="3:3">
      <c r="C4283"/>
    </row>
    <row r="4284" spans="3:3">
      <c r="C4284"/>
    </row>
    <row r="4285" spans="3:3">
      <c r="C4285"/>
    </row>
    <row r="4286" spans="3:3">
      <c r="C4286"/>
    </row>
    <row r="4287" spans="3:3">
      <c r="C4287"/>
    </row>
    <row r="4288" spans="3:3">
      <c r="C4288"/>
    </row>
    <row r="4289" spans="3:3">
      <c r="C4289"/>
    </row>
    <row r="4290" spans="3:3">
      <c r="C4290"/>
    </row>
    <row r="4291" spans="3:3">
      <c r="C4291"/>
    </row>
    <row r="4292" spans="3:3">
      <c r="C4292"/>
    </row>
    <row r="4293" spans="3:3">
      <c r="C4293"/>
    </row>
    <row r="4294" spans="3:3">
      <c r="C4294"/>
    </row>
    <row r="4295" spans="3:3">
      <c r="C4295"/>
    </row>
    <row r="4296" spans="3:3">
      <c r="C4296"/>
    </row>
    <row r="4297" spans="3:3">
      <c r="C4297"/>
    </row>
    <row r="4298" spans="3:3">
      <c r="C4298"/>
    </row>
    <row r="4299" spans="3:3">
      <c r="C4299"/>
    </row>
    <row r="4300" spans="3:3">
      <c r="C4300"/>
    </row>
    <row r="4301" spans="3:3">
      <c r="C4301"/>
    </row>
    <row r="4302" spans="3:3">
      <c r="C4302"/>
    </row>
    <row r="4303" spans="3:3">
      <c r="C4303"/>
    </row>
    <row r="4304" spans="3:3">
      <c r="C4304"/>
    </row>
    <row r="4305" spans="3:3">
      <c r="C4305"/>
    </row>
    <row r="4306" spans="3:3">
      <c r="C4306"/>
    </row>
    <row r="4307" spans="3:3">
      <c r="C4307"/>
    </row>
    <row r="4308" spans="3:3">
      <c r="C4308"/>
    </row>
    <row r="4309" spans="3:3">
      <c r="C4309"/>
    </row>
    <row r="4310" spans="3:3">
      <c r="C4310"/>
    </row>
    <row r="4311" spans="3:3">
      <c r="C4311"/>
    </row>
    <row r="4312" spans="3:3">
      <c r="C4312"/>
    </row>
    <row r="4313" spans="3:3">
      <c r="C4313"/>
    </row>
    <row r="4314" spans="3:3">
      <c r="C4314"/>
    </row>
    <row r="4315" spans="3:3">
      <c r="C4315"/>
    </row>
    <row r="4316" spans="3:3">
      <c r="C4316"/>
    </row>
    <row r="4317" spans="3:3">
      <c r="C4317"/>
    </row>
    <row r="4318" spans="3:3">
      <c r="C4318"/>
    </row>
    <row r="4319" spans="3:3">
      <c r="C4319"/>
    </row>
    <row r="4320" spans="3:3">
      <c r="C4320"/>
    </row>
    <row r="4321" spans="3:3">
      <c r="C4321"/>
    </row>
    <row r="4322" spans="3:3">
      <c r="C4322"/>
    </row>
    <row r="4323" spans="3:3">
      <c r="C4323"/>
    </row>
    <row r="4324" spans="3:3">
      <c r="C4324"/>
    </row>
    <row r="4325" spans="3:3">
      <c r="C4325"/>
    </row>
    <row r="4326" spans="3:3">
      <c r="C4326"/>
    </row>
    <row r="4327" spans="3:3">
      <c r="C4327"/>
    </row>
    <row r="4328" spans="3:3">
      <c r="C4328"/>
    </row>
    <row r="4329" spans="3:3">
      <c r="C4329"/>
    </row>
    <row r="4330" spans="3:3">
      <c r="C4330"/>
    </row>
    <row r="4331" spans="3:3">
      <c r="C4331"/>
    </row>
    <row r="4332" spans="3:3">
      <c r="C4332"/>
    </row>
    <row r="4333" spans="3:3">
      <c r="C4333"/>
    </row>
    <row r="4334" spans="3:3">
      <c r="C4334"/>
    </row>
    <row r="4335" spans="3:3">
      <c r="C4335"/>
    </row>
    <row r="4336" spans="3:3">
      <c r="C4336"/>
    </row>
    <row r="4337" spans="3:3">
      <c r="C4337"/>
    </row>
    <row r="4338" spans="3:3">
      <c r="C4338"/>
    </row>
    <row r="4339" spans="3:3">
      <c r="C4339"/>
    </row>
    <row r="4340" spans="3:3">
      <c r="C4340"/>
    </row>
    <row r="4341" spans="3:3">
      <c r="C4341"/>
    </row>
    <row r="4342" spans="3:3">
      <c r="C4342"/>
    </row>
    <row r="4343" spans="3:3">
      <c r="C4343"/>
    </row>
    <row r="4344" spans="3:3">
      <c r="C4344"/>
    </row>
    <row r="4345" spans="3:3">
      <c r="C4345"/>
    </row>
    <row r="4346" spans="3:3">
      <c r="C4346"/>
    </row>
    <row r="4347" spans="3:3">
      <c r="C4347"/>
    </row>
    <row r="4348" spans="3:3">
      <c r="C4348"/>
    </row>
    <row r="4349" spans="3:3">
      <c r="C4349"/>
    </row>
    <row r="4350" spans="3:3">
      <c r="C4350"/>
    </row>
    <row r="4351" spans="3:3">
      <c r="C4351"/>
    </row>
    <row r="4352" spans="3:3">
      <c r="C4352"/>
    </row>
    <row r="4353" spans="3:3">
      <c r="C4353"/>
    </row>
    <row r="4354" spans="3:3">
      <c r="C4354"/>
    </row>
    <row r="4355" spans="3:3">
      <c r="C4355"/>
    </row>
    <row r="4356" spans="3:3">
      <c r="C4356"/>
    </row>
    <row r="4357" spans="3:3">
      <c r="C4357"/>
    </row>
    <row r="4358" spans="3:3">
      <c r="C4358"/>
    </row>
    <row r="4359" spans="3:3">
      <c r="C4359"/>
    </row>
    <row r="4360" spans="3:3">
      <c r="C4360"/>
    </row>
    <row r="4361" spans="3:3">
      <c r="C4361"/>
    </row>
    <row r="4362" spans="3:3">
      <c r="C4362"/>
    </row>
    <row r="4363" spans="3:3">
      <c r="C4363"/>
    </row>
    <row r="4364" spans="3:3">
      <c r="C4364"/>
    </row>
    <row r="4365" spans="3:3">
      <c r="C4365"/>
    </row>
    <row r="4366" spans="3:3">
      <c r="C4366"/>
    </row>
    <row r="4367" spans="3:3">
      <c r="C4367"/>
    </row>
    <row r="4368" spans="3:3">
      <c r="C4368"/>
    </row>
    <row r="4369" spans="3:3">
      <c r="C4369"/>
    </row>
    <row r="4370" spans="3:3">
      <c r="C4370"/>
    </row>
    <row r="4371" spans="3:3">
      <c r="C4371"/>
    </row>
    <row r="4372" spans="3:3">
      <c r="C4372"/>
    </row>
    <row r="4373" spans="3:3">
      <c r="C4373"/>
    </row>
    <row r="4374" spans="3:3">
      <c r="C4374"/>
    </row>
    <row r="4375" spans="3:3">
      <c r="C4375"/>
    </row>
    <row r="4376" spans="3:3">
      <c r="C4376"/>
    </row>
    <row r="4377" spans="3:3">
      <c r="C4377"/>
    </row>
    <row r="4378" spans="3:3">
      <c r="C4378"/>
    </row>
    <row r="4379" spans="3:3">
      <c r="C4379"/>
    </row>
    <row r="4380" spans="3:3">
      <c r="C4380"/>
    </row>
    <row r="4381" spans="3:3">
      <c r="C4381"/>
    </row>
    <row r="4382" spans="3:3">
      <c r="C4382"/>
    </row>
    <row r="4383" spans="3:3">
      <c r="C4383"/>
    </row>
    <row r="4384" spans="3:3">
      <c r="C4384"/>
    </row>
    <row r="4385" spans="3:3">
      <c r="C4385"/>
    </row>
    <row r="4386" spans="3:3">
      <c r="C4386"/>
    </row>
    <row r="4387" spans="3:3">
      <c r="C4387"/>
    </row>
    <row r="4388" spans="3:3">
      <c r="C4388"/>
    </row>
    <row r="4389" spans="3:3">
      <c r="C4389"/>
    </row>
    <row r="4390" spans="3:3">
      <c r="C4390"/>
    </row>
    <row r="4391" spans="3:3">
      <c r="C4391"/>
    </row>
    <row r="4392" spans="3:3">
      <c r="C4392"/>
    </row>
    <row r="4393" spans="3:3">
      <c r="C4393"/>
    </row>
    <row r="4394" spans="3:3">
      <c r="C4394"/>
    </row>
    <row r="4395" spans="3:3">
      <c r="C4395"/>
    </row>
    <row r="4396" spans="3:3">
      <c r="C4396"/>
    </row>
    <row r="4397" spans="3:3">
      <c r="C4397"/>
    </row>
    <row r="4398" spans="3:3">
      <c r="C4398"/>
    </row>
    <row r="4399" spans="3:3">
      <c r="C4399"/>
    </row>
    <row r="4400" spans="3:3">
      <c r="C4400"/>
    </row>
    <row r="4401" spans="3:3">
      <c r="C4401"/>
    </row>
    <row r="4402" spans="3:3">
      <c r="C4402"/>
    </row>
    <row r="4403" spans="3:3">
      <c r="C4403"/>
    </row>
    <row r="4404" spans="3:3">
      <c r="C4404"/>
    </row>
    <row r="4405" spans="3:3">
      <c r="C4405"/>
    </row>
    <row r="4406" spans="3:3">
      <c r="C4406"/>
    </row>
    <row r="4407" spans="3:3">
      <c r="C4407"/>
    </row>
    <row r="4408" spans="3:3">
      <c r="C4408"/>
    </row>
    <row r="4409" spans="3:3">
      <c r="C4409"/>
    </row>
    <row r="4410" spans="3:3">
      <c r="C4410"/>
    </row>
    <row r="4411" spans="3:3">
      <c r="C4411"/>
    </row>
    <row r="4412" spans="3:3">
      <c r="C4412"/>
    </row>
    <row r="4413" spans="3:3">
      <c r="C4413"/>
    </row>
    <row r="4414" spans="3:3">
      <c r="C4414"/>
    </row>
    <row r="4415" spans="3:3">
      <c r="C4415"/>
    </row>
    <row r="4416" spans="3:3">
      <c r="C4416"/>
    </row>
    <row r="4417" spans="3:3">
      <c r="C4417"/>
    </row>
    <row r="4418" spans="3:3">
      <c r="C4418"/>
    </row>
    <row r="4419" spans="3:3">
      <c r="C4419"/>
    </row>
    <row r="4420" spans="3:3">
      <c r="C4420"/>
    </row>
    <row r="4421" spans="3:3">
      <c r="C4421"/>
    </row>
    <row r="4422" spans="3:3">
      <c r="C4422"/>
    </row>
    <row r="4423" spans="3:3">
      <c r="C4423"/>
    </row>
    <row r="4424" spans="3:3">
      <c r="C4424"/>
    </row>
    <row r="4425" spans="3:3">
      <c r="C4425"/>
    </row>
    <row r="4426" spans="3:3">
      <c r="C4426"/>
    </row>
    <row r="4427" spans="3:3">
      <c r="C4427"/>
    </row>
    <row r="4428" spans="3:3">
      <c r="C4428"/>
    </row>
    <row r="4429" spans="3:3">
      <c r="C4429"/>
    </row>
    <row r="4430" spans="3:3">
      <c r="C4430"/>
    </row>
    <row r="4431" spans="3:3">
      <c r="C4431"/>
    </row>
    <row r="4432" spans="3:3">
      <c r="C4432"/>
    </row>
    <row r="4433" spans="3:3">
      <c r="C4433"/>
    </row>
    <row r="4434" spans="3:3">
      <c r="C4434"/>
    </row>
    <row r="4435" spans="3:3">
      <c r="C4435"/>
    </row>
    <row r="4436" spans="3:3">
      <c r="C4436"/>
    </row>
    <row r="4437" spans="3:3">
      <c r="C4437"/>
    </row>
    <row r="4438" spans="3:3">
      <c r="C4438"/>
    </row>
    <row r="4439" spans="3:3">
      <c r="C4439"/>
    </row>
    <row r="4440" spans="3:3">
      <c r="C4440"/>
    </row>
    <row r="4441" spans="3:3">
      <c r="C4441"/>
    </row>
    <row r="4442" spans="3:3">
      <c r="C4442"/>
    </row>
    <row r="4443" spans="3:3">
      <c r="C4443"/>
    </row>
    <row r="4444" spans="3:3">
      <c r="C4444"/>
    </row>
    <row r="4445" spans="3:3">
      <c r="C4445"/>
    </row>
    <row r="4446" spans="3:3">
      <c r="C4446"/>
    </row>
    <row r="4447" spans="3:3">
      <c r="C4447"/>
    </row>
    <row r="4448" spans="3:3">
      <c r="C4448"/>
    </row>
    <row r="4449" spans="3:3">
      <c r="C4449"/>
    </row>
    <row r="4450" spans="3:3">
      <c r="C4450"/>
    </row>
    <row r="4451" spans="3:3">
      <c r="C4451"/>
    </row>
    <row r="4452" spans="3:3">
      <c r="C4452"/>
    </row>
    <row r="4453" spans="3:3">
      <c r="C4453"/>
    </row>
    <row r="4454" spans="3:3">
      <c r="C4454"/>
    </row>
    <row r="4455" spans="3:3">
      <c r="C4455"/>
    </row>
    <row r="4456" spans="3:3">
      <c r="C4456"/>
    </row>
    <row r="4457" spans="3:3">
      <c r="C4457"/>
    </row>
    <row r="4458" spans="3:3">
      <c r="C4458"/>
    </row>
    <row r="4459" spans="3:3">
      <c r="C4459"/>
    </row>
    <row r="4460" spans="3:3">
      <c r="C4460"/>
    </row>
    <row r="4461" spans="3:3">
      <c r="C4461"/>
    </row>
    <row r="4462" spans="3:3">
      <c r="C4462"/>
    </row>
    <row r="4463" spans="3:3">
      <c r="C4463"/>
    </row>
    <row r="4464" spans="3:3">
      <c r="C4464"/>
    </row>
    <row r="4465" spans="3:3">
      <c r="C4465"/>
    </row>
    <row r="4466" spans="3:3">
      <c r="C4466"/>
    </row>
    <row r="4467" spans="3:3">
      <c r="C4467"/>
    </row>
    <row r="4468" spans="3:3">
      <c r="C4468"/>
    </row>
    <row r="4469" spans="3:3">
      <c r="C4469"/>
    </row>
    <row r="4470" spans="3:3">
      <c r="C4470"/>
    </row>
    <row r="4471" spans="3:3">
      <c r="C4471"/>
    </row>
    <row r="4472" spans="3:3">
      <c r="C4472"/>
    </row>
    <row r="4473" spans="3:3">
      <c r="C4473"/>
    </row>
    <row r="4474" spans="3:3">
      <c r="C4474"/>
    </row>
    <row r="4475" spans="3:3">
      <c r="C4475"/>
    </row>
    <row r="4476" spans="3:3">
      <c r="C4476"/>
    </row>
    <row r="4477" spans="3:3">
      <c r="C4477"/>
    </row>
    <row r="4478" spans="3:3">
      <c r="C4478"/>
    </row>
    <row r="4479" spans="3:3">
      <c r="C4479"/>
    </row>
    <row r="4480" spans="3:3">
      <c r="C4480"/>
    </row>
    <row r="4481" spans="3:3">
      <c r="C4481"/>
    </row>
    <row r="4482" spans="3:3">
      <c r="C4482"/>
    </row>
    <row r="4483" spans="3:3">
      <c r="C4483"/>
    </row>
    <row r="4484" spans="3:3">
      <c r="C4484"/>
    </row>
    <row r="4485" spans="3:3">
      <c r="C4485"/>
    </row>
    <row r="4486" spans="3:3">
      <c r="C4486"/>
    </row>
    <row r="4487" spans="3:3">
      <c r="C4487"/>
    </row>
    <row r="4488" spans="3:3">
      <c r="C4488"/>
    </row>
    <row r="4489" spans="3:3">
      <c r="C4489"/>
    </row>
    <row r="4490" spans="3:3">
      <c r="C4490"/>
    </row>
    <row r="4491" spans="3:3">
      <c r="C4491"/>
    </row>
    <row r="4492" spans="3:3">
      <c r="C4492"/>
    </row>
    <row r="4493" spans="3:3">
      <c r="C4493"/>
    </row>
    <row r="4494" spans="3:3">
      <c r="C4494"/>
    </row>
    <row r="4495" spans="3:3">
      <c r="C4495"/>
    </row>
    <row r="4496" spans="3:3">
      <c r="C4496"/>
    </row>
    <row r="4497" spans="3:3">
      <c r="C4497"/>
    </row>
    <row r="4498" spans="3:3">
      <c r="C4498"/>
    </row>
    <row r="4499" spans="3:3">
      <c r="C4499"/>
    </row>
    <row r="4500" spans="3:3">
      <c r="C4500"/>
    </row>
    <row r="4501" spans="3:3">
      <c r="C4501"/>
    </row>
    <row r="4502" spans="3:3">
      <c r="C4502"/>
    </row>
    <row r="4503" spans="3:3">
      <c r="C4503"/>
    </row>
    <row r="4504" spans="3:3">
      <c r="C4504"/>
    </row>
    <row r="4505" spans="3:3">
      <c r="C4505"/>
    </row>
    <row r="4506" spans="3:3">
      <c r="C4506"/>
    </row>
    <row r="4507" spans="3:3">
      <c r="C4507"/>
    </row>
    <row r="4508" spans="3:3">
      <c r="C4508"/>
    </row>
    <row r="4509" spans="3:3">
      <c r="C4509"/>
    </row>
    <row r="4510" spans="3:3">
      <c r="C4510"/>
    </row>
    <row r="4511" spans="3:3">
      <c r="C4511"/>
    </row>
    <row r="4512" spans="3:3">
      <c r="C4512"/>
    </row>
    <row r="4513" spans="3:3">
      <c r="C4513"/>
    </row>
    <row r="4514" spans="3:3">
      <c r="C4514"/>
    </row>
    <row r="4515" spans="3:3">
      <c r="C4515"/>
    </row>
    <row r="4516" spans="3:3">
      <c r="C4516"/>
    </row>
    <row r="4517" spans="3:3">
      <c r="C4517"/>
    </row>
    <row r="4518" spans="3:3">
      <c r="C4518"/>
    </row>
    <row r="4519" spans="3:3">
      <c r="C4519"/>
    </row>
    <row r="4520" spans="3:3">
      <c r="C4520"/>
    </row>
    <row r="4521" spans="3:3">
      <c r="C4521"/>
    </row>
    <row r="4522" spans="3:3">
      <c r="C4522"/>
    </row>
    <row r="4523" spans="3:3">
      <c r="C4523"/>
    </row>
    <row r="4524" spans="3:3">
      <c r="C4524"/>
    </row>
    <row r="4525" spans="3:3">
      <c r="C4525"/>
    </row>
    <row r="4526" spans="3:3">
      <c r="C4526"/>
    </row>
    <row r="4527" spans="3:3">
      <c r="C4527"/>
    </row>
    <row r="4528" spans="3:3">
      <c r="C4528"/>
    </row>
    <row r="4529" spans="3:3">
      <c r="C4529"/>
    </row>
    <row r="4530" spans="3:3">
      <c r="C4530"/>
    </row>
    <row r="4531" spans="3:3">
      <c r="C4531"/>
    </row>
    <row r="4532" spans="3:3">
      <c r="C4532"/>
    </row>
    <row r="4533" spans="3:3">
      <c r="C4533"/>
    </row>
    <row r="4534" spans="3:3">
      <c r="C4534"/>
    </row>
    <row r="4535" spans="3:3">
      <c r="C4535"/>
    </row>
    <row r="4536" spans="3:3">
      <c r="C4536"/>
    </row>
    <row r="4537" spans="3:3">
      <c r="C4537"/>
    </row>
    <row r="4538" spans="3:3">
      <c r="C4538"/>
    </row>
    <row r="4539" spans="3:3">
      <c r="C4539"/>
    </row>
    <row r="4540" spans="3:3">
      <c r="C4540"/>
    </row>
    <row r="4541" spans="3:3">
      <c r="C4541"/>
    </row>
    <row r="4542" spans="3:3">
      <c r="C4542"/>
    </row>
    <row r="4543" spans="3:3">
      <c r="C4543"/>
    </row>
    <row r="4544" spans="3:3">
      <c r="C4544"/>
    </row>
    <row r="4545" spans="3:3">
      <c r="C4545"/>
    </row>
    <row r="4546" spans="3:3">
      <c r="C4546"/>
    </row>
    <row r="4547" spans="3:3">
      <c r="C4547"/>
    </row>
    <row r="4548" spans="3:3">
      <c r="C4548"/>
    </row>
    <row r="4549" spans="3:3">
      <c r="C4549"/>
    </row>
    <row r="4550" spans="3:3">
      <c r="C4550"/>
    </row>
    <row r="4551" spans="3:3">
      <c r="C4551"/>
    </row>
    <row r="4552" spans="3:3">
      <c r="C4552"/>
    </row>
    <row r="4553" spans="3:3">
      <c r="C4553"/>
    </row>
    <row r="4554" spans="3:3">
      <c r="C4554"/>
    </row>
    <row r="4555" spans="3:3">
      <c r="C4555"/>
    </row>
    <row r="4556" spans="3:3">
      <c r="C4556"/>
    </row>
    <row r="4557" spans="3:3">
      <c r="C4557"/>
    </row>
    <row r="4558" spans="3:3">
      <c r="C4558"/>
    </row>
    <row r="4559" spans="3:3">
      <c r="C4559"/>
    </row>
    <row r="4560" spans="3:3">
      <c r="C4560"/>
    </row>
    <row r="4561" spans="3:3">
      <c r="C4561"/>
    </row>
    <row r="4562" spans="3:3">
      <c r="C4562"/>
    </row>
    <row r="4563" spans="3:3">
      <c r="C4563"/>
    </row>
    <row r="4564" spans="3:3">
      <c r="C4564"/>
    </row>
    <row r="4565" spans="3:3">
      <c r="C4565"/>
    </row>
    <row r="4566" spans="3:3">
      <c r="C4566"/>
    </row>
    <row r="4567" spans="3:3">
      <c r="C4567"/>
    </row>
    <row r="4568" spans="3:3">
      <c r="C4568"/>
    </row>
    <row r="4569" spans="3:3">
      <c r="C4569"/>
    </row>
    <row r="4570" spans="3:3">
      <c r="C4570"/>
    </row>
    <row r="4571" spans="3:3">
      <c r="C4571"/>
    </row>
    <row r="4572" spans="3:3">
      <c r="C4572"/>
    </row>
    <row r="4573" spans="3:3">
      <c r="C4573"/>
    </row>
    <row r="4574" spans="3:3">
      <c r="C4574"/>
    </row>
    <row r="4575" spans="3:3">
      <c r="C4575"/>
    </row>
    <row r="4576" spans="3:3">
      <c r="C4576"/>
    </row>
    <row r="4577" spans="3:3">
      <c r="C4577"/>
    </row>
    <row r="4578" spans="3:3">
      <c r="C4578"/>
    </row>
    <row r="4579" spans="3:3">
      <c r="C4579"/>
    </row>
    <row r="4580" spans="3:3">
      <c r="C4580"/>
    </row>
    <row r="4581" spans="3:3">
      <c r="C4581"/>
    </row>
    <row r="4582" spans="3:3">
      <c r="C4582"/>
    </row>
    <row r="4583" spans="3:3">
      <c r="C4583"/>
    </row>
    <row r="4584" spans="3:3">
      <c r="C4584"/>
    </row>
    <row r="4585" spans="3:3">
      <c r="C4585"/>
    </row>
    <row r="4586" spans="3:3">
      <c r="C4586"/>
    </row>
    <row r="4587" spans="3:3">
      <c r="C4587"/>
    </row>
    <row r="4588" spans="3:3">
      <c r="C4588"/>
    </row>
    <row r="4589" spans="3:3">
      <c r="C4589"/>
    </row>
    <row r="4590" spans="3:3">
      <c r="C4590"/>
    </row>
    <row r="4591" spans="3:3">
      <c r="C4591"/>
    </row>
    <row r="4592" spans="3:3">
      <c r="C4592"/>
    </row>
    <row r="4593" spans="3:3">
      <c r="C4593"/>
    </row>
    <row r="4594" spans="3:3">
      <c r="C4594"/>
    </row>
    <row r="4595" spans="3:3">
      <c r="C4595"/>
    </row>
    <row r="4596" spans="3:3">
      <c r="C4596"/>
    </row>
    <row r="4597" spans="3:3">
      <c r="C4597"/>
    </row>
    <row r="4598" spans="3:3">
      <c r="C4598"/>
    </row>
    <row r="4599" spans="3:3">
      <c r="C4599"/>
    </row>
    <row r="4600" spans="3:3">
      <c r="C4600"/>
    </row>
    <row r="4601" spans="3:3">
      <c r="C4601"/>
    </row>
    <row r="4602" spans="3:3">
      <c r="C4602"/>
    </row>
    <row r="4603" spans="3:3">
      <c r="C4603"/>
    </row>
    <row r="4604" spans="3:3">
      <c r="C4604"/>
    </row>
    <row r="4605" spans="3:3">
      <c r="C4605"/>
    </row>
    <row r="4606" spans="3:3">
      <c r="C4606"/>
    </row>
    <row r="4607" spans="3:3">
      <c r="C4607"/>
    </row>
    <row r="4608" spans="3:3">
      <c r="C4608"/>
    </row>
    <row r="4609" spans="3:3">
      <c r="C4609"/>
    </row>
    <row r="4610" spans="3:3">
      <c r="C4610"/>
    </row>
    <row r="4611" spans="3:3">
      <c r="C4611"/>
    </row>
    <row r="4612" spans="3:3">
      <c r="C4612"/>
    </row>
    <row r="4613" spans="3:3">
      <c r="C4613"/>
    </row>
    <row r="4614" spans="3:3">
      <c r="C4614"/>
    </row>
    <row r="4615" spans="3:3">
      <c r="C4615"/>
    </row>
    <row r="4616" spans="3:3">
      <c r="C4616"/>
    </row>
    <row r="4617" spans="3:3">
      <c r="C4617"/>
    </row>
    <row r="4618" spans="3:3">
      <c r="C4618"/>
    </row>
    <row r="4619" spans="3:3">
      <c r="C4619"/>
    </row>
    <row r="4620" spans="3:3">
      <c r="C4620"/>
    </row>
    <row r="4621" spans="3:3">
      <c r="C4621"/>
    </row>
    <row r="4622" spans="3:3">
      <c r="C4622"/>
    </row>
    <row r="4623" spans="3:3">
      <c r="C4623"/>
    </row>
    <row r="4624" spans="3:3">
      <c r="C4624"/>
    </row>
    <row r="4625" spans="3:3">
      <c r="C4625"/>
    </row>
    <row r="4626" spans="3:3">
      <c r="C4626"/>
    </row>
    <row r="4627" spans="3:3">
      <c r="C4627"/>
    </row>
    <row r="4628" spans="3:3">
      <c r="C4628"/>
    </row>
    <row r="4629" spans="3:3">
      <c r="C4629"/>
    </row>
    <row r="4630" spans="3:3">
      <c r="C4630"/>
    </row>
    <row r="4631" spans="3:3">
      <c r="C4631"/>
    </row>
    <row r="4632" spans="3:3">
      <c r="C4632"/>
    </row>
    <row r="4633" spans="3:3">
      <c r="C4633"/>
    </row>
    <row r="4634" spans="3:3">
      <c r="C4634"/>
    </row>
    <row r="4635" spans="3:3">
      <c r="C4635"/>
    </row>
    <row r="4636" spans="3:3">
      <c r="C4636"/>
    </row>
    <row r="4637" spans="3:3">
      <c r="C4637"/>
    </row>
    <row r="4638" spans="3:3">
      <c r="C4638"/>
    </row>
    <row r="4639" spans="3:3">
      <c r="C4639"/>
    </row>
    <row r="4640" spans="3:3">
      <c r="C4640"/>
    </row>
    <row r="4641" spans="3:3">
      <c r="C4641"/>
    </row>
    <row r="4642" spans="3:3">
      <c r="C4642"/>
    </row>
    <row r="4643" spans="3:3">
      <c r="C4643"/>
    </row>
    <row r="4644" spans="3:3">
      <c r="C4644"/>
    </row>
    <row r="4645" spans="3:3">
      <c r="C4645"/>
    </row>
    <row r="4646" spans="3:3">
      <c r="C4646"/>
    </row>
    <row r="4647" spans="3:3">
      <c r="C4647"/>
    </row>
    <row r="4648" spans="3:3">
      <c r="C4648"/>
    </row>
    <row r="4649" spans="3:3">
      <c r="C4649"/>
    </row>
    <row r="4650" spans="3:3">
      <c r="C4650"/>
    </row>
    <row r="4651" spans="3:3">
      <c r="C4651"/>
    </row>
    <row r="4652" spans="3:3">
      <c r="C4652"/>
    </row>
    <row r="4653" spans="3:3">
      <c r="C4653"/>
    </row>
    <row r="4654" spans="3:3">
      <c r="C4654"/>
    </row>
    <row r="4655" spans="3:3">
      <c r="C4655"/>
    </row>
    <row r="4656" spans="3:3">
      <c r="C4656"/>
    </row>
    <row r="4657" spans="3:3">
      <c r="C4657"/>
    </row>
    <row r="4658" spans="3:3">
      <c r="C4658"/>
    </row>
    <row r="4659" spans="3:3">
      <c r="C4659"/>
    </row>
    <row r="4660" spans="3:3">
      <c r="C4660"/>
    </row>
    <row r="4661" spans="3:3">
      <c r="C4661"/>
    </row>
    <row r="4662" spans="3:3">
      <c r="C4662"/>
    </row>
    <row r="4663" spans="3:3">
      <c r="C4663"/>
    </row>
    <row r="4664" spans="3:3">
      <c r="C4664"/>
    </row>
    <row r="4665" spans="3:3">
      <c r="C4665"/>
    </row>
    <row r="4666" spans="3:3">
      <c r="C4666"/>
    </row>
    <row r="4667" spans="3:3">
      <c r="C4667"/>
    </row>
    <row r="4668" spans="3:3">
      <c r="C4668"/>
    </row>
    <row r="4669" spans="3:3">
      <c r="C4669"/>
    </row>
    <row r="4670" spans="3:3">
      <c r="C4670"/>
    </row>
    <row r="4671" spans="3:3">
      <c r="C4671"/>
    </row>
    <row r="4672" spans="3:3">
      <c r="C4672"/>
    </row>
    <row r="4673" spans="3:3">
      <c r="C4673"/>
    </row>
    <row r="4674" spans="3:3">
      <c r="C4674"/>
    </row>
    <row r="4675" spans="3:3">
      <c r="C4675"/>
    </row>
    <row r="4676" spans="3:3">
      <c r="C4676"/>
    </row>
    <row r="4677" spans="3:3">
      <c r="C4677"/>
    </row>
    <row r="4678" spans="3:3">
      <c r="C4678"/>
    </row>
    <row r="4679" spans="3:3">
      <c r="C4679"/>
    </row>
    <row r="4680" spans="3:3">
      <c r="C4680"/>
    </row>
    <row r="4681" spans="3:3">
      <c r="C4681"/>
    </row>
    <row r="4682" spans="3:3">
      <c r="C4682"/>
    </row>
    <row r="4683" spans="3:3">
      <c r="C4683"/>
    </row>
    <row r="4684" spans="3:3">
      <c r="C4684"/>
    </row>
    <row r="4685" spans="3:3">
      <c r="C4685"/>
    </row>
    <row r="4686" spans="3:3">
      <c r="C4686"/>
    </row>
    <row r="4687" spans="3:3">
      <c r="C4687"/>
    </row>
    <row r="4688" spans="3:3">
      <c r="C4688"/>
    </row>
    <row r="4689" spans="3:3">
      <c r="C4689"/>
    </row>
    <row r="4690" spans="3:3">
      <c r="C4690"/>
    </row>
    <row r="4691" spans="3:3">
      <c r="C4691"/>
    </row>
    <row r="4692" spans="3:3">
      <c r="C4692"/>
    </row>
    <row r="4693" spans="3:3">
      <c r="C4693"/>
    </row>
    <row r="4694" spans="3:3">
      <c r="C4694"/>
    </row>
    <row r="4695" spans="3:3">
      <c r="C4695"/>
    </row>
    <row r="4696" spans="3:3">
      <c r="C4696"/>
    </row>
    <row r="4697" spans="3:3">
      <c r="C4697"/>
    </row>
    <row r="4698" spans="3:3">
      <c r="C4698"/>
    </row>
    <row r="4699" spans="3:3">
      <c r="C4699"/>
    </row>
    <row r="4700" spans="3:3">
      <c r="C4700"/>
    </row>
    <row r="4701" spans="3:3">
      <c r="C4701"/>
    </row>
    <row r="4702" spans="3:3">
      <c r="C4702"/>
    </row>
    <row r="4703" spans="3:3">
      <c r="C4703"/>
    </row>
    <row r="4704" spans="3:3">
      <c r="C4704"/>
    </row>
    <row r="4705" spans="3:3">
      <c r="C4705"/>
    </row>
    <row r="4706" spans="3:3">
      <c r="C4706"/>
    </row>
    <row r="4707" spans="3:3">
      <c r="C4707"/>
    </row>
    <row r="4708" spans="3:3">
      <c r="C4708"/>
    </row>
    <row r="4709" spans="3:3">
      <c r="C4709"/>
    </row>
    <row r="4710" spans="3:3">
      <c r="C4710"/>
    </row>
    <row r="4711" spans="3:3">
      <c r="C4711"/>
    </row>
    <row r="4712" spans="3:3">
      <c r="C4712"/>
    </row>
    <row r="4713" spans="3:3">
      <c r="C4713"/>
    </row>
    <row r="4714" spans="3:3">
      <c r="C4714"/>
    </row>
    <row r="4715" spans="3:3">
      <c r="C4715"/>
    </row>
    <row r="4716" spans="3:3">
      <c r="C4716"/>
    </row>
    <row r="4717" spans="3:3">
      <c r="C4717"/>
    </row>
    <row r="4718" spans="3:3">
      <c r="C4718"/>
    </row>
    <row r="4719" spans="3:3">
      <c r="C4719"/>
    </row>
    <row r="4720" spans="3:3">
      <c r="C4720"/>
    </row>
    <row r="4721" spans="3:3">
      <c r="C4721"/>
    </row>
    <row r="4722" spans="3:3">
      <c r="C4722"/>
    </row>
    <row r="4723" spans="3:3">
      <c r="C4723"/>
    </row>
    <row r="4724" spans="3:3">
      <c r="C4724"/>
    </row>
    <row r="4725" spans="3:3">
      <c r="C4725"/>
    </row>
    <row r="4726" spans="3:3">
      <c r="C4726"/>
    </row>
    <row r="4727" spans="3:3">
      <c r="C4727"/>
    </row>
    <row r="4728" spans="3:3">
      <c r="C4728"/>
    </row>
    <row r="4729" spans="3:3">
      <c r="C4729"/>
    </row>
    <row r="4730" spans="3:3">
      <c r="C4730"/>
    </row>
    <row r="4731" spans="3:3">
      <c r="C4731"/>
    </row>
    <row r="4732" spans="3:3">
      <c r="C4732"/>
    </row>
    <row r="4733" spans="3:3">
      <c r="C4733"/>
    </row>
    <row r="4734" spans="3:3">
      <c r="C4734"/>
    </row>
    <row r="4735" spans="3:3">
      <c r="C4735"/>
    </row>
    <row r="4736" spans="3:3">
      <c r="C4736"/>
    </row>
    <row r="4737" spans="3:3">
      <c r="C4737"/>
    </row>
    <row r="4738" spans="3:3">
      <c r="C4738"/>
    </row>
    <row r="4739" spans="3:3">
      <c r="C4739"/>
    </row>
    <row r="4740" spans="3:3">
      <c r="C4740"/>
    </row>
    <row r="4741" spans="3:3">
      <c r="C4741"/>
    </row>
    <row r="4742" spans="3:3">
      <c r="C4742"/>
    </row>
    <row r="4743" spans="3:3">
      <c r="C4743"/>
    </row>
    <row r="4744" spans="3:3">
      <c r="C4744"/>
    </row>
    <row r="4745" spans="3:3">
      <c r="C4745"/>
    </row>
    <row r="4746" spans="3:3">
      <c r="C4746"/>
    </row>
    <row r="4747" spans="3:3">
      <c r="C4747"/>
    </row>
    <row r="4748" spans="3:3">
      <c r="C4748"/>
    </row>
    <row r="4749" spans="3:3">
      <c r="C4749"/>
    </row>
    <row r="4750" spans="3:3">
      <c r="C4750"/>
    </row>
    <row r="4751" spans="3:3">
      <c r="C4751"/>
    </row>
    <row r="4752" spans="3:3">
      <c r="C4752"/>
    </row>
    <row r="4753" spans="3:3">
      <c r="C4753"/>
    </row>
    <row r="4754" spans="3:3">
      <c r="C4754"/>
    </row>
    <row r="4755" spans="3:3">
      <c r="C4755"/>
    </row>
    <row r="4756" spans="3:3">
      <c r="C4756"/>
    </row>
    <row r="4757" spans="3:3">
      <c r="C4757"/>
    </row>
    <row r="4758" spans="3:3">
      <c r="C4758"/>
    </row>
    <row r="4759" spans="3:3">
      <c r="C4759"/>
    </row>
    <row r="4760" spans="3:3">
      <c r="C4760"/>
    </row>
    <row r="4761" spans="3:3">
      <c r="C4761"/>
    </row>
    <row r="4762" spans="3:3">
      <c r="C4762"/>
    </row>
    <row r="4763" spans="3:3">
      <c r="C4763"/>
    </row>
    <row r="4764" spans="3:3">
      <c r="C4764"/>
    </row>
    <row r="4765" spans="3:3">
      <c r="C4765"/>
    </row>
    <row r="4766" spans="3:3">
      <c r="C4766"/>
    </row>
    <row r="4767" spans="3:3">
      <c r="C4767"/>
    </row>
    <row r="4768" spans="3:3">
      <c r="C4768"/>
    </row>
    <row r="4769" spans="3:3">
      <c r="C4769"/>
    </row>
    <row r="4770" spans="3:3">
      <c r="C4770"/>
    </row>
    <row r="4771" spans="3:3">
      <c r="C4771"/>
    </row>
    <row r="4772" spans="3:3">
      <c r="C4772"/>
    </row>
    <row r="4773" spans="3:3">
      <c r="C4773"/>
    </row>
    <row r="4774" spans="3:3">
      <c r="C4774"/>
    </row>
    <row r="4775" spans="3:3">
      <c r="C4775"/>
    </row>
    <row r="4776" spans="3:3">
      <c r="C4776"/>
    </row>
    <row r="4777" spans="3:3">
      <c r="C4777"/>
    </row>
    <row r="4778" spans="3:3">
      <c r="C4778"/>
    </row>
    <row r="4779" spans="3:3">
      <c r="C4779"/>
    </row>
    <row r="4780" spans="3:3">
      <c r="C4780"/>
    </row>
    <row r="4781" spans="3:3">
      <c r="C4781"/>
    </row>
    <row r="4782" spans="3:3">
      <c r="C4782"/>
    </row>
    <row r="4783" spans="3:3">
      <c r="C4783"/>
    </row>
    <row r="4784" spans="3:3">
      <c r="C4784"/>
    </row>
    <row r="4785" spans="3:3">
      <c r="C4785"/>
    </row>
    <row r="4786" spans="3:3">
      <c r="C4786"/>
    </row>
    <row r="4787" spans="3:3">
      <c r="C4787"/>
    </row>
    <row r="4788" spans="3:3">
      <c r="C4788"/>
    </row>
    <row r="4789" spans="3:3">
      <c r="C4789"/>
    </row>
    <row r="4790" spans="3:3">
      <c r="C4790"/>
    </row>
    <row r="4791" spans="3:3">
      <c r="C4791"/>
    </row>
    <row r="4792" spans="3:3">
      <c r="C4792"/>
    </row>
    <row r="4793" spans="3:3">
      <c r="C4793"/>
    </row>
    <row r="4794" spans="3:3">
      <c r="C4794"/>
    </row>
    <row r="4795" spans="3:3">
      <c r="C4795"/>
    </row>
    <row r="4796" spans="3:3">
      <c r="C4796"/>
    </row>
    <row r="4797" spans="3:3">
      <c r="C4797"/>
    </row>
    <row r="4798" spans="3:3">
      <c r="C4798"/>
    </row>
    <row r="4799" spans="3:3">
      <c r="C4799"/>
    </row>
    <row r="4800" spans="3:3">
      <c r="C4800"/>
    </row>
    <row r="4801" spans="3:3">
      <c r="C4801"/>
    </row>
    <row r="4802" spans="3:3">
      <c r="C4802"/>
    </row>
    <row r="4803" spans="3:3">
      <c r="C4803"/>
    </row>
    <row r="4804" spans="3:3">
      <c r="C4804"/>
    </row>
    <row r="4805" spans="3:3">
      <c r="C4805"/>
    </row>
    <row r="4806" spans="3:3">
      <c r="C4806"/>
    </row>
    <row r="4807" spans="3:3">
      <c r="C4807"/>
    </row>
    <row r="4808" spans="3:3">
      <c r="C4808"/>
    </row>
    <row r="4809" spans="3:3">
      <c r="C4809"/>
    </row>
    <row r="4810" spans="3:3">
      <c r="C4810"/>
    </row>
    <row r="4811" spans="3:3">
      <c r="C4811"/>
    </row>
    <row r="4812" spans="3:3">
      <c r="C4812"/>
    </row>
    <row r="4813" spans="3:3">
      <c r="C4813"/>
    </row>
    <row r="4814" spans="3:3">
      <c r="C4814"/>
    </row>
    <row r="4815" spans="3:3">
      <c r="C4815"/>
    </row>
    <row r="4816" spans="3:3">
      <c r="C4816"/>
    </row>
    <row r="4817" spans="3:3">
      <c r="C4817"/>
    </row>
    <row r="4818" spans="3:3">
      <c r="C4818"/>
    </row>
    <row r="4819" spans="3:3">
      <c r="C4819"/>
    </row>
    <row r="4820" spans="3:3">
      <c r="C4820"/>
    </row>
    <row r="4821" spans="3:3">
      <c r="C4821"/>
    </row>
    <row r="4822" spans="3:3">
      <c r="C4822"/>
    </row>
    <row r="4823" spans="3:3">
      <c r="C4823"/>
    </row>
    <row r="4824" spans="3:3">
      <c r="C4824"/>
    </row>
    <row r="4825" spans="3:3">
      <c r="C4825"/>
    </row>
    <row r="4826" spans="3:3">
      <c r="C4826"/>
    </row>
    <row r="4827" spans="3:3">
      <c r="C4827"/>
    </row>
    <row r="4828" spans="3:3">
      <c r="C4828"/>
    </row>
    <row r="4829" spans="3:3">
      <c r="C4829"/>
    </row>
    <row r="4830" spans="3:3">
      <c r="C4830"/>
    </row>
    <row r="4831" spans="3:3">
      <c r="C4831"/>
    </row>
    <row r="4832" spans="3:3">
      <c r="C4832"/>
    </row>
    <row r="4833" spans="3:3">
      <c r="C4833"/>
    </row>
    <row r="4834" spans="3:3">
      <c r="C4834"/>
    </row>
    <row r="4835" spans="3:3">
      <c r="C4835"/>
    </row>
    <row r="4836" spans="3:3">
      <c r="C4836"/>
    </row>
    <row r="4837" spans="3:3">
      <c r="C4837"/>
    </row>
    <row r="4838" spans="3:3">
      <c r="C4838"/>
    </row>
    <row r="4839" spans="3:3">
      <c r="C4839"/>
    </row>
    <row r="4840" spans="3:3">
      <c r="C4840"/>
    </row>
    <row r="4841" spans="3:3">
      <c r="C4841"/>
    </row>
    <row r="4842" spans="3:3">
      <c r="C4842"/>
    </row>
    <row r="4843" spans="3:3">
      <c r="C4843"/>
    </row>
    <row r="4844" spans="3:3">
      <c r="C4844"/>
    </row>
    <row r="4845" spans="3:3">
      <c r="C4845"/>
    </row>
    <row r="4846" spans="3:3">
      <c r="C4846"/>
    </row>
    <row r="4847" spans="3:3">
      <c r="C4847"/>
    </row>
    <row r="4848" spans="3:3">
      <c r="C4848"/>
    </row>
    <row r="4849" spans="3:3">
      <c r="C4849"/>
    </row>
    <row r="4850" spans="3:3">
      <c r="C4850"/>
    </row>
    <row r="4851" spans="3:3">
      <c r="C4851"/>
    </row>
    <row r="4852" spans="3:3">
      <c r="C4852"/>
    </row>
    <row r="4853" spans="3:3">
      <c r="C4853"/>
    </row>
    <row r="4854" spans="3:3">
      <c r="C4854"/>
    </row>
    <row r="4855" spans="3:3">
      <c r="C4855"/>
    </row>
    <row r="4856" spans="3:3">
      <c r="C4856"/>
    </row>
    <row r="4857" spans="3:3">
      <c r="C4857"/>
    </row>
    <row r="4858" spans="3:3">
      <c r="C4858"/>
    </row>
    <row r="4859" spans="3:3">
      <c r="C4859"/>
    </row>
    <row r="4860" spans="3:3">
      <c r="C4860"/>
    </row>
    <row r="4861" spans="3:3">
      <c r="C4861"/>
    </row>
    <row r="4862" spans="3:3">
      <c r="C4862"/>
    </row>
    <row r="4863" spans="3:3">
      <c r="C4863"/>
    </row>
    <row r="4864" spans="3:3">
      <c r="C4864"/>
    </row>
    <row r="4865" spans="3:3">
      <c r="C4865"/>
    </row>
    <row r="4866" spans="3:3">
      <c r="C4866"/>
    </row>
    <row r="4867" spans="3:3">
      <c r="C4867"/>
    </row>
    <row r="4868" spans="3:3">
      <c r="C4868"/>
    </row>
    <row r="4869" spans="3:3">
      <c r="C4869"/>
    </row>
    <row r="4870" spans="3:3">
      <c r="C4870"/>
    </row>
    <row r="4871" spans="3:3">
      <c r="C4871"/>
    </row>
    <row r="4872" spans="3:3">
      <c r="C4872"/>
    </row>
    <row r="4873" spans="3:3">
      <c r="C4873"/>
    </row>
    <row r="4874" spans="3:3">
      <c r="C4874"/>
    </row>
    <row r="4875" spans="3:3">
      <c r="C4875"/>
    </row>
    <row r="4876" spans="3:3">
      <c r="C4876"/>
    </row>
    <row r="4877" spans="3:3">
      <c r="C4877"/>
    </row>
    <row r="4878" spans="3:3">
      <c r="C4878"/>
    </row>
    <row r="4879" spans="3:3">
      <c r="C4879"/>
    </row>
    <row r="4880" spans="3:3">
      <c r="C4880"/>
    </row>
    <row r="4881" spans="3:3">
      <c r="C4881"/>
    </row>
    <row r="4882" spans="3:3">
      <c r="C4882"/>
    </row>
    <row r="4883" spans="3:3">
      <c r="C4883"/>
    </row>
    <row r="4884" spans="3:3">
      <c r="C4884"/>
    </row>
    <row r="4885" spans="3:3">
      <c r="C4885"/>
    </row>
    <row r="4886" spans="3:3">
      <c r="C4886"/>
    </row>
    <row r="4887" spans="3:3">
      <c r="C4887"/>
    </row>
    <row r="4888" spans="3:3">
      <c r="C4888"/>
    </row>
    <row r="4889" spans="3:3">
      <c r="C4889"/>
    </row>
    <row r="4890" spans="3:3">
      <c r="C4890"/>
    </row>
    <row r="4891" spans="3:3">
      <c r="C4891"/>
    </row>
    <row r="4892" spans="3:3">
      <c r="C4892"/>
    </row>
    <row r="4893" spans="3:3">
      <c r="C4893"/>
    </row>
    <row r="4894" spans="3:3">
      <c r="C4894"/>
    </row>
    <row r="4895" spans="3:3">
      <c r="C4895"/>
    </row>
    <row r="4896" spans="3:3">
      <c r="C4896"/>
    </row>
    <row r="4897" spans="3:3">
      <c r="C4897"/>
    </row>
    <row r="4898" spans="3:3">
      <c r="C4898"/>
    </row>
    <row r="4899" spans="3:3">
      <c r="C4899"/>
    </row>
    <row r="4900" spans="3:3">
      <c r="C4900"/>
    </row>
    <row r="4901" spans="3:3">
      <c r="C4901"/>
    </row>
    <row r="4902" spans="3:3">
      <c r="C4902"/>
    </row>
    <row r="4903" spans="3:3">
      <c r="C4903"/>
    </row>
    <row r="4904" spans="3:3">
      <c r="C4904"/>
    </row>
    <row r="4905" spans="3:3">
      <c r="C4905"/>
    </row>
    <row r="4906" spans="3:3">
      <c r="C4906"/>
    </row>
    <row r="4907" spans="3:3">
      <c r="C4907"/>
    </row>
    <row r="4908" spans="3:3">
      <c r="C4908"/>
    </row>
    <row r="4909" spans="3:3">
      <c r="C4909"/>
    </row>
    <row r="4910" spans="3:3">
      <c r="C4910"/>
    </row>
    <row r="4911" spans="3:3">
      <c r="C4911"/>
    </row>
    <row r="4912" spans="3:3">
      <c r="C4912"/>
    </row>
    <row r="4913" spans="3:3">
      <c r="C4913"/>
    </row>
    <row r="4914" spans="3:3">
      <c r="C4914"/>
    </row>
    <row r="4915" spans="3:3">
      <c r="C4915"/>
    </row>
    <row r="4916" spans="3:3">
      <c r="C4916"/>
    </row>
    <row r="4917" spans="3:3">
      <c r="C4917"/>
    </row>
    <row r="4918" spans="3:3">
      <c r="C4918"/>
    </row>
    <row r="4919" spans="3:3">
      <c r="C4919"/>
    </row>
    <row r="4920" spans="3:3">
      <c r="C4920"/>
    </row>
    <row r="4921" spans="3:3">
      <c r="C4921"/>
    </row>
    <row r="4922" spans="3:3">
      <c r="C4922"/>
    </row>
    <row r="4923" spans="3:3">
      <c r="C4923"/>
    </row>
    <row r="4924" spans="3:3">
      <c r="C4924"/>
    </row>
    <row r="4925" spans="3:3">
      <c r="C4925"/>
    </row>
    <row r="4926" spans="3:3">
      <c r="C4926"/>
    </row>
    <row r="4927" spans="3:3">
      <c r="C4927"/>
    </row>
    <row r="4928" spans="3:3">
      <c r="C4928"/>
    </row>
    <row r="4929" spans="3:3">
      <c r="C4929"/>
    </row>
    <row r="4930" spans="3:3">
      <c r="C4930"/>
    </row>
    <row r="4931" spans="3:3">
      <c r="C4931"/>
    </row>
    <row r="4932" spans="3:3">
      <c r="C4932"/>
    </row>
    <row r="4933" spans="3:3">
      <c r="C4933"/>
    </row>
    <row r="4934" spans="3:3">
      <c r="C4934"/>
    </row>
    <row r="4935" spans="3:3">
      <c r="C4935"/>
    </row>
    <row r="4936" spans="3:3">
      <c r="C4936"/>
    </row>
    <row r="4937" spans="3:3">
      <c r="C4937"/>
    </row>
    <row r="4938" spans="3:3">
      <c r="C4938"/>
    </row>
    <row r="4939" spans="3:3">
      <c r="C4939"/>
    </row>
    <row r="4940" spans="3:3">
      <c r="C4940"/>
    </row>
    <row r="4941" spans="3:3">
      <c r="C4941"/>
    </row>
    <row r="4942" spans="3:3">
      <c r="C4942"/>
    </row>
    <row r="4943" spans="3:3">
      <c r="C4943"/>
    </row>
    <row r="4944" spans="3:3">
      <c r="C4944"/>
    </row>
    <row r="4945" spans="3:3">
      <c r="C4945"/>
    </row>
    <row r="4946" spans="3:3">
      <c r="C4946"/>
    </row>
    <row r="4947" spans="3:3">
      <c r="C4947"/>
    </row>
    <row r="4948" spans="3:3">
      <c r="C4948"/>
    </row>
    <row r="4949" spans="3:3">
      <c r="C4949"/>
    </row>
    <row r="4950" spans="3:3">
      <c r="C4950"/>
    </row>
    <row r="4951" spans="3:3">
      <c r="C4951"/>
    </row>
    <row r="4952" spans="3:3">
      <c r="C4952"/>
    </row>
    <row r="4953" spans="3:3">
      <c r="C4953"/>
    </row>
    <row r="4954" spans="3:3">
      <c r="C4954"/>
    </row>
    <row r="4955" spans="3:3">
      <c r="C4955"/>
    </row>
    <row r="4956" spans="3:3">
      <c r="C4956"/>
    </row>
    <row r="4957" spans="3:3">
      <c r="C4957"/>
    </row>
    <row r="4958" spans="3:3">
      <c r="C4958"/>
    </row>
    <row r="4959" spans="3:3">
      <c r="C4959"/>
    </row>
    <row r="4960" spans="3:3">
      <c r="C4960"/>
    </row>
    <row r="4961" spans="3:3">
      <c r="C4961"/>
    </row>
    <row r="4962" spans="3:3">
      <c r="C4962"/>
    </row>
    <row r="4963" spans="3:3">
      <c r="C4963"/>
    </row>
    <row r="4964" spans="3:3">
      <c r="C4964"/>
    </row>
    <row r="4965" spans="3:3">
      <c r="C4965"/>
    </row>
    <row r="4966" spans="3:3">
      <c r="C4966"/>
    </row>
    <row r="4967" spans="3:3">
      <c r="C4967"/>
    </row>
    <row r="4968" spans="3:3">
      <c r="C4968"/>
    </row>
    <row r="4969" spans="3:3">
      <c r="C4969"/>
    </row>
    <row r="4970" spans="3:3">
      <c r="C4970"/>
    </row>
    <row r="4971" spans="3:3">
      <c r="C4971"/>
    </row>
    <row r="4972" spans="3:3">
      <c r="C4972"/>
    </row>
    <row r="4973" spans="3:3">
      <c r="C4973"/>
    </row>
    <row r="4974" spans="3:3">
      <c r="C4974"/>
    </row>
    <row r="4975" spans="3:3">
      <c r="C4975"/>
    </row>
    <row r="4976" spans="3:3">
      <c r="C4976"/>
    </row>
    <row r="4977" spans="3:3">
      <c r="C4977"/>
    </row>
    <row r="4978" spans="3:3">
      <c r="C4978"/>
    </row>
    <row r="4979" spans="3:3">
      <c r="C4979"/>
    </row>
    <row r="4980" spans="3:3">
      <c r="C4980"/>
    </row>
    <row r="4981" spans="3:3">
      <c r="C4981"/>
    </row>
    <row r="4982" spans="3:3">
      <c r="C4982"/>
    </row>
    <row r="4983" spans="3:3">
      <c r="C4983"/>
    </row>
    <row r="4984" spans="3:3">
      <c r="C4984"/>
    </row>
    <row r="4985" spans="3:3">
      <c r="C4985"/>
    </row>
    <row r="4986" spans="3:3">
      <c r="C4986"/>
    </row>
    <row r="4987" spans="3:3">
      <c r="C4987"/>
    </row>
    <row r="4988" spans="3:3">
      <c r="C4988"/>
    </row>
    <row r="4989" spans="3:3">
      <c r="C4989"/>
    </row>
    <row r="4990" spans="3:3">
      <c r="C4990"/>
    </row>
    <row r="4991" spans="3:3">
      <c r="C4991"/>
    </row>
    <row r="4992" spans="3:3">
      <c r="C4992"/>
    </row>
    <row r="4993" spans="3:3">
      <c r="C4993"/>
    </row>
    <row r="4994" spans="3:3">
      <c r="C4994"/>
    </row>
    <row r="4995" spans="3:3">
      <c r="C4995"/>
    </row>
    <row r="4996" spans="3:3">
      <c r="C4996"/>
    </row>
    <row r="4997" spans="3:3">
      <c r="C4997"/>
    </row>
    <row r="4998" spans="3:3">
      <c r="C4998"/>
    </row>
    <row r="4999" spans="3:3">
      <c r="C4999"/>
    </row>
    <row r="5000" spans="3:3">
      <c r="C5000"/>
    </row>
    <row r="5001" spans="3:3">
      <c r="C5001"/>
    </row>
    <row r="5002" spans="3:3">
      <c r="C5002"/>
    </row>
    <row r="5003" spans="3:3">
      <c r="C5003"/>
    </row>
    <row r="5004" spans="3:3">
      <c r="C5004"/>
    </row>
    <row r="5005" spans="3:3">
      <c r="C5005"/>
    </row>
    <row r="5006" spans="3:3">
      <c r="C5006"/>
    </row>
    <row r="5007" spans="3:3">
      <c r="C5007"/>
    </row>
    <row r="5008" spans="3:3">
      <c r="C5008"/>
    </row>
    <row r="5009" spans="3:3">
      <c r="C5009"/>
    </row>
    <row r="5010" spans="3:3">
      <c r="C5010"/>
    </row>
    <row r="5011" spans="3:3">
      <c r="C5011"/>
    </row>
    <row r="5012" spans="3:3">
      <c r="C5012"/>
    </row>
    <row r="5013" spans="3:3">
      <c r="C5013"/>
    </row>
    <row r="5014" spans="3:3">
      <c r="C5014"/>
    </row>
    <row r="5015" spans="3:3">
      <c r="C5015"/>
    </row>
    <row r="5016" spans="3:3">
      <c r="C5016"/>
    </row>
    <row r="5017" spans="3:3">
      <c r="C5017"/>
    </row>
    <row r="5018" spans="3:3">
      <c r="C5018"/>
    </row>
    <row r="5019" spans="3:3">
      <c r="C5019"/>
    </row>
    <row r="5020" spans="3:3">
      <c r="C5020"/>
    </row>
    <row r="5021" spans="3:3">
      <c r="C5021"/>
    </row>
    <row r="5022" spans="3:3">
      <c r="C5022"/>
    </row>
    <row r="5023" spans="3:3">
      <c r="C5023"/>
    </row>
    <row r="5024" spans="3:3">
      <c r="C5024"/>
    </row>
    <row r="5025" spans="3:3">
      <c r="C5025"/>
    </row>
    <row r="5026" spans="3:3">
      <c r="C5026"/>
    </row>
    <row r="5027" spans="3:3">
      <c r="C5027"/>
    </row>
    <row r="5028" spans="3:3">
      <c r="C5028"/>
    </row>
    <row r="5029" spans="3:3">
      <c r="C5029"/>
    </row>
    <row r="5030" spans="3:3">
      <c r="C5030"/>
    </row>
    <row r="5031" spans="3:3">
      <c r="C5031"/>
    </row>
    <row r="5032" spans="3:3">
      <c r="C5032"/>
    </row>
    <row r="5033" spans="3:3">
      <c r="C5033"/>
    </row>
    <row r="5034" spans="3:3">
      <c r="C5034"/>
    </row>
    <row r="5035" spans="3:3">
      <c r="C5035"/>
    </row>
    <row r="5036" spans="3:3">
      <c r="C5036"/>
    </row>
    <row r="5037" spans="3:3">
      <c r="C5037"/>
    </row>
    <row r="5038" spans="3:3">
      <c r="C5038"/>
    </row>
    <row r="5039" spans="3:3">
      <c r="C5039"/>
    </row>
    <row r="5040" spans="3:3">
      <c r="C5040"/>
    </row>
    <row r="5041" spans="3:3">
      <c r="C5041"/>
    </row>
    <row r="5042" spans="3:3">
      <c r="C5042"/>
    </row>
    <row r="5043" spans="3:3">
      <c r="C5043"/>
    </row>
    <row r="5044" spans="3:3">
      <c r="C5044"/>
    </row>
    <row r="5045" spans="3:3">
      <c r="C5045"/>
    </row>
    <row r="5046" spans="3:3">
      <c r="C5046"/>
    </row>
    <row r="5047" spans="3:3">
      <c r="C5047"/>
    </row>
    <row r="5048" spans="3:3">
      <c r="C5048"/>
    </row>
    <row r="5049" spans="3:3">
      <c r="C5049"/>
    </row>
    <row r="5050" spans="3:3">
      <c r="C5050"/>
    </row>
    <row r="5051" spans="3:3">
      <c r="C5051"/>
    </row>
    <row r="5052" spans="3:3">
      <c r="C5052"/>
    </row>
    <row r="5053" spans="3:3">
      <c r="C5053"/>
    </row>
    <row r="5054" spans="3:3">
      <c r="C5054"/>
    </row>
    <row r="5055" spans="3:3">
      <c r="C5055"/>
    </row>
    <row r="5056" spans="3:3">
      <c r="C5056"/>
    </row>
    <row r="5057" spans="3:3">
      <c r="C5057"/>
    </row>
    <row r="5058" spans="3:3">
      <c r="C5058"/>
    </row>
    <row r="5059" spans="3:3">
      <c r="C5059"/>
    </row>
    <row r="5060" spans="3:3">
      <c r="C5060"/>
    </row>
    <row r="5061" spans="3:3">
      <c r="C5061"/>
    </row>
    <row r="5062" spans="3:3">
      <c r="C5062"/>
    </row>
    <row r="5063" spans="3:3">
      <c r="C5063"/>
    </row>
    <row r="5064" spans="3:3">
      <c r="C5064"/>
    </row>
    <row r="5065" spans="3:3">
      <c r="C5065"/>
    </row>
    <row r="5066" spans="3:3">
      <c r="C5066"/>
    </row>
    <row r="5067" spans="3:3">
      <c r="C5067"/>
    </row>
    <row r="5068" spans="3:3">
      <c r="C5068"/>
    </row>
    <row r="5069" spans="3:3">
      <c r="C5069"/>
    </row>
    <row r="5070" spans="3:3">
      <c r="C5070"/>
    </row>
    <row r="5071" spans="3:3">
      <c r="C5071"/>
    </row>
    <row r="5072" spans="3:3">
      <c r="C5072"/>
    </row>
    <row r="5073" spans="3:3">
      <c r="C5073"/>
    </row>
    <row r="5074" spans="3:3">
      <c r="C5074"/>
    </row>
    <row r="5075" spans="3:3">
      <c r="C5075"/>
    </row>
    <row r="5076" spans="3:3">
      <c r="C5076"/>
    </row>
    <row r="5077" spans="3:3">
      <c r="C5077"/>
    </row>
    <row r="5078" spans="3:3">
      <c r="C5078"/>
    </row>
    <row r="5079" spans="3:3">
      <c r="C5079"/>
    </row>
    <row r="5080" spans="3:3">
      <c r="C5080"/>
    </row>
    <row r="5081" spans="3:3">
      <c r="C5081"/>
    </row>
    <row r="5082" spans="3:3">
      <c r="C5082"/>
    </row>
    <row r="5083" spans="3:3">
      <c r="C5083"/>
    </row>
    <row r="5084" spans="3:3">
      <c r="C5084"/>
    </row>
    <row r="5085" spans="3:3">
      <c r="C5085"/>
    </row>
    <row r="5086" spans="3:3">
      <c r="C5086"/>
    </row>
    <row r="5087" spans="3:3">
      <c r="C5087"/>
    </row>
    <row r="5088" spans="3:3">
      <c r="C5088"/>
    </row>
    <row r="5089" spans="3:3">
      <c r="C5089"/>
    </row>
    <row r="5090" spans="3:3">
      <c r="C5090"/>
    </row>
    <row r="5091" spans="3:3">
      <c r="C5091"/>
    </row>
    <row r="5092" spans="3:3">
      <c r="C5092"/>
    </row>
    <row r="5093" spans="3:3">
      <c r="C5093"/>
    </row>
    <row r="5094" spans="3:3">
      <c r="C5094"/>
    </row>
    <row r="5095" spans="3:3">
      <c r="C5095"/>
    </row>
    <row r="5096" spans="3:3">
      <c r="C5096"/>
    </row>
    <row r="5097" spans="3:3">
      <c r="C5097"/>
    </row>
    <row r="5098" spans="3:3">
      <c r="C5098"/>
    </row>
    <row r="5099" spans="3:3">
      <c r="C5099"/>
    </row>
    <row r="5100" spans="3:3">
      <c r="C5100"/>
    </row>
    <row r="5101" spans="3:3">
      <c r="C5101"/>
    </row>
    <row r="5102" spans="3:3">
      <c r="C5102"/>
    </row>
    <row r="5103" spans="3:3">
      <c r="C5103"/>
    </row>
    <row r="5104" spans="3:3">
      <c r="C5104"/>
    </row>
    <row r="5105" spans="3:3">
      <c r="C5105"/>
    </row>
    <row r="5106" spans="3:3">
      <c r="C5106"/>
    </row>
    <row r="5107" spans="3:3">
      <c r="C5107"/>
    </row>
    <row r="5108" spans="3:3">
      <c r="C5108"/>
    </row>
    <row r="5109" spans="3:3">
      <c r="C5109"/>
    </row>
    <row r="5110" spans="3:3">
      <c r="C5110"/>
    </row>
    <row r="5111" spans="3:3">
      <c r="C5111"/>
    </row>
    <row r="5112" spans="3:3">
      <c r="C5112"/>
    </row>
    <row r="5113" spans="3:3">
      <c r="C5113"/>
    </row>
    <row r="5114" spans="3:3">
      <c r="C5114"/>
    </row>
    <row r="5115" spans="3:3">
      <c r="C5115"/>
    </row>
    <row r="5116" spans="3:3">
      <c r="C5116"/>
    </row>
    <row r="5117" spans="3:3">
      <c r="C5117"/>
    </row>
    <row r="5118" spans="3:3">
      <c r="C5118"/>
    </row>
    <row r="5119" spans="3:3">
      <c r="C5119"/>
    </row>
    <row r="5120" spans="3:3">
      <c r="C5120"/>
    </row>
    <row r="5121" spans="3:3">
      <c r="C5121"/>
    </row>
    <row r="5122" spans="3:3">
      <c r="C5122"/>
    </row>
    <row r="5123" spans="3:3">
      <c r="C5123"/>
    </row>
    <row r="5124" spans="3:3">
      <c r="C5124"/>
    </row>
    <row r="5125" spans="3:3">
      <c r="C5125"/>
    </row>
    <row r="5126" spans="3:3">
      <c r="C5126"/>
    </row>
    <row r="5127" spans="3:3">
      <c r="C5127"/>
    </row>
    <row r="5128" spans="3:3">
      <c r="C5128"/>
    </row>
    <row r="5129" spans="3:3">
      <c r="C5129"/>
    </row>
    <row r="5130" spans="3:3">
      <c r="C5130"/>
    </row>
    <row r="5131" spans="3:3">
      <c r="C5131"/>
    </row>
    <row r="5132" spans="3:3">
      <c r="C5132"/>
    </row>
    <row r="5133" spans="3:3">
      <c r="C5133"/>
    </row>
    <row r="5134" spans="3:3">
      <c r="C5134"/>
    </row>
    <row r="5135" spans="3:3">
      <c r="C5135"/>
    </row>
    <row r="5136" spans="3:3">
      <c r="C5136"/>
    </row>
    <row r="5137" spans="3:3">
      <c r="C5137"/>
    </row>
    <row r="5138" spans="3:3">
      <c r="C5138"/>
    </row>
    <row r="5139" spans="3:3">
      <c r="C5139"/>
    </row>
    <row r="5140" spans="3:3">
      <c r="C5140"/>
    </row>
    <row r="5141" spans="3:3">
      <c r="C5141"/>
    </row>
    <row r="5142" spans="3:3">
      <c r="C5142"/>
    </row>
    <row r="5143" spans="3:3">
      <c r="C5143"/>
    </row>
    <row r="5144" spans="3:3">
      <c r="C5144"/>
    </row>
    <row r="5145" spans="3:3">
      <c r="C5145"/>
    </row>
    <row r="5146" spans="3:3">
      <c r="C5146"/>
    </row>
    <row r="5147" spans="3:3">
      <c r="C5147"/>
    </row>
    <row r="5148" spans="3:3">
      <c r="C5148"/>
    </row>
    <row r="5149" spans="3:3">
      <c r="C5149"/>
    </row>
    <row r="5150" spans="3:3">
      <c r="C5150"/>
    </row>
    <row r="5151" spans="3:3">
      <c r="C5151"/>
    </row>
    <row r="5152" spans="3:3">
      <c r="C5152"/>
    </row>
    <row r="5153" spans="3:3">
      <c r="C5153"/>
    </row>
    <row r="5154" spans="3:3">
      <c r="C5154"/>
    </row>
    <row r="5155" spans="3:3">
      <c r="C5155"/>
    </row>
    <row r="5156" spans="3:3">
      <c r="C5156"/>
    </row>
    <row r="5157" spans="3:3">
      <c r="C5157"/>
    </row>
    <row r="5158" spans="3:3">
      <c r="C5158"/>
    </row>
    <row r="5159" spans="3:3">
      <c r="C5159"/>
    </row>
    <row r="5160" spans="3:3">
      <c r="C5160"/>
    </row>
    <row r="5161" spans="3:3">
      <c r="C5161"/>
    </row>
    <row r="5162" spans="3:3">
      <c r="C5162"/>
    </row>
    <row r="5163" spans="3:3">
      <c r="C5163"/>
    </row>
    <row r="5164" spans="3:3">
      <c r="C5164"/>
    </row>
    <row r="5165" spans="3:3">
      <c r="C5165"/>
    </row>
    <row r="5166" spans="3:3">
      <c r="C5166"/>
    </row>
    <row r="5167" spans="3:3">
      <c r="C5167"/>
    </row>
    <row r="5168" spans="3:3">
      <c r="C5168"/>
    </row>
    <row r="5169" spans="3:3">
      <c r="C5169"/>
    </row>
    <row r="5170" spans="3:3">
      <c r="C5170"/>
    </row>
    <row r="5171" spans="3:3">
      <c r="C5171"/>
    </row>
    <row r="5172" spans="3:3">
      <c r="C5172"/>
    </row>
    <row r="5173" spans="3:3">
      <c r="C5173"/>
    </row>
    <row r="5174" spans="3:3">
      <c r="C5174"/>
    </row>
    <row r="5175" spans="3:3">
      <c r="C5175"/>
    </row>
    <row r="5176" spans="3:3">
      <c r="C5176"/>
    </row>
    <row r="5177" spans="3:3">
      <c r="C5177"/>
    </row>
    <row r="5178" spans="3:3">
      <c r="C5178"/>
    </row>
    <row r="5179" spans="3:3">
      <c r="C5179"/>
    </row>
    <row r="5180" spans="3:3">
      <c r="C5180"/>
    </row>
    <row r="5181" spans="3:3">
      <c r="C5181"/>
    </row>
    <row r="5182" spans="3:3">
      <c r="C5182"/>
    </row>
    <row r="5183" spans="3:3">
      <c r="C5183"/>
    </row>
    <row r="5184" spans="3:3">
      <c r="C5184"/>
    </row>
    <row r="5185" spans="3:3">
      <c r="C5185"/>
    </row>
    <row r="5186" spans="3:3">
      <c r="C5186"/>
    </row>
    <row r="5187" spans="3:3">
      <c r="C5187"/>
    </row>
    <row r="5188" spans="3:3">
      <c r="C5188"/>
    </row>
    <row r="5189" spans="3:3">
      <c r="C5189"/>
    </row>
    <row r="5190" spans="3:3">
      <c r="C5190"/>
    </row>
    <row r="5191" spans="3:3">
      <c r="C5191"/>
    </row>
    <row r="5192" spans="3:3">
      <c r="C5192"/>
    </row>
    <row r="5193" spans="3:3">
      <c r="C5193"/>
    </row>
    <row r="5194" spans="3:3">
      <c r="C5194"/>
    </row>
    <row r="5195" spans="3:3">
      <c r="C5195"/>
    </row>
    <row r="5196" spans="3:3">
      <c r="C5196"/>
    </row>
    <row r="5197" spans="3:3">
      <c r="C5197"/>
    </row>
    <row r="5198" spans="3:3">
      <c r="C5198"/>
    </row>
    <row r="5199" spans="3:3">
      <c r="C5199"/>
    </row>
    <row r="5200" spans="3:3">
      <c r="C5200"/>
    </row>
    <row r="5201" spans="3:3">
      <c r="C5201"/>
    </row>
    <row r="5202" spans="3:3">
      <c r="C5202"/>
    </row>
    <row r="5203" spans="3:3">
      <c r="C5203"/>
    </row>
    <row r="5204" spans="3:3">
      <c r="C5204"/>
    </row>
    <row r="5205" spans="3:3">
      <c r="C5205"/>
    </row>
    <row r="5206" spans="3:3">
      <c r="C5206"/>
    </row>
    <row r="5207" spans="3:3">
      <c r="C5207"/>
    </row>
    <row r="5208" spans="3:3">
      <c r="C5208"/>
    </row>
    <row r="5209" spans="3:3">
      <c r="C5209"/>
    </row>
    <row r="5210" spans="3:3">
      <c r="C5210"/>
    </row>
    <row r="5211" spans="3:3">
      <c r="C5211"/>
    </row>
    <row r="5212" spans="3:3">
      <c r="C5212"/>
    </row>
    <row r="5213" spans="3:3">
      <c r="C5213"/>
    </row>
    <row r="5214" spans="3:3">
      <c r="C5214"/>
    </row>
    <row r="5215" spans="3:3">
      <c r="C5215"/>
    </row>
    <row r="5216" spans="3:3">
      <c r="C5216"/>
    </row>
    <row r="5217" spans="3:3">
      <c r="C5217"/>
    </row>
    <row r="5218" spans="3:3">
      <c r="C5218"/>
    </row>
    <row r="5219" spans="3:3">
      <c r="C5219"/>
    </row>
    <row r="5220" spans="3:3">
      <c r="C5220"/>
    </row>
    <row r="5221" spans="3:3">
      <c r="C5221"/>
    </row>
    <row r="5222" spans="3:3">
      <c r="C5222"/>
    </row>
    <row r="5223" spans="3:3">
      <c r="C5223"/>
    </row>
    <row r="5224" spans="3:3">
      <c r="C5224"/>
    </row>
    <row r="5225" spans="3:3">
      <c r="C5225"/>
    </row>
    <row r="5226" spans="3:3">
      <c r="C5226"/>
    </row>
    <row r="5227" spans="3:3">
      <c r="C5227"/>
    </row>
    <row r="5228" spans="3:3">
      <c r="C5228"/>
    </row>
    <row r="5229" spans="3:3">
      <c r="C5229"/>
    </row>
    <row r="5230" spans="3:3">
      <c r="C5230"/>
    </row>
    <row r="5231" spans="3:3">
      <c r="C5231"/>
    </row>
    <row r="5232" spans="3:3">
      <c r="C5232"/>
    </row>
    <row r="5233" spans="3:3">
      <c r="C5233"/>
    </row>
    <row r="5234" spans="3:3">
      <c r="C5234"/>
    </row>
    <row r="5235" spans="3:3">
      <c r="C5235"/>
    </row>
    <row r="5236" spans="3:3">
      <c r="C5236"/>
    </row>
    <row r="5237" spans="3:3">
      <c r="C5237"/>
    </row>
    <row r="5238" spans="3:3">
      <c r="C5238"/>
    </row>
    <row r="5239" spans="3:3">
      <c r="C5239"/>
    </row>
    <row r="5240" spans="3:3">
      <c r="C5240"/>
    </row>
    <row r="5241" spans="3:3">
      <c r="C5241"/>
    </row>
    <row r="5242" spans="3:3">
      <c r="C5242"/>
    </row>
    <row r="5243" spans="3:3">
      <c r="C5243"/>
    </row>
    <row r="5244" spans="3:3">
      <c r="C5244"/>
    </row>
    <row r="5245" spans="3:3">
      <c r="C5245"/>
    </row>
    <row r="5246" spans="3:3">
      <c r="C5246"/>
    </row>
    <row r="5247" spans="3:3">
      <c r="C5247"/>
    </row>
    <row r="5248" spans="3:3">
      <c r="C5248"/>
    </row>
    <row r="5249" spans="3:3">
      <c r="C5249"/>
    </row>
    <row r="5250" spans="3:3">
      <c r="C5250"/>
    </row>
    <row r="5251" spans="3:3">
      <c r="C5251"/>
    </row>
    <row r="5252" spans="3:3">
      <c r="C5252"/>
    </row>
    <row r="5253" spans="3:3">
      <c r="C5253"/>
    </row>
    <row r="5254" spans="3:3">
      <c r="C5254"/>
    </row>
    <row r="5255" spans="3:3">
      <c r="C5255"/>
    </row>
    <row r="5256" spans="3:3">
      <c r="C5256"/>
    </row>
    <row r="5257" spans="3:3">
      <c r="C5257"/>
    </row>
    <row r="5258" spans="3:3">
      <c r="C5258"/>
    </row>
    <row r="5259" spans="3:3">
      <c r="C5259"/>
    </row>
    <row r="5260" spans="3:3">
      <c r="C5260"/>
    </row>
    <row r="5261" spans="3:3">
      <c r="C5261"/>
    </row>
    <row r="5262" spans="3:3">
      <c r="C5262"/>
    </row>
    <row r="5263" spans="3:3">
      <c r="C5263"/>
    </row>
    <row r="5264" spans="3:3">
      <c r="C5264"/>
    </row>
    <row r="5265" spans="3:3">
      <c r="C5265"/>
    </row>
    <row r="5266" spans="3:3">
      <c r="C5266"/>
    </row>
    <row r="5267" spans="3:3">
      <c r="C5267"/>
    </row>
    <row r="5268" spans="3:3">
      <c r="C5268"/>
    </row>
    <row r="5269" spans="3:3">
      <c r="C5269"/>
    </row>
    <row r="5270" spans="3:3">
      <c r="C5270"/>
    </row>
    <row r="5271" spans="3:3">
      <c r="C5271"/>
    </row>
    <row r="5272" spans="3:3">
      <c r="C5272"/>
    </row>
    <row r="5273" spans="3:3">
      <c r="C5273"/>
    </row>
    <row r="5274" spans="3:3">
      <c r="C5274"/>
    </row>
    <row r="5275" spans="3:3">
      <c r="C5275"/>
    </row>
    <row r="5276" spans="3:3">
      <c r="C5276"/>
    </row>
    <row r="5277" spans="3:3">
      <c r="C5277"/>
    </row>
    <row r="5278" spans="3:3">
      <c r="C5278"/>
    </row>
    <row r="5279" spans="3:3">
      <c r="C5279"/>
    </row>
    <row r="5280" spans="3:3">
      <c r="C5280"/>
    </row>
    <row r="5281" spans="3:3">
      <c r="C5281"/>
    </row>
    <row r="5282" spans="3:3">
      <c r="C5282"/>
    </row>
    <row r="5283" spans="3:3">
      <c r="C5283"/>
    </row>
    <row r="5284" spans="3:3">
      <c r="C5284"/>
    </row>
    <row r="5285" spans="3:3">
      <c r="C5285"/>
    </row>
    <row r="5286" spans="3:3">
      <c r="C5286"/>
    </row>
    <row r="5287" spans="3:3">
      <c r="C5287"/>
    </row>
    <row r="5288" spans="3:3">
      <c r="C5288"/>
    </row>
    <row r="5289" spans="3:3">
      <c r="C5289"/>
    </row>
    <row r="5290" spans="3:3">
      <c r="C5290"/>
    </row>
    <row r="5291" spans="3:3">
      <c r="C5291"/>
    </row>
    <row r="5292" spans="3:3">
      <c r="C5292"/>
    </row>
    <row r="5293" spans="3:3">
      <c r="C5293"/>
    </row>
    <row r="5294" spans="3:3">
      <c r="C5294"/>
    </row>
    <row r="5295" spans="3:3">
      <c r="C5295"/>
    </row>
    <row r="5296" spans="3:3">
      <c r="C5296"/>
    </row>
    <row r="5297" spans="3:3">
      <c r="C5297"/>
    </row>
    <row r="5298" spans="3:3">
      <c r="C5298"/>
    </row>
    <row r="5299" spans="3:3">
      <c r="C5299"/>
    </row>
    <row r="5300" spans="3:3">
      <c r="C5300"/>
    </row>
    <row r="5301" spans="3:3">
      <c r="C5301"/>
    </row>
    <row r="5302" spans="3:3">
      <c r="C5302"/>
    </row>
    <row r="5303" spans="3:3">
      <c r="C5303"/>
    </row>
    <row r="5304" spans="3:3">
      <c r="C5304"/>
    </row>
    <row r="5305" spans="3:3">
      <c r="C5305"/>
    </row>
    <row r="5306" spans="3:3">
      <c r="C5306"/>
    </row>
    <row r="5307" spans="3:3">
      <c r="C5307"/>
    </row>
    <row r="5308" spans="3:3">
      <c r="C5308"/>
    </row>
    <row r="5309" spans="3:3">
      <c r="C5309"/>
    </row>
    <row r="5310" spans="3:3">
      <c r="C5310"/>
    </row>
    <row r="5311" spans="3:3">
      <c r="C5311"/>
    </row>
    <row r="5312" spans="3:3">
      <c r="C5312"/>
    </row>
    <row r="5313" spans="3:3">
      <c r="C5313"/>
    </row>
    <row r="5314" spans="3:3">
      <c r="C5314"/>
    </row>
    <row r="5315" spans="3:3">
      <c r="C5315"/>
    </row>
    <row r="5316" spans="3:3">
      <c r="C5316"/>
    </row>
    <row r="5317" spans="3:3">
      <c r="C5317"/>
    </row>
    <row r="5318" spans="3:3">
      <c r="C5318"/>
    </row>
    <row r="5319" spans="3:3">
      <c r="C5319"/>
    </row>
    <row r="5320" spans="3:3">
      <c r="C5320"/>
    </row>
    <row r="5321" spans="3:3">
      <c r="C5321"/>
    </row>
    <row r="5322" spans="3:3">
      <c r="C5322"/>
    </row>
    <row r="5323" spans="3:3">
      <c r="C5323"/>
    </row>
    <row r="5324" spans="3:3">
      <c r="C5324"/>
    </row>
    <row r="5325" spans="3:3">
      <c r="C5325"/>
    </row>
    <row r="5326" spans="3:3">
      <c r="C5326"/>
    </row>
    <row r="5327" spans="3:3">
      <c r="C5327"/>
    </row>
    <row r="5328" spans="3:3">
      <c r="C5328"/>
    </row>
    <row r="5329" spans="3:3">
      <c r="C5329"/>
    </row>
    <row r="5330" spans="3:3">
      <c r="C5330"/>
    </row>
    <row r="5331" spans="3:3">
      <c r="C5331"/>
    </row>
    <row r="5332" spans="3:3">
      <c r="C5332"/>
    </row>
    <row r="5333" spans="3:3">
      <c r="C5333"/>
    </row>
    <row r="5334" spans="3:3">
      <c r="C5334"/>
    </row>
    <row r="5335" spans="3:3">
      <c r="C5335"/>
    </row>
    <row r="5336" spans="3:3">
      <c r="C5336"/>
    </row>
    <row r="5337" spans="3:3">
      <c r="C5337"/>
    </row>
    <row r="5338" spans="3:3">
      <c r="C5338"/>
    </row>
    <row r="5339" spans="3:3">
      <c r="C5339"/>
    </row>
    <row r="5340" spans="3:3">
      <c r="C5340"/>
    </row>
    <row r="5341" spans="3:3">
      <c r="C5341"/>
    </row>
    <row r="5342" spans="3:3">
      <c r="C5342"/>
    </row>
    <row r="5343" spans="3:3">
      <c r="C5343"/>
    </row>
    <row r="5344" spans="3:3">
      <c r="C5344"/>
    </row>
    <row r="5345" spans="3:3">
      <c r="C5345"/>
    </row>
    <row r="5346" spans="3:3">
      <c r="C5346"/>
    </row>
    <row r="5347" spans="3:3">
      <c r="C5347"/>
    </row>
    <row r="5348" spans="3:3">
      <c r="C5348"/>
    </row>
    <row r="5349" spans="3:3">
      <c r="C5349"/>
    </row>
    <row r="5350" spans="3:3">
      <c r="C5350"/>
    </row>
    <row r="5351" spans="3:3">
      <c r="C5351"/>
    </row>
    <row r="5352" spans="3:3">
      <c r="C5352"/>
    </row>
    <row r="5353" spans="3:3">
      <c r="C5353"/>
    </row>
    <row r="5354" spans="3:3">
      <c r="C5354"/>
    </row>
    <row r="5355" spans="3:3">
      <c r="C5355"/>
    </row>
    <row r="5356" spans="3:3">
      <c r="C5356"/>
    </row>
    <row r="5357" spans="3:3">
      <c r="C5357"/>
    </row>
    <row r="5358" spans="3:3">
      <c r="C5358"/>
    </row>
    <row r="5359" spans="3:3">
      <c r="C5359"/>
    </row>
    <row r="5360" spans="3:3">
      <c r="C5360"/>
    </row>
    <row r="5361" spans="3:3">
      <c r="C5361"/>
    </row>
    <row r="5362" spans="3:3">
      <c r="C5362"/>
    </row>
    <row r="5363" spans="3:3">
      <c r="C5363"/>
    </row>
    <row r="5364" spans="3:3">
      <c r="C5364"/>
    </row>
    <row r="5365" spans="3:3">
      <c r="C5365"/>
    </row>
    <row r="5366" spans="3:3">
      <c r="C5366"/>
    </row>
    <row r="5367" spans="3:3">
      <c r="C5367"/>
    </row>
    <row r="5368" spans="3:3">
      <c r="C5368"/>
    </row>
    <row r="5369" spans="3:3">
      <c r="C5369"/>
    </row>
    <row r="5370" spans="3:3">
      <c r="C5370"/>
    </row>
    <row r="5371" spans="3:3">
      <c r="C5371"/>
    </row>
    <row r="5372" spans="3:3">
      <c r="C5372"/>
    </row>
    <row r="5373" spans="3:3">
      <c r="C5373"/>
    </row>
    <row r="5374" spans="3:3">
      <c r="C5374"/>
    </row>
    <row r="5375" spans="3:3">
      <c r="C5375"/>
    </row>
    <row r="5376" spans="3:3">
      <c r="C5376"/>
    </row>
    <row r="5377" spans="3:3">
      <c r="C5377"/>
    </row>
    <row r="5378" spans="3:3">
      <c r="C5378"/>
    </row>
    <row r="5379" spans="3:3">
      <c r="C5379"/>
    </row>
    <row r="5380" spans="3:3">
      <c r="C5380"/>
    </row>
    <row r="5381" spans="3:3">
      <c r="C5381"/>
    </row>
    <row r="5382" spans="3:3">
      <c r="C5382"/>
    </row>
    <row r="5383" spans="3:3">
      <c r="C5383"/>
    </row>
    <row r="5384" spans="3:3">
      <c r="C5384"/>
    </row>
    <row r="5385" spans="3:3">
      <c r="C5385"/>
    </row>
    <row r="5386" spans="3:3">
      <c r="C5386"/>
    </row>
    <row r="5387" spans="3:3">
      <c r="C5387"/>
    </row>
    <row r="5388" spans="3:3">
      <c r="C5388"/>
    </row>
    <row r="5389" spans="3:3">
      <c r="C5389"/>
    </row>
    <row r="5390" spans="3:3">
      <c r="C5390"/>
    </row>
    <row r="5391" spans="3:3">
      <c r="C5391"/>
    </row>
    <row r="5392" spans="3:3">
      <c r="C5392"/>
    </row>
    <row r="5393" spans="3:3">
      <c r="C5393"/>
    </row>
    <row r="5394" spans="3:3">
      <c r="C5394"/>
    </row>
    <row r="5395" spans="3:3">
      <c r="C5395"/>
    </row>
    <row r="5396" spans="3:3">
      <c r="C5396"/>
    </row>
    <row r="5397" spans="3:3">
      <c r="C5397"/>
    </row>
    <row r="5398" spans="3:3">
      <c r="C5398"/>
    </row>
    <row r="5399" spans="3:3">
      <c r="C5399"/>
    </row>
    <row r="5400" spans="3:3">
      <c r="C5400"/>
    </row>
    <row r="5401" spans="3:3">
      <c r="C5401"/>
    </row>
    <row r="5402" spans="3:3">
      <c r="C5402"/>
    </row>
    <row r="5403" spans="3:3">
      <c r="C5403"/>
    </row>
    <row r="5404" spans="3:3">
      <c r="C5404"/>
    </row>
    <row r="5405" spans="3:3">
      <c r="C5405"/>
    </row>
    <row r="5406" spans="3:3">
      <c r="C5406"/>
    </row>
    <row r="5407" spans="3:3">
      <c r="C5407"/>
    </row>
    <row r="5408" spans="3:3">
      <c r="C5408"/>
    </row>
    <row r="5409" spans="3:3">
      <c r="C5409"/>
    </row>
    <row r="5410" spans="3:3">
      <c r="C5410"/>
    </row>
    <row r="5411" spans="3:3">
      <c r="C5411"/>
    </row>
    <row r="5412" spans="3:3">
      <c r="C5412"/>
    </row>
    <row r="5413" spans="3:3">
      <c r="C5413"/>
    </row>
    <row r="5414" spans="3:3">
      <c r="C5414"/>
    </row>
    <row r="5415" spans="3:3">
      <c r="C5415"/>
    </row>
    <row r="5416" spans="3:3">
      <c r="C5416"/>
    </row>
    <row r="5417" spans="3:3">
      <c r="C5417"/>
    </row>
    <row r="5418" spans="3:3">
      <c r="C5418"/>
    </row>
    <row r="5419" spans="3:3">
      <c r="C5419"/>
    </row>
    <row r="5420" spans="3:3">
      <c r="C5420"/>
    </row>
    <row r="5421" spans="3:3">
      <c r="C5421"/>
    </row>
    <row r="5422" spans="3:3">
      <c r="C5422"/>
    </row>
    <row r="5423" spans="3:3">
      <c r="C5423"/>
    </row>
    <row r="5424" spans="3:3">
      <c r="C5424"/>
    </row>
    <row r="5425" spans="3:3">
      <c r="C5425"/>
    </row>
    <row r="5426" spans="3:3">
      <c r="C5426"/>
    </row>
    <row r="5427" spans="3:3">
      <c r="C5427"/>
    </row>
    <row r="5428" spans="3:3">
      <c r="C5428"/>
    </row>
    <row r="5429" spans="3:3">
      <c r="C5429"/>
    </row>
    <row r="5430" spans="3:3">
      <c r="C5430"/>
    </row>
    <row r="5431" spans="3:3">
      <c r="C5431"/>
    </row>
    <row r="5432" spans="3:3">
      <c r="C5432"/>
    </row>
    <row r="5433" spans="3:3">
      <c r="C5433"/>
    </row>
    <row r="5434" spans="3:3">
      <c r="C5434"/>
    </row>
    <row r="5435" spans="3:3">
      <c r="C5435"/>
    </row>
    <row r="5436" spans="3:3">
      <c r="C5436"/>
    </row>
    <row r="5437" spans="3:3">
      <c r="C5437"/>
    </row>
    <row r="5438" spans="3:3">
      <c r="C5438"/>
    </row>
    <row r="5439" spans="3:3">
      <c r="C5439"/>
    </row>
    <row r="5440" spans="3:3">
      <c r="C5440"/>
    </row>
    <row r="5441" spans="3:3">
      <c r="C5441"/>
    </row>
    <row r="5442" spans="3:3">
      <c r="C5442"/>
    </row>
    <row r="5443" spans="3:3">
      <c r="C5443"/>
    </row>
    <row r="5444" spans="3:3">
      <c r="C5444"/>
    </row>
    <row r="5445" spans="3:3">
      <c r="C5445"/>
    </row>
    <row r="5446" spans="3:3">
      <c r="C5446"/>
    </row>
    <row r="5447" spans="3:3">
      <c r="C5447"/>
    </row>
    <row r="5448" spans="3:3">
      <c r="C5448"/>
    </row>
    <row r="5449" spans="3:3">
      <c r="C5449"/>
    </row>
    <row r="5450" spans="3:3">
      <c r="C5450"/>
    </row>
    <row r="5451" spans="3:3">
      <c r="C5451"/>
    </row>
    <row r="5452" spans="3:3">
      <c r="C5452"/>
    </row>
    <row r="5453" spans="3:3">
      <c r="C5453"/>
    </row>
    <row r="5454" spans="3:3">
      <c r="C5454"/>
    </row>
    <row r="5455" spans="3:3">
      <c r="C5455"/>
    </row>
    <row r="5456" spans="3:3">
      <c r="C5456"/>
    </row>
    <row r="5457" spans="3:3">
      <c r="C5457"/>
    </row>
    <row r="5458" spans="3:3">
      <c r="C5458"/>
    </row>
    <row r="5459" spans="3:3">
      <c r="C5459"/>
    </row>
    <row r="5460" spans="3:3">
      <c r="C5460"/>
    </row>
    <row r="5461" spans="3:3">
      <c r="C5461"/>
    </row>
    <row r="5462" spans="3:3">
      <c r="C5462"/>
    </row>
    <row r="5463" spans="3:3">
      <c r="C5463"/>
    </row>
    <row r="5464" spans="3:3">
      <c r="C5464"/>
    </row>
    <row r="5465" spans="3:3">
      <c r="C5465"/>
    </row>
    <row r="5466" spans="3:3">
      <c r="C5466"/>
    </row>
    <row r="5467" spans="3:3">
      <c r="C5467"/>
    </row>
    <row r="5468" spans="3:3">
      <c r="C5468"/>
    </row>
    <row r="5469" spans="3:3">
      <c r="C5469"/>
    </row>
    <row r="5470" spans="3:3">
      <c r="C5470"/>
    </row>
    <row r="5471" spans="3:3">
      <c r="C5471"/>
    </row>
    <row r="5472" spans="3:3">
      <c r="C5472"/>
    </row>
    <row r="5473" spans="3:3">
      <c r="C5473"/>
    </row>
    <row r="5474" spans="3:3">
      <c r="C5474"/>
    </row>
    <row r="5475" spans="3:3">
      <c r="C5475"/>
    </row>
    <row r="5476" spans="3:3">
      <c r="C5476"/>
    </row>
    <row r="5477" spans="3:3">
      <c r="C5477"/>
    </row>
    <row r="5478" spans="3:3">
      <c r="C5478"/>
    </row>
    <row r="5479" spans="3:3">
      <c r="C5479"/>
    </row>
    <row r="5480" spans="3:3">
      <c r="C5480"/>
    </row>
    <row r="5481" spans="3:3">
      <c r="C5481"/>
    </row>
    <row r="5482" spans="3:3">
      <c r="C5482"/>
    </row>
    <row r="5483" spans="3:3">
      <c r="C5483"/>
    </row>
    <row r="5484" spans="3:3">
      <c r="C5484"/>
    </row>
    <row r="5485" spans="3:3">
      <c r="C5485"/>
    </row>
    <row r="5486" spans="3:3">
      <c r="C5486"/>
    </row>
    <row r="5487" spans="3:3">
      <c r="C5487"/>
    </row>
    <row r="5488" spans="3:3">
      <c r="C5488"/>
    </row>
    <row r="5489" spans="3:3">
      <c r="C5489"/>
    </row>
    <row r="5490" spans="3:3">
      <c r="C5490"/>
    </row>
    <row r="5491" spans="3:3">
      <c r="C5491"/>
    </row>
    <row r="5492" spans="3:3">
      <c r="C5492"/>
    </row>
    <row r="5493" spans="3:3">
      <c r="C5493"/>
    </row>
    <row r="5494" spans="3:3">
      <c r="C5494"/>
    </row>
    <row r="5495" spans="3:3">
      <c r="C5495"/>
    </row>
    <row r="5496" spans="3:3">
      <c r="C5496"/>
    </row>
    <row r="5497" spans="3:3">
      <c r="C5497"/>
    </row>
    <row r="5498" spans="3:3">
      <c r="C5498"/>
    </row>
    <row r="5499" spans="3:3">
      <c r="C5499"/>
    </row>
    <row r="5500" spans="3:3">
      <c r="C5500"/>
    </row>
    <row r="5501" spans="3:3">
      <c r="C5501"/>
    </row>
    <row r="5502" spans="3:3">
      <c r="C5502"/>
    </row>
    <row r="5503" spans="3:3">
      <c r="C5503"/>
    </row>
    <row r="5504" spans="3:3">
      <c r="C5504"/>
    </row>
    <row r="5505" spans="3:3">
      <c r="C5505"/>
    </row>
    <row r="5506" spans="3:3">
      <c r="C5506"/>
    </row>
    <row r="5507" spans="3:3">
      <c r="C5507"/>
    </row>
    <row r="5508" spans="3:3">
      <c r="C5508"/>
    </row>
    <row r="5509" spans="3:3">
      <c r="C5509"/>
    </row>
    <row r="5510" spans="3:3">
      <c r="C5510"/>
    </row>
    <row r="5511" spans="3:3">
      <c r="C5511"/>
    </row>
    <row r="5512" spans="3:3">
      <c r="C5512"/>
    </row>
    <row r="5513" spans="3:3">
      <c r="C5513"/>
    </row>
    <row r="5514" spans="3:3">
      <c r="C5514"/>
    </row>
    <row r="5515" spans="3:3">
      <c r="C5515"/>
    </row>
    <row r="5516" spans="3:3">
      <c r="C5516"/>
    </row>
    <row r="5517" spans="3:3">
      <c r="C5517"/>
    </row>
    <row r="5518" spans="3:3">
      <c r="C5518"/>
    </row>
    <row r="5519" spans="3:3">
      <c r="C5519"/>
    </row>
    <row r="5520" spans="3:3">
      <c r="C5520"/>
    </row>
    <row r="5521" spans="3:3">
      <c r="C5521"/>
    </row>
    <row r="5522" spans="3:3">
      <c r="C5522"/>
    </row>
    <row r="5523" spans="3:3">
      <c r="C5523"/>
    </row>
    <row r="5524" spans="3:3">
      <c r="C5524"/>
    </row>
    <row r="5525" spans="3:3">
      <c r="C5525"/>
    </row>
    <row r="5526" spans="3:3">
      <c r="C5526"/>
    </row>
    <row r="5527" spans="3:3">
      <c r="C5527"/>
    </row>
    <row r="5528" spans="3:3">
      <c r="C5528"/>
    </row>
    <row r="5529" spans="3:3">
      <c r="C5529"/>
    </row>
    <row r="5530" spans="3:3">
      <c r="C5530"/>
    </row>
    <row r="5531" spans="3:3">
      <c r="C5531"/>
    </row>
    <row r="5532" spans="3:3">
      <c r="C5532"/>
    </row>
    <row r="5533" spans="3:3">
      <c r="C5533"/>
    </row>
    <row r="5534" spans="3:3">
      <c r="C5534"/>
    </row>
    <row r="5535" spans="3:3">
      <c r="C5535"/>
    </row>
    <row r="5536" spans="3:3">
      <c r="C5536"/>
    </row>
    <row r="5537" spans="3:3">
      <c r="C5537"/>
    </row>
    <row r="5538" spans="3:3">
      <c r="C5538"/>
    </row>
    <row r="5539" spans="3:3">
      <c r="C5539"/>
    </row>
    <row r="5540" spans="3:3">
      <c r="C5540"/>
    </row>
    <row r="5541" spans="3:3">
      <c r="C5541"/>
    </row>
    <row r="5542" spans="3:3">
      <c r="C5542"/>
    </row>
    <row r="5543" spans="3:3">
      <c r="C5543"/>
    </row>
    <row r="5544" spans="3:3">
      <c r="C5544"/>
    </row>
    <row r="5545" spans="3:3">
      <c r="C5545"/>
    </row>
    <row r="5546" spans="3:3">
      <c r="C5546"/>
    </row>
    <row r="5547" spans="3:3">
      <c r="C5547"/>
    </row>
    <row r="5548" spans="3:3">
      <c r="C5548"/>
    </row>
    <row r="5549" spans="3:3">
      <c r="C5549"/>
    </row>
    <row r="5550" spans="3:3">
      <c r="C5550"/>
    </row>
    <row r="5551" spans="3:3">
      <c r="C5551"/>
    </row>
    <row r="5552" spans="3:3">
      <c r="C5552"/>
    </row>
    <row r="5553" spans="3:3">
      <c r="C5553"/>
    </row>
    <row r="5554" spans="3:3">
      <c r="C5554"/>
    </row>
    <row r="5555" spans="3:3">
      <c r="C5555"/>
    </row>
    <row r="5556" spans="3:3">
      <c r="C5556"/>
    </row>
    <row r="5557" spans="3:3">
      <c r="C5557"/>
    </row>
    <row r="5558" spans="3:3">
      <c r="C5558"/>
    </row>
    <row r="5559" spans="3:3">
      <c r="C5559"/>
    </row>
    <row r="5560" spans="3:3">
      <c r="C5560"/>
    </row>
    <row r="5561" spans="3:3">
      <c r="C5561"/>
    </row>
    <row r="5562" spans="3:3">
      <c r="C5562"/>
    </row>
    <row r="5563" spans="3:3">
      <c r="C5563"/>
    </row>
    <row r="5564" spans="3:3">
      <c r="C5564"/>
    </row>
    <row r="5565" spans="3:3">
      <c r="C5565"/>
    </row>
    <row r="5566" spans="3:3">
      <c r="C5566"/>
    </row>
    <row r="5567" spans="3:3">
      <c r="C5567"/>
    </row>
    <row r="5568" spans="3:3">
      <c r="C5568"/>
    </row>
    <row r="5569" spans="3:3">
      <c r="C5569"/>
    </row>
    <row r="5570" spans="3:3">
      <c r="C5570"/>
    </row>
    <row r="5571" spans="3:3">
      <c r="C5571"/>
    </row>
    <row r="5572" spans="3:3">
      <c r="C5572"/>
    </row>
    <row r="5573" spans="3:3">
      <c r="C5573"/>
    </row>
    <row r="5574" spans="3:3">
      <c r="C5574"/>
    </row>
    <row r="5575" spans="3:3">
      <c r="C5575"/>
    </row>
    <row r="5576" spans="3:3">
      <c r="C5576"/>
    </row>
    <row r="5577" spans="3:3">
      <c r="C5577"/>
    </row>
    <row r="5578" spans="3:3">
      <c r="C5578"/>
    </row>
    <row r="5579" spans="3:3">
      <c r="C5579"/>
    </row>
    <row r="5580" spans="3:3">
      <c r="C5580"/>
    </row>
    <row r="5581" spans="3:3">
      <c r="C5581"/>
    </row>
    <row r="5582" spans="3:3">
      <c r="C5582"/>
    </row>
    <row r="5583" spans="3:3">
      <c r="C5583"/>
    </row>
    <row r="5584" spans="3:3">
      <c r="C5584"/>
    </row>
    <row r="5585" spans="3:3">
      <c r="C5585"/>
    </row>
    <row r="5586" spans="3:3">
      <c r="C5586"/>
    </row>
    <row r="5587" spans="3:3">
      <c r="C5587"/>
    </row>
    <row r="5588" spans="3:3">
      <c r="C5588"/>
    </row>
    <row r="5589" spans="3:3">
      <c r="C5589"/>
    </row>
    <row r="5590" spans="3:3">
      <c r="C5590"/>
    </row>
    <row r="5591" spans="3:3">
      <c r="C5591"/>
    </row>
    <row r="5592" spans="3:3">
      <c r="C5592"/>
    </row>
    <row r="5593" spans="3:3">
      <c r="C5593"/>
    </row>
    <row r="5594" spans="3:3">
      <c r="C5594"/>
    </row>
    <row r="5595" spans="3:3">
      <c r="C5595"/>
    </row>
    <row r="5596" spans="3:3">
      <c r="C5596"/>
    </row>
    <row r="5597" spans="3:3">
      <c r="C5597"/>
    </row>
    <row r="5598" spans="3:3">
      <c r="C5598"/>
    </row>
    <row r="5599" spans="3:3">
      <c r="C5599"/>
    </row>
    <row r="5600" spans="3:3">
      <c r="C5600"/>
    </row>
    <row r="5601" spans="3:3">
      <c r="C5601"/>
    </row>
    <row r="5602" spans="3:3">
      <c r="C5602"/>
    </row>
    <row r="5603" spans="3:3">
      <c r="C5603"/>
    </row>
    <row r="5604" spans="3:3">
      <c r="C5604"/>
    </row>
    <row r="5605" spans="3:3">
      <c r="C5605"/>
    </row>
    <row r="5606" spans="3:3">
      <c r="C5606"/>
    </row>
    <row r="5607" spans="3:3">
      <c r="C5607"/>
    </row>
    <row r="5608" spans="3:3">
      <c r="C5608"/>
    </row>
    <row r="5609" spans="3:3">
      <c r="C5609"/>
    </row>
    <row r="5610" spans="3:3">
      <c r="C5610"/>
    </row>
    <row r="5611" spans="3:3">
      <c r="C5611"/>
    </row>
    <row r="5612" spans="3:3">
      <c r="C5612"/>
    </row>
    <row r="5613" spans="3:3">
      <c r="C5613"/>
    </row>
    <row r="5614" spans="3:3">
      <c r="C5614"/>
    </row>
    <row r="5615" spans="3:3">
      <c r="C5615"/>
    </row>
    <row r="5616" spans="3:3">
      <c r="C5616"/>
    </row>
    <row r="5617" spans="3:3">
      <c r="C5617"/>
    </row>
    <row r="5618" spans="3:3">
      <c r="C5618"/>
    </row>
    <row r="5619" spans="3:3">
      <c r="C5619"/>
    </row>
    <row r="5620" spans="3:3">
      <c r="C5620"/>
    </row>
    <row r="5621" spans="3:3">
      <c r="C5621"/>
    </row>
    <row r="5622" spans="3:3">
      <c r="C5622"/>
    </row>
    <row r="5623" spans="3:3">
      <c r="C5623"/>
    </row>
    <row r="5624" spans="3:3">
      <c r="C5624"/>
    </row>
    <row r="5625" spans="3:3">
      <c r="C5625"/>
    </row>
    <row r="5626" spans="3:3">
      <c r="C5626"/>
    </row>
    <row r="5627" spans="3:3">
      <c r="C5627"/>
    </row>
    <row r="5628" spans="3:3">
      <c r="C5628"/>
    </row>
    <row r="5629" spans="3:3">
      <c r="C5629"/>
    </row>
    <row r="5630" spans="3:3">
      <c r="C5630"/>
    </row>
    <row r="5631" spans="3:3">
      <c r="C5631"/>
    </row>
    <row r="5632" spans="3:3">
      <c r="C5632"/>
    </row>
    <row r="5633" spans="3:3">
      <c r="C5633"/>
    </row>
    <row r="5634" spans="3:3">
      <c r="C5634"/>
    </row>
    <row r="5635" spans="3:3">
      <c r="C5635"/>
    </row>
    <row r="5636" spans="3:3">
      <c r="C5636"/>
    </row>
    <row r="5637" spans="3:3">
      <c r="C5637"/>
    </row>
    <row r="5638" spans="3:3">
      <c r="C5638"/>
    </row>
    <row r="5639" spans="3:3">
      <c r="C5639"/>
    </row>
    <row r="5640" spans="3:3">
      <c r="C5640"/>
    </row>
    <row r="5641" spans="3:3">
      <c r="C5641"/>
    </row>
    <row r="5642" spans="3:3">
      <c r="C5642"/>
    </row>
    <row r="5643" spans="3:3">
      <c r="C5643"/>
    </row>
    <row r="5644" spans="3:3">
      <c r="C5644"/>
    </row>
    <row r="5645" spans="3:3">
      <c r="C5645"/>
    </row>
    <row r="5646" spans="3:3">
      <c r="C5646"/>
    </row>
    <row r="5647" spans="3:3">
      <c r="C5647"/>
    </row>
    <row r="5648" spans="3:3">
      <c r="C5648"/>
    </row>
    <row r="5649" spans="3:3">
      <c r="C5649"/>
    </row>
    <row r="5650" spans="3:3">
      <c r="C5650"/>
    </row>
    <row r="5651" spans="3:3">
      <c r="C5651"/>
    </row>
    <row r="5652" spans="3:3">
      <c r="C5652"/>
    </row>
    <row r="5653" spans="3:3">
      <c r="C5653"/>
    </row>
    <row r="5654" spans="3:3">
      <c r="C5654"/>
    </row>
    <row r="5655" spans="3:3">
      <c r="C5655"/>
    </row>
    <row r="5656" spans="3:3">
      <c r="C5656"/>
    </row>
    <row r="5657" spans="3:3">
      <c r="C5657"/>
    </row>
    <row r="5658" spans="3:3">
      <c r="C5658"/>
    </row>
    <row r="5659" spans="3:3">
      <c r="C5659"/>
    </row>
    <row r="5660" spans="3:3">
      <c r="C5660"/>
    </row>
    <row r="5661" spans="3:3">
      <c r="C5661"/>
    </row>
    <row r="5662" spans="3:3">
      <c r="C5662"/>
    </row>
    <row r="5663" spans="3:3">
      <c r="C5663"/>
    </row>
    <row r="5664" spans="3:3">
      <c r="C5664"/>
    </row>
    <row r="5665" spans="3:3">
      <c r="C5665"/>
    </row>
    <row r="5666" spans="3:3">
      <c r="C5666"/>
    </row>
    <row r="5667" spans="3:3">
      <c r="C5667"/>
    </row>
    <row r="5668" spans="3:3">
      <c r="C5668"/>
    </row>
    <row r="5669" spans="3:3">
      <c r="C5669"/>
    </row>
    <row r="5670" spans="3:3">
      <c r="C5670"/>
    </row>
    <row r="5671" spans="3:3">
      <c r="C5671"/>
    </row>
    <row r="5672" spans="3:3">
      <c r="C5672"/>
    </row>
    <row r="5673" spans="3:3">
      <c r="C5673"/>
    </row>
    <row r="5674" spans="3:3">
      <c r="C5674"/>
    </row>
    <row r="5675" spans="3:3">
      <c r="C5675"/>
    </row>
    <row r="5676" spans="3:3">
      <c r="C5676"/>
    </row>
    <row r="5677" spans="3:3">
      <c r="C5677"/>
    </row>
    <row r="5678" spans="3:3">
      <c r="C5678"/>
    </row>
    <row r="5679" spans="3:3">
      <c r="C5679"/>
    </row>
    <row r="5680" spans="3:3">
      <c r="C5680"/>
    </row>
    <row r="5681" spans="3:3">
      <c r="C5681"/>
    </row>
    <row r="5682" spans="3:3">
      <c r="C5682"/>
    </row>
    <row r="5683" spans="3:3">
      <c r="C5683"/>
    </row>
    <row r="5684" spans="3:3">
      <c r="C5684"/>
    </row>
    <row r="5685" spans="3:3">
      <c r="C5685"/>
    </row>
    <row r="5686" spans="3:3">
      <c r="C5686"/>
    </row>
    <row r="5687" spans="3:3">
      <c r="C5687"/>
    </row>
    <row r="5688" spans="3:3">
      <c r="C5688"/>
    </row>
    <row r="5689" spans="3:3">
      <c r="C5689"/>
    </row>
    <row r="5690" spans="3:3">
      <c r="C5690"/>
    </row>
    <row r="5691" spans="3:3">
      <c r="C5691"/>
    </row>
    <row r="5692" spans="3:3">
      <c r="C5692"/>
    </row>
    <row r="5693" spans="3:3">
      <c r="C5693"/>
    </row>
    <row r="5694" spans="3:3">
      <c r="C5694"/>
    </row>
    <row r="5695" spans="3:3">
      <c r="C5695"/>
    </row>
    <row r="5696" spans="3:3">
      <c r="C5696"/>
    </row>
    <row r="5697" spans="3:3">
      <c r="C5697"/>
    </row>
    <row r="5698" spans="3:3">
      <c r="C5698"/>
    </row>
    <row r="5699" spans="3:3">
      <c r="C5699"/>
    </row>
    <row r="5700" spans="3:3">
      <c r="C5700"/>
    </row>
    <row r="5701" spans="3:3">
      <c r="C5701"/>
    </row>
    <row r="5702" spans="3:3">
      <c r="C5702"/>
    </row>
    <row r="5703" spans="3:3">
      <c r="C5703"/>
    </row>
    <row r="5704" spans="3:3">
      <c r="C5704"/>
    </row>
    <row r="5705" spans="3:3">
      <c r="C5705"/>
    </row>
    <row r="5706" spans="3:3">
      <c r="C5706"/>
    </row>
    <row r="5707" spans="3:3">
      <c r="C5707"/>
    </row>
    <row r="5708" spans="3:3">
      <c r="C5708"/>
    </row>
    <row r="5709" spans="3:3">
      <c r="C5709"/>
    </row>
    <row r="5710" spans="3:3">
      <c r="C5710"/>
    </row>
    <row r="5711" spans="3:3">
      <c r="C5711"/>
    </row>
    <row r="5712" spans="3:3">
      <c r="C5712"/>
    </row>
    <row r="5713" spans="3:3">
      <c r="C5713"/>
    </row>
    <row r="5714" spans="3:3">
      <c r="C5714"/>
    </row>
    <row r="5715" spans="3:3">
      <c r="C5715"/>
    </row>
    <row r="5716" spans="3:3">
      <c r="C5716"/>
    </row>
    <row r="5717" spans="3:3">
      <c r="C5717"/>
    </row>
    <row r="5718" spans="3:3">
      <c r="C5718"/>
    </row>
    <row r="5719" spans="3:3">
      <c r="C5719"/>
    </row>
    <row r="5720" spans="3:3">
      <c r="C5720"/>
    </row>
    <row r="5721" spans="3:3">
      <c r="C5721"/>
    </row>
    <row r="5722" spans="3:3">
      <c r="C5722"/>
    </row>
    <row r="5723" spans="3:3">
      <c r="C5723"/>
    </row>
    <row r="5724" spans="3:3">
      <c r="C5724"/>
    </row>
    <row r="5725" spans="3:3">
      <c r="C5725"/>
    </row>
    <row r="5726" spans="3:3">
      <c r="C5726"/>
    </row>
    <row r="5727" spans="3:3">
      <c r="C5727"/>
    </row>
    <row r="5728" spans="3:3">
      <c r="C5728"/>
    </row>
    <row r="5729" spans="3:3">
      <c r="C5729"/>
    </row>
    <row r="5730" spans="3:3">
      <c r="C5730"/>
    </row>
    <row r="5731" spans="3:3">
      <c r="C5731"/>
    </row>
    <row r="5732" spans="3:3">
      <c r="C5732"/>
    </row>
    <row r="5733" spans="3:3">
      <c r="C5733"/>
    </row>
    <row r="5734" spans="3:3">
      <c r="C5734"/>
    </row>
    <row r="5735" spans="3:3">
      <c r="C5735"/>
    </row>
    <row r="5736" spans="3:3">
      <c r="C5736"/>
    </row>
    <row r="5737" spans="3:3">
      <c r="C5737"/>
    </row>
    <row r="5738" spans="3:3">
      <c r="C5738"/>
    </row>
    <row r="5739" spans="3:3">
      <c r="C5739"/>
    </row>
    <row r="5740" spans="3:3">
      <c r="C5740"/>
    </row>
    <row r="5741" spans="3:3">
      <c r="C5741"/>
    </row>
    <row r="5742" spans="3:3">
      <c r="C5742"/>
    </row>
    <row r="5743" spans="3:3">
      <c r="C5743"/>
    </row>
    <row r="5744" spans="3:3">
      <c r="C5744"/>
    </row>
    <row r="5745" spans="3:3">
      <c r="C5745"/>
    </row>
    <row r="5746" spans="3:3">
      <c r="C5746"/>
    </row>
    <row r="5747" spans="3:3">
      <c r="C5747"/>
    </row>
    <row r="5748" spans="3:3">
      <c r="C5748"/>
    </row>
    <row r="5749" spans="3:3">
      <c r="C5749"/>
    </row>
    <row r="5750" spans="3:3">
      <c r="C5750"/>
    </row>
    <row r="5751" spans="3:3">
      <c r="C5751"/>
    </row>
    <row r="5752" spans="3:3">
      <c r="C5752"/>
    </row>
    <row r="5753" spans="3:3">
      <c r="C5753"/>
    </row>
    <row r="5754" spans="3:3">
      <c r="C5754"/>
    </row>
    <row r="5755" spans="3:3">
      <c r="C5755"/>
    </row>
    <row r="5756" spans="3:3">
      <c r="C5756"/>
    </row>
    <row r="5757" spans="3:3">
      <c r="C5757"/>
    </row>
    <row r="5758" spans="3:3">
      <c r="C5758"/>
    </row>
    <row r="5759" spans="3:3">
      <c r="C5759"/>
    </row>
    <row r="5760" spans="3:3">
      <c r="C5760"/>
    </row>
    <row r="5761" spans="3:3">
      <c r="C5761"/>
    </row>
    <row r="5762" spans="3:3">
      <c r="C5762"/>
    </row>
    <row r="5763" spans="3:3">
      <c r="C5763"/>
    </row>
    <row r="5764" spans="3:3">
      <c r="C5764"/>
    </row>
    <row r="5765" spans="3:3">
      <c r="C5765"/>
    </row>
    <row r="5766" spans="3:3">
      <c r="C5766"/>
    </row>
    <row r="5767" spans="3:3">
      <c r="C5767"/>
    </row>
    <row r="5768" spans="3:3">
      <c r="C5768"/>
    </row>
    <row r="5769" spans="3:3">
      <c r="C5769"/>
    </row>
    <row r="5770" spans="3:3">
      <c r="C5770"/>
    </row>
    <row r="5771" spans="3:3">
      <c r="C5771"/>
    </row>
    <row r="5772" spans="3:3">
      <c r="C5772"/>
    </row>
    <row r="5773" spans="3:3">
      <c r="C5773"/>
    </row>
    <row r="5774" spans="3:3">
      <c r="C5774"/>
    </row>
    <row r="5775" spans="3:3">
      <c r="C5775"/>
    </row>
    <row r="5776" spans="3:3">
      <c r="C5776"/>
    </row>
    <row r="5777" spans="3:3">
      <c r="C5777"/>
    </row>
    <row r="5778" spans="3:3">
      <c r="C5778"/>
    </row>
    <row r="5779" spans="3:3">
      <c r="C5779"/>
    </row>
    <row r="5780" spans="3:3">
      <c r="C5780"/>
    </row>
    <row r="5781" spans="3:3">
      <c r="C5781"/>
    </row>
    <row r="5782" spans="3:3">
      <c r="C5782"/>
    </row>
    <row r="5783" spans="3:3">
      <c r="C5783"/>
    </row>
    <row r="5784" spans="3:3">
      <c r="C5784"/>
    </row>
    <row r="5785" spans="3:3">
      <c r="C5785"/>
    </row>
    <row r="5786" spans="3:3">
      <c r="C5786"/>
    </row>
    <row r="5787" spans="3:3">
      <c r="C5787"/>
    </row>
    <row r="5788" spans="3:3">
      <c r="C5788"/>
    </row>
    <row r="5789" spans="3:3">
      <c r="C5789"/>
    </row>
    <row r="5790" spans="3:3">
      <c r="C5790"/>
    </row>
    <row r="5791" spans="3:3">
      <c r="C5791"/>
    </row>
    <row r="5792" spans="3:3">
      <c r="C5792"/>
    </row>
    <row r="5793" spans="3:3">
      <c r="C5793"/>
    </row>
    <row r="5794" spans="3:3">
      <c r="C5794"/>
    </row>
    <row r="5795" spans="3:3">
      <c r="C5795"/>
    </row>
    <row r="5796" spans="3:3">
      <c r="C5796"/>
    </row>
    <row r="5797" spans="3:3">
      <c r="C5797"/>
    </row>
    <row r="5798" spans="3:3">
      <c r="C5798"/>
    </row>
    <row r="5799" spans="3:3">
      <c r="C5799"/>
    </row>
    <row r="5800" spans="3:3">
      <c r="C5800"/>
    </row>
    <row r="5801" spans="3:3">
      <c r="C5801"/>
    </row>
    <row r="5802" spans="3:3">
      <c r="C5802"/>
    </row>
    <row r="5803" spans="3:3">
      <c r="C5803"/>
    </row>
    <row r="5804" spans="3:3">
      <c r="C5804"/>
    </row>
    <row r="5805" spans="3:3">
      <c r="C5805"/>
    </row>
    <row r="5806" spans="3:3">
      <c r="C5806"/>
    </row>
    <row r="5807" spans="3:3">
      <c r="C5807"/>
    </row>
    <row r="5808" spans="3:3">
      <c r="C5808"/>
    </row>
    <row r="5809" spans="3:3">
      <c r="C5809"/>
    </row>
    <row r="5810" spans="3:3">
      <c r="C5810"/>
    </row>
    <row r="5811" spans="3:3">
      <c r="C5811"/>
    </row>
    <row r="5812" spans="3:3">
      <c r="C5812"/>
    </row>
    <row r="5813" spans="3:3">
      <c r="C5813"/>
    </row>
    <row r="5814" spans="3:3">
      <c r="C5814"/>
    </row>
    <row r="5815" spans="3:3">
      <c r="C5815"/>
    </row>
    <row r="5816" spans="3:3">
      <c r="C5816"/>
    </row>
    <row r="5817" spans="3:3">
      <c r="C5817"/>
    </row>
    <row r="5818" spans="3:3">
      <c r="C5818"/>
    </row>
    <row r="5819" spans="3:3">
      <c r="C5819"/>
    </row>
    <row r="5820" spans="3:3">
      <c r="C5820"/>
    </row>
    <row r="5821" spans="3:3">
      <c r="C5821"/>
    </row>
    <row r="5822" spans="3:3">
      <c r="C5822"/>
    </row>
    <row r="5823" spans="3:3">
      <c r="C5823"/>
    </row>
    <row r="5824" spans="3:3">
      <c r="C5824"/>
    </row>
    <row r="5825" spans="3:3">
      <c r="C5825"/>
    </row>
    <row r="5826" spans="3:3">
      <c r="C5826"/>
    </row>
    <row r="5827" spans="3:3">
      <c r="C5827"/>
    </row>
    <row r="5828" spans="3:3">
      <c r="C5828"/>
    </row>
    <row r="5829" spans="3:3">
      <c r="C5829"/>
    </row>
    <row r="5830" spans="3:3">
      <c r="C5830"/>
    </row>
    <row r="5831" spans="3:3">
      <c r="C5831"/>
    </row>
    <row r="5832" spans="3:3">
      <c r="C5832"/>
    </row>
    <row r="5833" spans="3:3">
      <c r="C5833"/>
    </row>
    <row r="5834" spans="3:3">
      <c r="C5834"/>
    </row>
    <row r="5835" spans="3:3">
      <c r="C5835"/>
    </row>
    <row r="5836" spans="3:3">
      <c r="C5836"/>
    </row>
    <row r="5837" spans="3:3">
      <c r="C5837"/>
    </row>
    <row r="5838" spans="3:3">
      <c r="C5838"/>
    </row>
    <row r="5839" spans="3:3">
      <c r="C5839"/>
    </row>
    <row r="5840" spans="3:3">
      <c r="C5840"/>
    </row>
    <row r="5841" spans="3:3">
      <c r="C5841"/>
    </row>
    <row r="5842" spans="3:3">
      <c r="C5842"/>
    </row>
    <row r="5843" spans="3:3">
      <c r="C5843"/>
    </row>
    <row r="5844" spans="3:3">
      <c r="C5844"/>
    </row>
    <row r="5845" spans="3:3">
      <c r="C5845"/>
    </row>
    <row r="5846" spans="3:3">
      <c r="C5846"/>
    </row>
    <row r="5847" spans="3:3">
      <c r="C5847"/>
    </row>
    <row r="5848" spans="3:3">
      <c r="C5848"/>
    </row>
    <row r="5849" spans="3:3">
      <c r="C5849"/>
    </row>
    <row r="5850" spans="3:3">
      <c r="C5850"/>
    </row>
    <row r="5851" spans="3:3">
      <c r="C5851"/>
    </row>
    <row r="5852" spans="3:3">
      <c r="C5852"/>
    </row>
    <row r="5853" spans="3:3">
      <c r="C5853"/>
    </row>
    <row r="5854" spans="3:3">
      <c r="C5854"/>
    </row>
    <row r="5855" spans="3:3">
      <c r="C5855"/>
    </row>
    <row r="5856" spans="3:3">
      <c r="C5856"/>
    </row>
    <row r="5857" spans="3:3">
      <c r="C5857"/>
    </row>
    <row r="5858" spans="3:3">
      <c r="C5858"/>
    </row>
    <row r="5859" spans="3:3">
      <c r="C5859"/>
    </row>
    <row r="5860" spans="3:3">
      <c r="C5860"/>
    </row>
    <row r="5861" spans="3:3">
      <c r="C5861"/>
    </row>
    <row r="5862" spans="3:3">
      <c r="C5862"/>
    </row>
    <row r="5863" spans="3:3">
      <c r="C5863"/>
    </row>
    <row r="5864" spans="3:3">
      <c r="C5864"/>
    </row>
    <row r="5865" spans="3:3">
      <c r="C5865"/>
    </row>
    <row r="5866" spans="3:3">
      <c r="C5866"/>
    </row>
    <row r="5867" spans="3:3">
      <c r="C5867"/>
    </row>
    <row r="5868" spans="3:3">
      <c r="C5868"/>
    </row>
    <row r="5869" spans="3:3">
      <c r="C5869"/>
    </row>
    <row r="5870" spans="3:3">
      <c r="C5870"/>
    </row>
    <row r="5871" spans="3:3">
      <c r="C5871"/>
    </row>
    <row r="5872" spans="3:3">
      <c r="C5872"/>
    </row>
    <row r="5873" spans="3:3">
      <c r="C5873"/>
    </row>
    <row r="5874" spans="3:3">
      <c r="C5874"/>
    </row>
    <row r="5875" spans="3:3">
      <c r="C5875"/>
    </row>
    <row r="5876" spans="3:3">
      <c r="C5876"/>
    </row>
    <row r="5877" spans="3:3">
      <c r="C5877"/>
    </row>
    <row r="5878" spans="3:3">
      <c r="C5878"/>
    </row>
    <row r="5879" spans="3:3">
      <c r="C5879"/>
    </row>
    <row r="5880" spans="3:3">
      <c r="C5880"/>
    </row>
    <row r="5881" spans="3:3">
      <c r="C5881"/>
    </row>
    <row r="5882" spans="3:3">
      <c r="C5882"/>
    </row>
    <row r="5883" spans="3:3">
      <c r="C5883"/>
    </row>
    <row r="5884" spans="3:3">
      <c r="C5884"/>
    </row>
    <row r="5885" spans="3:3">
      <c r="C5885"/>
    </row>
    <row r="5886" spans="3:3">
      <c r="C5886"/>
    </row>
    <row r="5887" spans="3:3">
      <c r="C5887"/>
    </row>
    <row r="5888" spans="3:3">
      <c r="C5888"/>
    </row>
    <row r="5889" spans="3:3">
      <c r="C5889"/>
    </row>
    <row r="5890" spans="3:3">
      <c r="C5890"/>
    </row>
    <row r="5891" spans="3:3">
      <c r="C5891"/>
    </row>
    <row r="5892" spans="3:3">
      <c r="C5892"/>
    </row>
    <row r="5893" spans="3:3">
      <c r="C5893"/>
    </row>
    <row r="5894" spans="3:3">
      <c r="C5894"/>
    </row>
    <row r="5895" spans="3:3">
      <c r="C5895"/>
    </row>
    <row r="5896" spans="3:3">
      <c r="C5896"/>
    </row>
    <row r="5897" spans="3:3">
      <c r="C5897"/>
    </row>
    <row r="5898" spans="3:3">
      <c r="C5898"/>
    </row>
    <row r="5899" spans="3:3">
      <c r="C5899"/>
    </row>
    <row r="5900" spans="3:3">
      <c r="C5900"/>
    </row>
    <row r="5901" spans="3:3">
      <c r="C5901"/>
    </row>
    <row r="5902" spans="3:3">
      <c r="C5902"/>
    </row>
    <row r="5903" spans="3:3">
      <c r="C5903"/>
    </row>
    <row r="5904" spans="3:3">
      <c r="C5904"/>
    </row>
    <row r="5905" spans="3:3">
      <c r="C5905"/>
    </row>
    <row r="5906" spans="3:3">
      <c r="C5906"/>
    </row>
    <row r="5907" spans="3:3">
      <c r="C5907"/>
    </row>
    <row r="5908" spans="3:3">
      <c r="C5908"/>
    </row>
    <row r="5909" spans="3:3">
      <c r="C5909"/>
    </row>
    <row r="5910" spans="3:3">
      <c r="C5910"/>
    </row>
    <row r="5911" spans="3:3">
      <c r="C5911"/>
    </row>
    <row r="5912" spans="3:3">
      <c r="C5912"/>
    </row>
    <row r="5913" spans="3:3">
      <c r="C5913"/>
    </row>
    <row r="5914" spans="3:3">
      <c r="C5914"/>
    </row>
    <row r="5915" spans="3:3">
      <c r="C5915"/>
    </row>
    <row r="5916" spans="3:3">
      <c r="C5916"/>
    </row>
    <row r="5917" spans="3:3">
      <c r="C5917"/>
    </row>
    <row r="5918" spans="3:3">
      <c r="C5918"/>
    </row>
    <row r="5919" spans="3:3">
      <c r="C5919"/>
    </row>
    <row r="5920" spans="3:3">
      <c r="C5920"/>
    </row>
    <row r="5921" spans="3:3">
      <c r="C5921"/>
    </row>
    <row r="5922" spans="3:3">
      <c r="C5922"/>
    </row>
    <row r="5923" spans="3:3">
      <c r="C5923"/>
    </row>
    <row r="5924" spans="3:3">
      <c r="C5924"/>
    </row>
    <row r="5925" spans="3:3">
      <c r="C5925"/>
    </row>
    <row r="5926" spans="3:3">
      <c r="C5926"/>
    </row>
    <row r="5927" spans="3:3">
      <c r="C5927"/>
    </row>
    <row r="5928" spans="3:3">
      <c r="C5928"/>
    </row>
    <row r="5929" spans="3:3">
      <c r="C5929"/>
    </row>
    <row r="5930" spans="3:3">
      <c r="C5930"/>
    </row>
    <row r="5931" spans="3:3">
      <c r="C5931"/>
    </row>
    <row r="5932" spans="3:3">
      <c r="C5932"/>
    </row>
    <row r="5933" spans="3:3">
      <c r="C5933"/>
    </row>
    <row r="5934" spans="3:3">
      <c r="C5934"/>
    </row>
    <row r="5935" spans="3:3">
      <c r="C5935"/>
    </row>
    <row r="5936" spans="3:3">
      <c r="C5936"/>
    </row>
    <row r="5937" spans="3:3">
      <c r="C5937"/>
    </row>
    <row r="5938" spans="3:3">
      <c r="C5938"/>
    </row>
    <row r="5939" spans="3:3">
      <c r="C5939"/>
    </row>
    <row r="5940" spans="3:3">
      <c r="C5940"/>
    </row>
    <row r="5941" spans="3:3">
      <c r="C5941"/>
    </row>
    <row r="5942" spans="3:3">
      <c r="C5942"/>
    </row>
    <row r="5943" spans="3:3">
      <c r="C5943"/>
    </row>
    <row r="5944" spans="3:3">
      <c r="C5944"/>
    </row>
    <row r="5945" spans="3:3">
      <c r="C5945"/>
    </row>
    <row r="5946" spans="3:3">
      <c r="C5946"/>
    </row>
    <row r="5947" spans="3:3">
      <c r="C5947"/>
    </row>
    <row r="5948" spans="3:3">
      <c r="C5948"/>
    </row>
    <row r="5949" spans="3:3">
      <c r="C5949"/>
    </row>
    <row r="5950" spans="3:3">
      <c r="C5950"/>
    </row>
    <row r="5951" spans="3:3">
      <c r="C5951"/>
    </row>
    <row r="5952" spans="3:3">
      <c r="C5952"/>
    </row>
    <row r="5953" spans="3:3">
      <c r="C5953"/>
    </row>
    <row r="5954" spans="3:3">
      <c r="C5954"/>
    </row>
    <row r="5955" spans="3:3">
      <c r="C5955"/>
    </row>
    <row r="5956" spans="3:3">
      <c r="C5956"/>
    </row>
    <row r="5957" spans="3:3">
      <c r="C5957"/>
    </row>
    <row r="5958" spans="3:3">
      <c r="C5958"/>
    </row>
    <row r="5959" spans="3:3">
      <c r="C5959"/>
    </row>
    <row r="5960" spans="3:3">
      <c r="C5960"/>
    </row>
    <row r="5961" spans="3:3">
      <c r="C5961"/>
    </row>
    <row r="5962" spans="3:3">
      <c r="C5962"/>
    </row>
    <row r="5963" spans="3:3">
      <c r="C5963"/>
    </row>
    <row r="5964" spans="3:3">
      <c r="C5964"/>
    </row>
    <row r="5965" spans="3:3">
      <c r="C5965"/>
    </row>
    <row r="5966" spans="3:3">
      <c r="C5966"/>
    </row>
    <row r="5967" spans="3:3">
      <c r="C5967"/>
    </row>
    <row r="5968" spans="3:3">
      <c r="C5968"/>
    </row>
    <row r="5969" spans="3:3">
      <c r="C5969"/>
    </row>
    <row r="5970" spans="3:3">
      <c r="C5970"/>
    </row>
    <row r="5971" spans="3:3">
      <c r="C5971"/>
    </row>
    <row r="5972" spans="3:3">
      <c r="C5972"/>
    </row>
    <row r="5973" spans="3:3">
      <c r="C5973"/>
    </row>
    <row r="5974" spans="3:3">
      <c r="C5974"/>
    </row>
    <row r="5975" spans="3:3">
      <c r="C5975"/>
    </row>
    <row r="5976" spans="3:3">
      <c r="C5976"/>
    </row>
    <row r="5977" spans="3:3">
      <c r="C5977"/>
    </row>
    <row r="5978" spans="3:3">
      <c r="C5978"/>
    </row>
    <row r="5979" spans="3:3">
      <c r="C5979"/>
    </row>
    <row r="5980" spans="3:3">
      <c r="C5980"/>
    </row>
    <row r="5981" spans="3:3">
      <c r="C5981"/>
    </row>
    <row r="5982" spans="3:3">
      <c r="C5982"/>
    </row>
    <row r="5983" spans="3:3">
      <c r="C5983"/>
    </row>
    <row r="5984" spans="3:3">
      <c r="C5984"/>
    </row>
    <row r="5985" spans="3:3">
      <c r="C5985"/>
    </row>
    <row r="5986" spans="3:3">
      <c r="C5986"/>
    </row>
    <row r="5987" spans="3:3">
      <c r="C5987"/>
    </row>
    <row r="5988" spans="3:3">
      <c r="C5988"/>
    </row>
    <row r="5989" spans="3:3">
      <c r="C5989"/>
    </row>
    <row r="5990" spans="3:3">
      <c r="C5990"/>
    </row>
    <row r="5991" spans="3:3">
      <c r="C5991"/>
    </row>
    <row r="5992" spans="3:3">
      <c r="C5992"/>
    </row>
    <row r="5993" spans="3:3">
      <c r="C5993"/>
    </row>
    <row r="5994" spans="3:3">
      <c r="C5994"/>
    </row>
    <row r="5995" spans="3:3">
      <c r="C5995"/>
    </row>
    <row r="5996" spans="3:3">
      <c r="C5996"/>
    </row>
    <row r="5997" spans="3:3">
      <c r="C5997"/>
    </row>
    <row r="5998" spans="3:3">
      <c r="C5998"/>
    </row>
    <row r="5999" spans="3:3">
      <c r="C5999"/>
    </row>
    <row r="6000" spans="3:3">
      <c r="C6000"/>
    </row>
    <row r="6001" spans="3:3">
      <c r="C6001"/>
    </row>
    <row r="6002" spans="3:3">
      <c r="C6002"/>
    </row>
    <row r="6003" spans="3:3">
      <c r="C6003"/>
    </row>
    <row r="6004" spans="3:3">
      <c r="C6004"/>
    </row>
    <row r="6005" spans="3:3">
      <c r="C6005"/>
    </row>
    <row r="6006" spans="3:3">
      <c r="C6006"/>
    </row>
    <row r="6007" spans="3:3">
      <c r="C6007"/>
    </row>
    <row r="6008" spans="3:3">
      <c r="C6008"/>
    </row>
    <row r="6009" spans="3:3">
      <c r="C6009"/>
    </row>
    <row r="6010" spans="3:3">
      <c r="C6010"/>
    </row>
    <row r="6011" spans="3:3">
      <c r="C6011"/>
    </row>
    <row r="6012" spans="3:3">
      <c r="C6012"/>
    </row>
    <row r="6013" spans="3:3">
      <c r="C6013"/>
    </row>
    <row r="6014" spans="3:3">
      <c r="C6014"/>
    </row>
    <row r="6015" spans="3:3">
      <c r="C6015"/>
    </row>
    <row r="6016" spans="3:3">
      <c r="C6016"/>
    </row>
    <row r="6017" spans="3:3">
      <c r="C6017"/>
    </row>
    <row r="6018" spans="3:3">
      <c r="C6018"/>
    </row>
    <row r="6019" spans="3:3">
      <c r="C6019"/>
    </row>
    <row r="6020" spans="3:3">
      <c r="C6020"/>
    </row>
    <row r="6021" spans="3:3">
      <c r="C6021"/>
    </row>
    <row r="6022" spans="3:3">
      <c r="C6022"/>
    </row>
    <row r="6023" spans="3:3">
      <c r="C6023"/>
    </row>
    <row r="6024" spans="3:3">
      <c r="C6024"/>
    </row>
    <row r="6025" spans="3:3">
      <c r="C6025"/>
    </row>
    <row r="6026" spans="3:3">
      <c r="C6026"/>
    </row>
    <row r="6027" spans="3:3">
      <c r="C6027"/>
    </row>
    <row r="6028" spans="3:3">
      <c r="C6028"/>
    </row>
    <row r="6029" spans="3:3">
      <c r="C6029"/>
    </row>
    <row r="6030" spans="3:3">
      <c r="C6030"/>
    </row>
    <row r="6031" spans="3:3">
      <c r="C6031"/>
    </row>
    <row r="6032" spans="3:3">
      <c r="C6032"/>
    </row>
    <row r="6033" spans="3:3">
      <c r="C6033"/>
    </row>
    <row r="6034" spans="3:3">
      <c r="C6034"/>
    </row>
    <row r="6035" spans="3:3">
      <c r="C6035"/>
    </row>
    <row r="6036" spans="3:3">
      <c r="C6036"/>
    </row>
    <row r="6037" spans="3:3">
      <c r="C6037"/>
    </row>
    <row r="6038" spans="3:3">
      <c r="C6038"/>
    </row>
    <row r="6039" spans="3:3">
      <c r="C6039"/>
    </row>
    <row r="6040" spans="3:3">
      <c r="C6040"/>
    </row>
    <row r="6041" spans="3:3">
      <c r="C6041"/>
    </row>
    <row r="6042" spans="3:3">
      <c r="C6042"/>
    </row>
    <row r="6043" spans="3:3">
      <c r="C6043"/>
    </row>
    <row r="6044" spans="3:3">
      <c r="C6044"/>
    </row>
    <row r="6045" spans="3:3">
      <c r="C6045"/>
    </row>
    <row r="6046" spans="3:3">
      <c r="C6046"/>
    </row>
    <row r="6047" spans="3:3">
      <c r="C6047"/>
    </row>
    <row r="6048" spans="3:3">
      <c r="C6048"/>
    </row>
    <row r="6049" spans="3:3">
      <c r="C6049"/>
    </row>
    <row r="6050" spans="3:3">
      <c r="C6050"/>
    </row>
    <row r="6051" spans="3:3">
      <c r="C6051"/>
    </row>
    <row r="6052" spans="3:3">
      <c r="C6052"/>
    </row>
    <row r="6053" spans="3:3">
      <c r="C6053"/>
    </row>
    <row r="6054" spans="3:3">
      <c r="C6054"/>
    </row>
    <row r="6055" spans="3:3">
      <c r="C6055"/>
    </row>
    <row r="6056" spans="3:3">
      <c r="C6056"/>
    </row>
    <row r="6057" spans="3:3">
      <c r="C6057"/>
    </row>
    <row r="6058" spans="3:3">
      <c r="C6058"/>
    </row>
    <row r="6059" spans="3:3">
      <c r="C6059"/>
    </row>
    <row r="6060" spans="3:3">
      <c r="C6060"/>
    </row>
    <row r="6061" spans="3:3">
      <c r="C6061"/>
    </row>
    <row r="6062" spans="3:3">
      <c r="C6062"/>
    </row>
    <row r="6063" spans="3:3">
      <c r="C6063"/>
    </row>
    <row r="6064" spans="3:3">
      <c r="C6064"/>
    </row>
    <row r="6065" spans="3:3">
      <c r="C6065"/>
    </row>
    <row r="6066" spans="3:3">
      <c r="C6066"/>
    </row>
    <row r="6067" spans="3:3">
      <c r="C6067"/>
    </row>
    <row r="6068" spans="3:3">
      <c r="C6068"/>
    </row>
    <row r="6069" spans="3:3">
      <c r="C6069"/>
    </row>
    <row r="6070" spans="3:3">
      <c r="C6070"/>
    </row>
    <row r="6071" spans="3:3">
      <c r="C6071"/>
    </row>
    <row r="6072" spans="3:3">
      <c r="C6072"/>
    </row>
    <row r="6073" spans="3:3">
      <c r="C6073"/>
    </row>
    <row r="6074" spans="3:3">
      <c r="C6074"/>
    </row>
    <row r="6075" spans="3:3">
      <c r="C6075"/>
    </row>
    <row r="6076" spans="3:3">
      <c r="C6076"/>
    </row>
    <row r="6077" spans="3:3">
      <c r="C6077"/>
    </row>
    <row r="6078" spans="3:3">
      <c r="C6078"/>
    </row>
    <row r="6079" spans="3:3">
      <c r="C6079"/>
    </row>
    <row r="6080" spans="3:3">
      <c r="C6080"/>
    </row>
    <row r="6081" spans="3:3">
      <c r="C6081"/>
    </row>
    <row r="6082" spans="3:3">
      <c r="C6082"/>
    </row>
    <row r="6083" spans="3:3">
      <c r="C6083"/>
    </row>
    <row r="6084" spans="3:3">
      <c r="C6084"/>
    </row>
    <row r="6085" spans="3:3">
      <c r="C6085"/>
    </row>
    <row r="6086" spans="3:3">
      <c r="C6086"/>
    </row>
    <row r="6087" spans="3:3">
      <c r="C6087"/>
    </row>
    <row r="6088" spans="3:3">
      <c r="C6088"/>
    </row>
    <row r="6089" spans="3:3">
      <c r="C6089"/>
    </row>
    <row r="6090" spans="3:3">
      <c r="C6090"/>
    </row>
    <row r="6091" spans="3:3">
      <c r="C6091"/>
    </row>
    <row r="6092" spans="3:3">
      <c r="C6092"/>
    </row>
    <row r="6093" spans="3:3">
      <c r="C6093"/>
    </row>
    <row r="6094" spans="3:3">
      <c r="C6094"/>
    </row>
    <row r="6095" spans="3:3">
      <c r="C6095"/>
    </row>
    <row r="6096" spans="3:3">
      <c r="C6096"/>
    </row>
    <row r="6097" spans="3:3">
      <c r="C6097"/>
    </row>
    <row r="6098" spans="3:3">
      <c r="C6098"/>
    </row>
    <row r="6099" spans="3:3">
      <c r="C6099"/>
    </row>
    <row r="6100" spans="3:3">
      <c r="C6100"/>
    </row>
    <row r="6101" spans="3:3">
      <c r="C6101"/>
    </row>
    <row r="6102" spans="3:3">
      <c r="C6102"/>
    </row>
    <row r="6103" spans="3:3">
      <c r="C6103"/>
    </row>
    <row r="6104" spans="3:3">
      <c r="C6104"/>
    </row>
    <row r="6105" spans="3:3">
      <c r="C6105"/>
    </row>
    <row r="6106" spans="3:3">
      <c r="C6106"/>
    </row>
    <row r="6107" spans="3:3">
      <c r="C6107"/>
    </row>
    <row r="6108" spans="3:3">
      <c r="C6108"/>
    </row>
    <row r="6109" spans="3:3">
      <c r="C6109"/>
    </row>
    <row r="6110" spans="3:3">
      <c r="C6110"/>
    </row>
    <row r="6111" spans="3:3">
      <c r="C6111"/>
    </row>
    <row r="6112" spans="3:3">
      <c r="C6112"/>
    </row>
    <row r="6113" spans="3:3">
      <c r="C6113"/>
    </row>
    <row r="6114" spans="3:3">
      <c r="C6114"/>
    </row>
    <row r="6115" spans="3:3">
      <c r="C6115"/>
    </row>
    <row r="6116" spans="3:3">
      <c r="C6116"/>
    </row>
    <row r="6117" spans="3:3">
      <c r="C6117"/>
    </row>
    <row r="6118" spans="3:3">
      <c r="C6118"/>
    </row>
    <row r="6119" spans="3:3">
      <c r="C6119"/>
    </row>
    <row r="6120" spans="3:3">
      <c r="C6120"/>
    </row>
    <row r="6121" spans="3:3">
      <c r="C6121"/>
    </row>
    <row r="6122" spans="3:3">
      <c r="C6122"/>
    </row>
    <row r="6123" spans="3:3">
      <c r="C6123"/>
    </row>
    <row r="6124" spans="3:3">
      <c r="C6124"/>
    </row>
    <row r="6125" spans="3:3">
      <c r="C6125"/>
    </row>
    <row r="6126" spans="3:3">
      <c r="C6126"/>
    </row>
    <row r="6127" spans="3:3">
      <c r="C6127"/>
    </row>
    <row r="6128" spans="3:3">
      <c r="C6128"/>
    </row>
    <row r="6129" spans="3:3">
      <c r="C6129"/>
    </row>
    <row r="6130" spans="3:3">
      <c r="C6130"/>
    </row>
    <row r="6131" spans="3:3">
      <c r="C6131"/>
    </row>
    <row r="6132" spans="3:3">
      <c r="C6132"/>
    </row>
    <row r="6133" spans="3:3">
      <c r="C6133"/>
    </row>
    <row r="6134" spans="3:3">
      <c r="C6134"/>
    </row>
    <row r="6135" spans="3:3">
      <c r="C6135"/>
    </row>
    <row r="6136" spans="3:3">
      <c r="C6136"/>
    </row>
    <row r="6137" spans="3:3">
      <c r="C6137"/>
    </row>
    <row r="6138" spans="3:3">
      <c r="C6138"/>
    </row>
    <row r="6139" spans="3:3">
      <c r="C6139"/>
    </row>
    <row r="6140" spans="3:3">
      <c r="C6140"/>
    </row>
    <row r="6141" spans="3:3">
      <c r="C6141"/>
    </row>
    <row r="6142" spans="3:3">
      <c r="C6142"/>
    </row>
    <row r="6143" spans="3:3">
      <c r="C6143"/>
    </row>
    <row r="6144" spans="3:3">
      <c r="C6144"/>
    </row>
    <row r="6145" spans="3:3">
      <c r="C6145"/>
    </row>
    <row r="6146" spans="3:3">
      <c r="C6146"/>
    </row>
    <row r="6147" spans="3:3">
      <c r="C6147"/>
    </row>
    <row r="6148" spans="3:3">
      <c r="C6148"/>
    </row>
    <row r="6149" spans="3:3">
      <c r="C6149"/>
    </row>
    <row r="6150" spans="3:3">
      <c r="C6150"/>
    </row>
    <row r="6151" spans="3:3">
      <c r="C6151"/>
    </row>
    <row r="6152" spans="3:3">
      <c r="C6152"/>
    </row>
    <row r="6153" spans="3:3">
      <c r="C6153"/>
    </row>
    <row r="6154" spans="3:3">
      <c r="C6154"/>
    </row>
    <row r="6155" spans="3:3">
      <c r="C6155"/>
    </row>
    <row r="6156" spans="3:3">
      <c r="C6156"/>
    </row>
    <row r="6157" spans="3:3">
      <c r="C6157"/>
    </row>
    <row r="6158" spans="3:3">
      <c r="C6158"/>
    </row>
    <row r="6159" spans="3:3">
      <c r="C6159"/>
    </row>
    <row r="6160" spans="3:3">
      <c r="C6160"/>
    </row>
    <row r="6161" spans="3:3">
      <c r="C6161"/>
    </row>
    <row r="6162" spans="3:3">
      <c r="C6162"/>
    </row>
    <row r="6163" spans="3:3">
      <c r="C6163"/>
    </row>
    <row r="6164" spans="3:3">
      <c r="C6164"/>
    </row>
    <row r="6165" spans="3:3">
      <c r="C6165"/>
    </row>
    <row r="6166" spans="3:3">
      <c r="C6166"/>
    </row>
    <row r="6167" spans="3:3">
      <c r="C6167"/>
    </row>
    <row r="6168" spans="3:3">
      <c r="C6168"/>
    </row>
    <row r="6169" spans="3:3">
      <c r="C6169"/>
    </row>
    <row r="6170" spans="3:3">
      <c r="C6170"/>
    </row>
    <row r="6171" spans="3:3">
      <c r="C6171"/>
    </row>
    <row r="6172" spans="3:3">
      <c r="C6172"/>
    </row>
    <row r="6173" spans="3:3">
      <c r="C6173"/>
    </row>
    <row r="6174" spans="3:3">
      <c r="C6174"/>
    </row>
    <row r="6175" spans="3:3">
      <c r="C6175"/>
    </row>
    <row r="6176" spans="3:3">
      <c r="C6176"/>
    </row>
    <row r="6177" spans="3:3">
      <c r="C6177"/>
    </row>
    <row r="6178" spans="3:3">
      <c r="C6178"/>
    </row>
    <row r="6179" spans="3:3">
      <c r="C6179"/>
    </row>
    <row r="6180" spans="3:3">
      <c r="C6180"/>
    </row>
    <row r="6181" spans="3:3">
      <c r="C6181"/>
    </row>
    <row r="6182" spans="3:3">
      <c r="C6182"/>
    </row>
    <row r="6183" spans="3:3">
      <c r="C6183"/>
    </row>
    <row r="6184" spans="3:3">
      <c r="C6184"/>
    </row>
    <row r="6185" spans="3:3">
      <c r="C6185"/>
    </row>
    <row r="6186" spans="3:3">
      <c r="C6186"/>
    </row>
    <row r="6187" spans="3:3">
      <c r="C6187"/>
    </row>
    <row r="6188" spans="3:3">
      <c r="C6188"/>
    </row>
    <row r="6189" spans="3:3">
      <c r="C6189"/>
    </row>
    <row r="6190" spans="3:3">
      <c r="C6190"/>
    </row>
    <row r="6191" spans="3:3">
      <c r="C6191"/>
    </row>
    <row r="6192" spans="3:3">
      <c r="C6192"/>
    </row>
    <row r="6193" spans="3:3">
      <c r="C6193"/>
    </row>
    <row r="6194" spans="3:3">
      <c r="C6194"/>
    </row>
    <row r="6195" spans="3:3">
      <c r="C6195"/>
    </row>
    <row r="6196" spans="3:3">
      <c r="C6196"/>
    </row>
    <row r="6197" spans="3:3">
      <c r="C6197"/>
    </row>
    <row r="6198" spans="3:3">
      <c r="C6198"/>
    </row>
    <row r="6199" spans="3:3">
      <c r="C6199"/>
    </row>
    <row r="6200" spans="3:3">
      <c r="C6200"/>
    </row>
    <row r="6201" spans="3:3">
      <c r="C6201"/>
    </row>
    <row r="6202" spans="3:3">
      <c r="C6202"/>
    </row>
    <row r="6203" spans="3:3">
      <c r="C6203"/>
    </row>
    <row r="6204" spans="3:3">
      <c r="C6204"/>
    </row>
    <row r="6205" spans="3:3">
      <c r="C6205"/>
    </row>
    <row r="6206" spans="3:3">
      <c r="C6206"/>
    </row>
    <row r="6207" spans="3:3">
      <c r="C6207"/>
    </row>
    <row r="6208" spans="3:3">
      <c r="C6208"/>
    </row>
    <row r="6209" spans="3:3">
      <c r="C6209"/>
    </row>
    <row r="6210" spans="3:3">
      <c r="C6210"/>
    </row>
    <row r="6211" spans="3:3">
      <c r="C6211"/>
    </row>
    <row r="6212" spans="3:3">
      <c r="C6212"/>
    </row>
    <row r="6213" spans="3:3">
      <c r="C6213"/>
    </row>
    <row r="6214" spans="3:3">
      <c r="C6214"/>
    </row>
    <row r="6215" spans="3:3">
      <c r="C6215"/>
    </row>
    <row r="6216" spans="3:3">
      <c r="C6216"/>
    </row>
    <row r="6217" spans="3:3">
      <c r="C6217"/>
    </row>
    <row r="6218" spans="3:3">
      <c r="C6218"/>
    </row>
    <row r="6219" spans="3:3">
      <c r="C6219"/>
    </row>
    <row r="6220" spans="3:3">
      <c r="C6220"/>
    </row>
    <row r="6221" spans="3:3">
      <c r="C6221"/>
    </row>
    <row r="6222" spans="3:3">
      <c r="C6222"/>
    </row>
    <row r="6223" spans="3:3">
      <c r="C6223"/>
    </row>
    <row r="6224" spans="3:3">
      <c r="C6224"/>
    </row>
    <row r="6225" spans="3:3">
      <c r="C6225"/>
    </row>
    <row r="6226" spans="3:3">
      <c r="C6226"/>
    </row>
    <row r="6227" spans="3:3">
      <c r="C6227"/>
    </row>
    <row r="6228" spans="3:3">
      <c r="C6228"/>
    </row>
    <row r="6229" spans="3:3">
      <c r="C6229"/>
    </row>
    <row r="6230" spans="3:3">
      <c r="C6230"/>
    </row>
    <row r="6231" spans="3:3">
      <c r="C6231"/>
    </row>
    <row r="6232" spans="3:3">
      <c r="C6232"/>
    </row>
    <row r="6233" spans="3:3">
      <c r="C6233"/>
    </row>
    <row r="6234" spans="3:3">
      <c r="C6234"/>
    </row>
    <row r="6235" spans="3:3">
      <c r="C6235"/>
    </row>
    <row r="6236" spans="3:3">
      <c r="C6236"/>
    </row>
    <row r="6237" spans="3:3">
      <c r="C6237"/>
    </row>
    <row r="6238" spans="3:3">
      <c r="C6238"/>
    </row>
    <row r="6239" spans="3:3">
      <c r="C6239"/>
    </row>
    <row r="6240" spans="3:3">
      <c r="C6240"/>
    </row>
    <row r="6241" spans="3:3">
      <c r="C6241"/>
    </row>
    <row r="6242" spans="3:3">
      <c r="C6242"/>
    </row>
    <row r="6243" spans="3:3">
      <c r="C6243"/>
    </row>
    <row r="6244" spans="3:3">
      <c r="C6244"/>
    </row>
    <row r="6245" spans="3:3">
      <c r="C6245"/>
    </row>
    <row r="6246" spans="3:3">
      <c r="C6246"/>
    </row>
    <row r="6247" spans="3:3">
      <c r="C6247"/>
    </row>
    <row r="6248" spans="3:3">
      <c r="C6248"/>
    </row>
    <row r="6249" spans="3:3">
      <c r="C6249"/>
    </row>
    <row r="6250" spans="3:3">
      <c r="C6250"/>
    </row>
    <row r="6251" spans="3:3">
      <c r="C6251"/>
    </row>
    <row r="6252" spans="3:3">
      <c r="C6252"/>
    </row>
    <row r="6253" spans="3:3">
      <c r="C6253"/>
    </row>
    <row r="6254" spans="3:3">
      <c r="C6254"/>
    </row>
    <row r="6255" spans="3:3">
      <c r="C6255"/>
    </row>
    <row r="6256" spans="3:3">
      <c r="C6256"/>
    </row>
    <row r="6257" spans="3:3">
      <c r="C6257"/>
    </row>
    <row r="6258" spans="3:3">
      <c r="C6258"/>
    </row>
    <row r="6259" spans="3:3">
      <c r="C6259"/>
    </row>
    <row r="6260" spans="3:3">
      <c r="C6260"/>
    </row>
    <row r="6261" spans="3:3">
      <c r="C6261"/>
    </row>
    <row r="6262" spans="3:3">
      <c r="C6262"/>
    </row>
    <row r="6263" spans="3:3">
      <c r="C6263"/>
    </row>
    <row r="6264" spans="3:3">
      <c r="C6264"/>
    </row>
    <row r="6265" spans="3:3">
      <c r="C6265"/>
    </row>
    <row r="6266" spans="3:3">
      <c r="C6266"/>
    </row>
    <row r="6267" spans="3:3">
      <c r="C6267"/>
    </row>
    <row r="6268" spans="3:3">
      <c r="C6268"/>
    </row>
    <row r="6269" spans="3:3">
      <c r="C6269"/>
    </row>
    <row r="6270" spans="3:3">
      <c r="C6270"/>
    </row>
    <row r="6271" spans="3:3">
      <c r="C6271"/>
    </row>
    <row r="6272" spans="3:3">
      <c r="C6272"/>
    </row>
    <row r="6273" spans="3:3">
      <c r="C6273"/>
    </row>
    <row r="6274" spans="3:3">
      <c r="C6274"/>
    </row>
    <row r="6275" spans="3:3">
      <c r="C6275"/>
    </row>
    <row r="6276" spans="3:3">
      <c r="C6276"/>
    </row>
    <row r="6277" spans="3:3">
      <c r="C6277"/>
    </row>
    <row r="6278" spans="3:3">
      <c r="C6278"/>
    </row>
    <row r="6279" spans="3:3">
      <c r="C6279"/>
    </row>
    <row r="6280" spans="3:3">
      <c r="C6280"/>
    </row>
    <row r="6281" spans="3:3">
      <c r="C6281"/>
    </row>
    <row r="6282" spans="3:3">
      <c r="C6282"/>
    </row>
    <row r="6283" spans="3:3">
      <c r="C6283"/>
    </row>
    <row r="6284" spans="3:3">
      <c r="C6284"/>
    </row>
    <row r="6285" spans="3:3">
      <c r="C6285"/>
    </row>
    <row r="6286" spans="3:3">
      <c r="C6286"/>
    </row>
    <row r="6287" spans="3:3">
      <c r="C6287"/>
    </row>
    <row r="6288" spans="3:3">
      <c r="C6288"/>
    </row>
    <row r="6289" spans="3:3">
      <c r="C6289"/>
    </row>
    <row r="6290" spans="3:3">
      <c r="C6290"/>
    </row>
    <row r="6291" spans="3:3">
      <c r="C6291"/>
    </row>
    <row r="6292" spans="3:3">
      <c r="C6292"/>
    </row>
    <row r="6293" spans="3:3">
      <c r="C6293"/>
    </row>
    <row r="6294" spans="3:3">
      <c r="C6294"/>
    </row>
    <row r="6295" spans="3:3">
      <c r="C6295"/>
    </row>
    <row r="6296" spans="3:3">
      <c r="C6296"/>
    </row>
    <row r="6297" spans="3:3">
      <c r="C6297"/>
    </row>
    <row r="6298" spans="3:3">
      <c r="C6298"/>
    </row>
    <row r="6299" spans="3:3">
      <c r="C6299"/>
    </row>
    <row r="6300" spans="3:3">
      <c r="C6300"/>
    </row>
    <row r="6301" spans="3:3">
      <c r="C6301"/>
    </row>
    <row r="6302" spans="3:3">
      <c r="C6302"/>
    </row>
    <row r="6303" spans="3:3">
      <c r="C6303"/>
    </row>
    <row r="6304" spans="3:3">
      <c r="C6304"/>
    </row>
    <row r="6305" spans="3:3">
      <c r="C6305"/>
    </row>
    <row r="6306" spans="3:3">
      <c r="C6306"/>
    </row>
    <row r="6307" spans="3:3">
      <c r="C6307"/>
    </row>
    <row r="6308" spans="3:3">
      <c r="C6308"/>
    </row>
    <row r="6309" spans="3:3">
      <c r="C6309"/>
    </row>
    <row r="6310" spans="3:3">
      <c r="C6310"/>
    </row>
    <row r="6311" spans="3:3">
      <c r="C6311"/>
    </row>
    <row r="6312" spans="3:3">
      <c r="C6312"/>
    </row>
    <row r="6313" spans="3:3">
      <c r="C6313"/>
    </row>
    <row r="6314" spans="3:3">
      <c r="C6314"/>
    </row>
    <row r="6315" spans="3:3">
      <c r="C6315"/>
    </row>
    <row r="6316" spans="3:3">
      <c r="C6316"/>
    </row>
    <row r="6317" spans="3:3">
      <c r="C6317"/>
    </row>
    <row r="6318" spans="3:3">
      <c r="C6318"/>
    </row>
    <row r="6319" spans="3:3">
      <c r="C6319"/>
    </row>
    <row r="6320" spans="3:3">
      <c r="C6320"/>
    </row>
    <row r="6321" spans="3:3">
      <c r="C6321"/>
    </row>
    <row r="6322" spans="3:3">
      <c r="C6322"/>
    </row>
    <row r="6323" spans="3:3">
      <c r="C6323"/>
    </row>
    <row r="6324" spans="3:3">
      <c r="C6324"/>
    </row>
    <row r="6325" spans="3:3">
      <c r="C6325"/>
    </row>
    <row r="6326" spans="3:3">
      <c r="C6326"/>
    </row>
    <row r="6327" spans="3:3">
      <c r="C6327"/>
    </row>
    <row r="6328" spans="3:3">
      <c r="C6328"/>
    </row>
    <row r="6329" spans="3:3">
      <c r="C6329"/>
    </row>
    <row r="6330" spans="3:3">
      <c r="C6330"/>
    </row>
    <row r="6331" spans="3:3">
      <c r="C6331"/>
    </row>
    <row r="6332" spans="3:3">
      <c r="C6332"/>
    </row>
    <row r="6333" spans="3:3">
      <c r="C6333"/>
    </row>
    <row r="6334" spans="3:3">
      <c r="C6334"/>
    </row>
    <row r="6335" spans="3:3">
      <c r="C6335"/>
    </row>
    <row r="6336" spans="3:3">
      <c r="C6336"/>
    </row>
    <row r="6337" spans="3:3">
      <c r="C6337"/>
    </row>
    <row r="6338" spans="3:3">
      <c r="C6338"/>
    </row>
    <row r="6339" spans="3:3">
      <c r="C6339"/>
    </row>
    <row r="6340" spans="3:3">
      <c r="C6340"/>
    </row>
    <row r="6341" spans="3:3">
      <c r="C6341"/>
    </row>
    <row r="6342" spans="3:3">
      <c r="C6342"/>
    </row>
    <row r="6343" spans="3:3">
      <c r="C6343"/>
    </row>
    <row r="6344" spans="3:3">
      <c r="C6344"/>
    </row>
    <row r="6345" spans="3:3">
      <c r="C6345"/>
    </row>
    <row r="6346" spans="3:3">
      <c r="C6346"/>
    </row>
    <row r="6347" spans="3:3">
      <c r="C6347"/>
    </row>
    <row r="6348" spans="3:3">
      <c r="C6348"/>
    </row>
    <row r="6349" spans="3:3">
      <c r="C6349"/>
    </row>
    <row r="6350" spans="3:3">
      <c r="C6350"/>
    </row>
    <row r="6351" spans="3:3">
      <c r="C6351"/>
    </row>
    <row r="6352" spans="3:3">
      <c r="C6352"/>
    </row>
    <row r="6353" spans="3:3">
      <c r="C6353"/>
    </row>
    <row r="6354" spans="3:3">
      <c r="C6354"/>
    </row>
    <row r="6355" spans="3:3">
      <c r="C6355"/>
    </row>
    <row r="6356" spans="3:3">
      <c r="C6356"/>
    </row>
    <row r="6357" spans="3:3">
      <c r="C6357"/>
    </row>
    <row r="6358" spans="3:3">
      <c r="C6358"/>
    </row>
    <row r="6359" spans="3:3">
      <c r="C6359"/>
    </row>
    <row r="6360" spans="3:3">
      <c r="C6360"/>
    </row>
    <row r="6361" spans="3:3">
      <c r="C6361"/>
    </row>
    <row r="6362" spans="3:3">
      <c r="C6362"/>
    </row>
    <row r="6363" spans="3:3">
      <c r="C6363"/>
    </row>
    <row r="6364" spans="3:3">
      <c r="C6364"/>
    </row>
    <row r="6365" spans="3:3">
      <c r="C6365"/>
    </row>
    <row r="6366" spans="3:3">
      <c r="C6366"/>
    </row>
    <row r="6367" spans="3:3">
      <c r="C6367"/>
    </row>
    <row r="6368" spans="3:3">
      <c r="C6368"/>
    </row>
    <row r="6369" spans="3:3">
      <c r="C6369"/>
    </row>
    <row r="6370" spans="3:3">
      <c r="C6370"/>
    </row>
    <row r="6371" spans="3:3">
      <c r="C6371"/>
    </row>
    <row r="6372" spans="3:3">
      <c r="C6372"/>
    </row>
    <row r="6373" spans="3:3">
      <c r="C6373"/>
    </row>
    <row r="6374" spans="3:3">
      <c r="C6374"/>
    </row>
    <row r="6375" spans="3:3">
      <c r="C6375"/>
    </row>
    <row r="6376" spans="3:3">
      <c r="C6376"/>
    </row>
    <row r="6377" spans="3:3">
      <c r="C6377"/>
    </row>
    <row r="6378" spans="3:3">
      <c r="C6378"/>
    </row>
    <row r="6379" spans="3:3">
      <c r="C6379"/>
    </row>
    <row r="6380" spans="3:3">
      <c r="C6380"/>
    </row>
    <row r="6381" spans="3:3">
      <c r="C6381"/>
    </row>
    <row r="6382" spans="3:3">
      <c r="C6382"/>
    </row>
    <row r="6383" spans="3:3">
      <c r="C6383"/>
    </row>
    <row r="6384" spans="3:3">
      <c r="C6384"/>
    </row>
    <row r="6385" spans="3:3">
      <c r="C6385"/>
    </row>
    <row r="6386" spans="3:3">
      <c r="C6386"/>
    </row>
    <row r="6387" spans="3:3">
      <c r="C6387"/>
    </row>
    <row r="6388" spans="3:3">
      <c r="C6388"/>
    </row>
    <row r="6389" spans="3:3">
      <c r="C6389"/>
    </row>
    <row r="6390" spans="3:3">
      <c r="C6390"/>
    </row>
    <row r="6391" spans="3:3">
      <c r="C6391"/>
    </row>
    <row r="6392" spans="3:3">
      <c r="C6392"/>
    </row>
    <row r="6393" spans="3:3">
      <c r="C6393"/>
    </row>
    <row r="6394" spans="3:3">
      <c r="C6394"/>
    </row>
    <row r="6395" spans="3:3">
      <c r="C6395"/>
    </row>
    <row r="6396" spans="3:3">
      <c r="C6396"/>
    </row>
    <row r="6397" spans="3:3">
      <c r="C6397"/>
    </row>
    <row r="6398" spans="3:3">
      <c r="C6398"/>
    </row>
    <row r="6399" spans="3:3">
      <c r="C6399"/>
    </row>
    <row r="6400" spans="3:3">
      <c r="C6400"/>
    </row>
    <row r="6401" spans="3:3">
      <c r="C6401"/>
    </row>
    <row r="6402" spans="3:3">
      <c r="C6402"/>
    </row>
    <row r="6403" spans="3:3">
      <c r="C6403"/>
    </row>
    <row r="6404" spans="3:3">
      <c r="C6404"/>
    </row>
    <row r="6405" spans="3:3">
      <c r="C6405"/>
    </row>
    <row r="6406" spans="3:3">
      <c r="C6406"/>
    </row>
    <row r="6407" spans="3:3">
      <c r="C6407"/>
    </row>
    <row r="6408" spans="3:3">
      <c r="C6408"/>
    </row>
    <row r="6409" spans="3:3">
      <c r="C6409"/>
    </row>
    <row r="6410" spans="3:3">
      <c r="C6410"/>
    </row>
    <row r="6411" spans="3:3">
      <c r="C6411"/>
    </row>
    <row r="6412" spans="3:3">
      <c r="C6412"/>
    </row>
    <row r="6413" spans="3:3">
      <c r="C6413"/>
    </row>
    <row r="6414" spans="3:3">
      <c r="C6414"/>
    </row>
    <row r="6415" spans="3:3">
      <c r="C6415"/>
    </row>
    <row r="6416" spans="3:3">
      <c r="C6416"/>
    </row>
    <row r="6417" spans="3:3">
      <c r="C6417"/>
    </row>
    <row r="6418" spans="3:3">
      <c r="C6418"/>
    </row>
    <row r="6419" spans="3:3">
      <c r="C6419"/>
    </row>
    <row r="6420" spans="3:3">
      <c r="C6420"/>
    </row>
    <row r="6421" spans="3:3">
      <c r="C6421"/>
    </row>
    <row r="6422" spans="3:3">
      <c r="C6422"/>
    </row>
    <row r="6423" spans="3:3">
      <c r="C6423"/>
    </row>
    <row r="6424" spans="3:3">
      <c r="C6424"/>
    </row>
    <row r="6425" spans="3:3">
      <c r="C6425"/>
    </row>
    <row r="6426" spans="3:3">
      <c r="C6426"/>
    </row>
    <row r="6427" spans="3:3">
      <c r="C6427"/>
    </row>
    <row r="6428" spans="3:3">
      <c r="C6428"/>
    </row>
    <row r="6429" spans="3:3">
      <c r="C6429"/>
    </row>
    <row r="6430" spans="3:3">
      <c r="C6430"/>
    </row>
    <row r="6431" spans="3:3">
      <c r="C6431"/>
    </row>
    <row r="6432" spans="3:3">
      <c r="C6432"/>
    </row>
    <row r="6433" spans="3:3">
      <c r="C6433"/>
    </row>
    <row r="6434" spans="3:3">
      <c r="C6434"/>
    </row>
    <row r="6435" spans="3:3">
      <c r="C6435"/>
    </row>
    <row r="6436" spans="3:3">
      <c r="C6436"/>
    </row>
    <row r="6437" spans="3:3">
      <c r="C6437"/>
    </row>
    <row r="6438" spans="3:3">
      <c r="C6438"/>
    </row>
    <row r="6439" spans="3:3">
      <c r="C6439"/>
    </row>
    <row r="6440" spans="3:3">
      <c r="C6440"/>
    </row>
    <row r="6441" spans="3:3">
      <c r="C6441"/>
    </row>
    <row r="6442" spans="3:3">
      <c r="C6442"/>
    </row>
    <row r="6443" spans="3:3">
      <c r="C6443"/>
    </row>
    <row r="6444" spans="3:3">
      <c r="C6444"/>
    </row>
    <row r="6445" spans="3:3">
      <c r="C6445"/>
    </row>
    <row r="6446" spans="3:3">
      <c r="C6446"/>
    </row>
    <row r="6447" spans="3:3">
      <c r="C6447"/>
    </row>
    <row r="6448" spans="3:3">
      <c r="C6448"/>
    </row>
    <row r="6449" spans="3:3">
      <c r="C6449"/>
    </row>
    <row r="6450" spans="3:3">
      <c r="C6450"/>
    </row>
    <row r="6451" spans="3:3">
      <c r="C6451"/>
    </row>
    <row r="6452" spans="3:3">
      <c r="C6452"/>
    </row>
    <row r="6453" spans="3:3">
      <c r="C6453"/>
    </row>
    <row r="6454" spans="3:3">
      <c r="C6454"/>
    </row>
    <row r="6455" spans="3:3">
      <c r="C6455"/>
    </row>
    <row r="6456" spans="3:3">
      <c r="C6456"/>
    </row>
    <row r="6457" spans="3:3">
      <c r="C6457"/>
    </row>
    <row r="6458" spans="3:3">
      <c r="C6458"/>
    </row>
    <row r="6459" spans="3:3">
      <c r="C6459"/>
    </row>
    <row r="6460" spans="3:3">
      <c r="C6460"/>
    </row>
    <row r="6461" spans="3:3">
      <c r="C6461"/>
    </row>
    <row r="6462" spans="3:3">
      <c r="C6462"/>
    </row>
    <row r="6463" spans="3:3">
      <c r="C6463"/>
    </row>
    <row r="6464" spans="3:3">
      <c r="C6464"/>
    </row>
    <row r="6465" spans="3:3">
      <c r="C6465"/>
    </row>
    <row r="6466" spans="3:3">
      <c r="C6466"/>
    </row>
    <row r="6467" spans="3:3">
      <c r="C6467"/>
    </row>
    <row r="6468" spans="3:3">
      <c r="C6468"/>
    </row>
    <row r="6469" spans="3:3">
      <c r="C6469"/>
    </row>
    <row r="6470" spans="3:3">
      <c r="C6470"/>
    </row>
    <row r="6471" spans="3:3">
      <c r="C6471"/>
    </row>
    <row r="6472" spans="3:3">
      <c r="C6472"/>
    </row>
    <row r="6473" spans="3:3">
      <c r="C6473"/>
    </row>
    <row r="6474" spans="3:3">
      <c r="C6474"/>
    </row>
    <row r="6475" spans="3:3">
      <c r="C6475"/>
    </row>
    <row r="6476" spans="3:3">
      <c r="C6476"/>
    </row>
    <row r="6477" spans="3:3">
      <c r="C6477"/>
    </row>
    <row r="6478" spans="3:3">
      <c r="C6478"/>
    </row>
    <row r="6479" spans="3:3">
      <c r="C6479"/>
    </row>
    <row r="6480" spans="3:3">
      <c r="C6480"/>
    </row>
    <row r="6481" spans="3:3">
      <c r="C6481"/>
    </row>
    <row r="6482" spans="3:3">
      <c r="C6482"/>
    </row>
    <row r="6483" spans="3:3">
      <c r="C6483"/>
    </row>
    <row r="6484" spans="3:3">
      <c r="C6484"/>
    </row>
    <row r="6485" spans="3:3">
      <c r="C6485"/>
    </row>
    <row r="6486" spans="3:3">
      <c r="C6486"/>
    </row>
    <row r="6487" spans="3:3">
      <c r="C6487"/>
    </row>
    <row r="6488" spans="3:3">
      <c r="C6488"/>
    </row>
    <row r="6489" spans="3:3">
      <c r="C6489"/>
    </row>
    <row r="6490" spans="3:3">
      <c r="C6490"/>
    </row>
    <row r="6491" spans="3:3">
      <c r="C6491"/>
    </row>
    <row r="6492" spans="3:3">
      <c r="C6492"/>
    </row>
    <row r="6493" spans="3:3">
      <c r="C6493"/>
    </row>
    <row r="6494" spans="3:3">
      <c r="C6494"/>
    </row>
    <row r="6495" spans="3:3">
      <c r="C6495"/>
    </row>
    <row r="6496" spans="3:3">
      <c r="C6496"/>
    </row>
    <row r="6497" spans="3:3">
      <c r="C6497"/>
    </row>
    <row r="6498" spans="3:3">
      <c r="C6498"/>
    </row>
    <row r="6499" spans="3:3">
      <c r="C6499"/>
    </row>
    <row r="6500" spans="3:3">
      <c r="C6500"/>
    </row>
    <row r="6501" spans="3:3">
      <c r="C6501"/>
    </row>
    <row r="6502" spans="3:3">
      <c r="C6502"/>
    </row>
    <row r="6503" spans="3:3">
      <c r="C6503"/>
    </row>
    <row r="6504" spans="3:3">
      <c r="C6504"/>
    </row>
    <row r="6505" spans="3:3">
      <c r="C6505"/>
    </row>
    <row r="6506" spans="3:3">
      <c r="C6506"/>
    </row>
    <row r="6507" spans="3:3">
      <c r="C6507"/>
    </row>
    <row r="6508" spans="3:3">
      <c r="C6508"/>
    </row>
    <row r="6509" spans="3:3">
      <c r="C6509"/>
    </row>
    <row r="6510" spans="3:3">
      <c r="C6510"/>
    </row>
    <row r="6511" spans="3:3">
      <c r="C6511"/>
    </row>
    <row r="6512" spans="3:3">
      <c r="C6512"/>
    </row>
    <row r="6513" spans="3:3">
      <c r="C6513"/>
    </row>
    <row r="6514" spans="3:3">
      <c r="C6514"/>
    </row>
    <row r="6515" spans="3:3">
      <c r="C6515"/>
    </row>
    <row r="6516" spans="3:3">
      <c r="C6516"/>
    </row>
    <row r="6517" spans="3:3">
      <c r="C6517"/>
    </row>
    <row r="6518" spans="3:3">
      <c r="C6518"/>
    </row>
    <row r="6519" spans="3:3">
      <c r="C6519"/>
    </row>
    <row r="6520" spans="3:3">
      <c r="C6520"/>
    </row>
    <row r="6521" spans="3:3">
      <c r="C6521"/>
    </row>
    <row r="6522" spans="3:3">
      <c r="C6522"/>
    </row>
    <row r="6523" spans="3:3">
      <c r="C6523"/>
    </row>
    <row r="6524" spans="3:3">
      <c r="C6524"/>
    </row>
    <row r="6525" spans="3:3">
      <c r="C6525"/>
    </row>
    <row r="6526" spans="3:3">
      <c r="C6526"/>
    </row>
    <row r="6527" spans="3:3">
      <c r="C6527"/>
    </row>
    <row r="6528" spans="3:3">
      <c r="C6528"/>
    </row>
    <row r="6529" spans="3:3">
      <c r="C6529"/>
    </row>
    <row r="6530" spans="3:3">
      <c r="C6530"/>
    </row>
    <row r="6531" spans="3:3">
      <c r="C6531"/>
    </row>
    <row r="6532" spans="3:3">
      <c r="C6532"/>
    </row>
    <row r="6533" spans="3:3">
      <c r="C6533"/>
    </row>
    <row r="6534" spans="3:3">
      <c r="C6534"/>
    </row>
    <row r="6535" spans="3:3">
      <c r="C6535"/>
    </row>
    <row r="6536" spans="3:3">
      <c r="C6536"/>
    </row>
    <row r="6537" spans="3:3">
      <c r="C6537"/>
    </row>
    <row r="6538" spans="3:3">
      <c r="C6538"/>
    </row>
    <row r="6539" spans="3:3">
      <c r="C6539"/>
    </row>
    <row r="6540" spans="3:3">
      <c r="C6540"/>
    </row>
    <row r="6541" spans="3:3">
      <c r="C6541"/>
    </row>
    <row r="6542" spans="3:3">
      <c r="C6542"/>
    </row>
    <row r="6543" spans="3:3">
      <c r="C6543"/>
    </row>
    <row r="6544" spans="3:3">
      <c r="C6544"/>
    </row>
    <row r="6545" spans="3:3">
      <c r="C6545"/>
    </row>
    <row r="6546" spans="3:3">
      <c r="C6546"/>
    </row>
    <row r="6547" spans="3:3">
      <c r="C6547"/>
    </row>
    <row r="6548" spans="3:3">
      <c r="C6548"/>
    </row>
    <row r="6549" spans="3:3">
      <c r="C6549"/>
    </row>
    <row r="6550" spans="3:3">
      <c r="C6550"/>
    </row>
    <row r="6551" spans="3:3">
      <c r="C6551"/>
    </row>
    <row r="6552" spans="3:3">
      <c r="C6552"/>
    </row>
    <row r="6553" spans="3:3">
      <c r="C6553"/>
    </row>
    <row r="6554" spans="3:3">
      <c r="C6554"/>
    </row>
    <row r="6555" spans="3:3">
      <c r="C6555"/>
    </row>
    <row r="6556" spans="3:3">
      <c r="C6556"/>
    </row>
    <row r="6557" spans="3:3">
      <c r="C6557"/>
    </row>
    <row r="6558" spans="3:3">
      <c r="C6558"/>
    </row>
    <row r="6559" spans="3:3">
      <c r="C6559"/>
    </row>
    <row r="6560" spans="3:3">
      <c r="C6560"/>
    </row>
    <row r="6561" spans="3:3">
      <c r="C6561"/>
    </row>
    <row r="6562" spans="3:3">
      <c r="C6562"/>
    </row>
    <row r="6563" spans="3:3">
      <c r="C6563"/>
    </row>
    <row r="6564" spans="3:3">
      <c r="C6564"/>
    </row>
    <row r="6565" spans="3:3">
      <c r="C6565"/>
    </row>
    <row r="6566" spans="3:3">
      <c r="C6566"/>
    </row>
    <row r="6567" spans="3:3">
      <c r="C6567"/>
    </row>
    <row r="6568" spans="3:3">
      <c r="C6568"/>
    </row>
    <row r="6569" spans="3:3">
      <c r="C6569"/>
    </row>
    <row r="6570" spans="3:3">
      <c r="C6570"/>
    </row>
    <row r="6571" spans="3:3">
      <c r="C6571"/>
    </row>
    <row r="6572" spans="3:3">
      <c r="C6572"/>
    </row>
    <row r="6573" spans="3:3">
      <c r="C6573"/>
    </row>
    <row r="6574" spans="3:3">
      <c r="C6574"/>
    </row>
    <row r="6575" spans="3:3">
      <c r="C6575"/>
    </row>
    <row r="6576" spans="3:3">
      <c r="C6576"/>
    </row>
    <row r="6577" spans="3:3">
      <c r="C6577"/>
    </row>
    <row r="6578" spans="3:3">
      <c r="C6578"/>
    </row>
    <row r="6579" spans="3:3">
      <c r="C6579"/>
    </row>
    <row r="6580" spans="3:3">
      <c r="C6580"/>
    </row>
    <row r="6581" spans="3:3">
      <c r="C6581"/>
    </row>
    <row r="6582" spans="3:3">
      <c r="C6582"/>
    </row>
    <row r="6583" spans="3:3">
      <c r="C6583"/>
    </row>
    <row r="6584" spans="3:3">
      <c r="C6584"/>
    </row>
    <row r="6585" spans="3:3">
      <c r="C6585"/>
    </row>
    <row r="6586" spans="3:3">
      <c r="C6586"/>
    </row>
    <row r="6587" spans="3:3">
      <c r="C6587"/>
    </row>
    <row r="6588" spans="3:3">
      <c r="C6588"/>
    </row>
    <row r="6589" spans="3:3">
      <c r="C6589"/>
    </row>
    <row r="6590" spans="3:3">
      <c r="C6590"/>
    </row>
    <row r="6591" spans="3:3">
      <c r="C6591"/>
    </row>
    <row r="6592" spans="3:3">
      <c r="C6592"/>
    </row>
    <row r="6593" spans="3:3">
      <c r="C6593"/>
    </row>
    <row r="6594" spans="3:3">
      <c r="C6594"/>
    </row>
    <row r="6595" spans="3:3">
      <c r="C6595"/>
    </row>
    <row r="6596" spans="3:3">
      <c r="C6596"/>
    </row>
    <row r="6597" spans="3:3">
      <c r="C6597"/>
    </row>
    <row r="6598" spans="3:3">
      <c r="C6598"/>
    </row>
    <row r="6599" spans="3:3">
      <c r="C6599"/>
    </row>
    <row r="6600" spans="3:3">
      <c r="C6600"/>
    </row>
    <row r="6601" spans="3:3">
      <c r="C6601"/>
    </row>
    <row r="6602" spans="3:3">
      <c r="C6602"/>
    </row>
    <row r="6603" spans="3:3">
      <c r="C6603"/>
    </row>
    <row r="6604" spans="3:3">
      <c r="C6604"/>
    </row>
    <row r="6605" spans="3:3">
      <c r="C6605"/>
    </row>
    <row r="6606" spans="3:3">
      <c r="C6606"/>
    </row>
    <row r="6607" spans="3:3">
      <c r="C6607"/>
    </row>
    <row r="6608" spans="3:3">
      <c r="C6608"/>
    </row>
    <row r="6609" spans="3:3">
      <c r="C6609"/>
    </row>
    <row r="6610" spans="3:3">
      <c r="C6610"/>
    </row>
    <row r="6611" spans="3:3">
      <c r="C6611"/>
    </row>
    <row r="6612" spans="3:3">
      <c r="C6612"/>
    </row>
    <row r="6613" spans="3:3">
      <c r="C6613"/>
    </row>
    <row r="6614" spans="3:3">
      <c r="C6614"/>
    </row>
    <row r="6615" spans="3:3">
      <c r="C6615"/>
    </row>
    <row r="6616" spans="3:3">
      <c r="C6616"/>
    </row>
    <row r="6617" spans="3:3">
      <c r="C6617"/>
    </row>
    <row r="6618" spans="3:3">
      <c r="C6618"/>
    </row>
    <row r="6619" spans="3:3">
      <c r="C6619"/>
    </row>
    <row r="6620" spans="3:3">
      <c r="C6620"/>
    </row>
    <row r="6621" spans="3:3">
      <c r="C6621"/>
    </row>
    <row r="6622" spans="3:3">
      <c r="C6622"/>
    </row>
    <row r="6623" spans="3:3">
      <c r="C6623"/>
    </row>
    <row r="6624" spans="3:3">
      <c r="C6624"/>
    </row>
    <row r="6625" spans="3:3">
      <c r="C6625"/>
    </row>
    <row r="6626" spans="3:3">
      <c r="C6626"/>
    </row>
    <row r="6627" spans="3:3">
      <c r="C6627"/>
    </row>
    <row r="6628" spans="3:3">
      <c r="C6628"/>
    </row>
    <row r="6629" spans="3:3">
      <c r="C6629"/>
    </row>
    <row r="6630" spans="3:3">
      <c r="C6630"/>
    </row>
    <row r="6631" spans="3:3">
      <c r="C6631"/>
    </row>
    <row r="6632" spans="3:3">
      <c r="C6632"/>
    </row>
    <row r="6633" spans="3:3">
      <c r="C6633"/>
    </row>
    <row r="6634" spans="3:3">
      <c r="C6634"/>
    </row>
    <row r="6635" spans="3:3">
      <c r="C6635"/>
    </row>
    <row r="6636" spans="3:3">
      <c r="C6636"/>
    </row>
    <row r="6637" spans="3:3">
      <c r="C6637"/>
    </row>
    <row r="6638" spans="3:3">
      <c r="C6638"/>
    </row>
    <row r="6639" spans="3:3">
      <c r="C6639"/>
    </row>
    <row r="6640" spans="3:3">
      <c r="C6640"/>
    </row>
    <row r="6641" spans="3:3">
      <c r="C6641"/>
    </row>
    <row r="6642" spans="3:3">
      <c r="C6642"/>
    </row>
    <row r="6643" spans="3:3">
      <c r="C6643"/>
    </row>
    <row r="6644" spans="3:3">
      <c r="C6644"/>
    </row>
    <row r="6645" spans="3:3">
      <c r="C6645"/>
    </row>
    <row r="6646" spans="3:3">
      <c r="C6646"/>
    </row>
    <row r="6647" spans="3:3">
      <c r="C6647"/>
    </row>
    <row r="6648" spans="3:3">
      <c r="C6648"/>
    </row>
    <row r="6649" spans="3:3">
      <c r="C6649"/>
    </row>
    <row r="6650" spans="3:3">
      <c r="C6650"/>
    </row>
    <row r="6651" spans="3:3">
      <c r="C6651"/>
    </row>
    <row r="6652" spans="3:3">
      <c r="C6652"/>
    </row>
    <row r="6653" spans="3:3">
      <c r="C6653"/>
    </row>
    <row r="6654" spans="3:3">
      <c r="C6654"/>
    </row>
    <row r="6655" spans="3:3">
      <c r="C6655"/>
    </row>
    <row r="6656" spans="3:3">
      <c r="C6656"/>
    </row>
    <row r="6657" spans="3:3">
      <c r="C6657"/>
    </row>
    <row r="6658" spans="3:3">
      <c r="C6658"/>
    </row>
    <row r="6659" spans="3:3">
      <c r="C6659"/>
    </row>
    <row r="6660" spans="3:3">
      <c r="C6660"/>
    </row>
    <row r="6661" spans="3:3">
      <c r="C6661"/>
    </row>
    <row r="6662" spans="3:3">
      <c r="C6662"/>
    </row>
    <row r="6663" spans="3:3">
      <c r="C6663"/>
    </row>
    <row r="6664" spans="3:3">
      <c r="C6664"/>
    </row>
    <row r="6665" spans="3:3">
      <c r="C6665"/>
    </row>
    <row r="6666" spans="3:3">
      <c r="C6666"/>
    </row>
    <row r="6667" spans="3:3">
      <c r="C6667"/>
    </row>
    <row r="6668" spans="3:3">
      <c r="C6668"/>
    </row>
    <row r="6669" spans="3:3">
      <c r="C6669"/>
    </row>
    <row r="6670" spans="3:3">
      <c r="C6670"/>
    </row>
    <row r="6671" spans="3:3">
      <c r="C6671"/>
    </row>
    <row r="6672" spans="3:3">
      <c r="C6672"/>
    </row>
    <row r="6673" spans="3:3">
      <c r="C6673"/>
    </row>
    <row r="6674" spans="3:3">
      <c r="C6674"/>
    </row>
    <row r="6675" spans="3:3">
      <c r="C6675"/>
    </row>
    <row r="6676" spans="3:3">
      <c r="C6676"/>
    </row>
    <row r="6677" spans="3:3">
      <c r="C6677"/>
    </row>
    <row r="6678" spans="3:3">
      <c r="C6678"/>
    </row>
    <row r="6679" spans="3:3">
      <c r="C6679"/>
    </row>
    <row r="6680" spans="3:3">
      <c r="C6680"/>
    </row>
  </sheetData>
  <sheetProtection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1444E-3246-4136-BC14-213E5D130B69}">
  <dimension ref="A1:AI1234"/>
  <sheetViews>
    <sheetView topLeftCell="R171" zoomScale="70" workbookViewId="0">
      <selection activeCell="T172" sqref="T172:W180"/>
    </sheetView>
  </sheetViews>
  <sheetFormatPr defaultRowHeight="14.25"/>
  <cols>
    <col min="2" max="2" width="18.59765625" customWidth="1"/>
    <col min="3" max="3" width="15.59765625" customWidth="1"/>
    <col min="4" max="4" width="17.9296875" customWidth="1"/>
    <col min="5" max="5" width="16.53125" customWidth="1"/>
    <col min="6" max="6" width="18.33203125" customWidth="1"/>
    <col min="7" max="7" width="23.1328125" customWidth="1"/>
    <col min="8" max="8" width="21.53125" customWidth="1"/>
    <col min="11" max="11" width="18.59765625" customWidth="1"/>
    <col min="12" max="12" width="15.59765625" customWidth="1"/>
    <col min="13" max="13" width="17.9296875" customWidth="1"/>
    <col min="14" max="14" width="16.53125" customWidth="1"/>
    <col min="15" max="15" width="18.33203125" customWidth="1"/>
    <col min="16" max="16" width="23.1328125" customWidth="1"/>
    <col min="17" max="17" width="21.53125" customWidth="1"/>
    <col min="20" max="20" width="12.06640625" bestFit="1" customWidth="1"/>
    <col min="21" max="21" width="18.19921875" bestFit="1" customWidth="1"/>
    <col min="22" max="22" width="25.59765625" customWidth="1"/>
    <col min="23" max="23" width="16.53125" customWidth="1"/>
    <col min="24" max="24" width="16" customWidth="1"/>
    <col min="25" max="25" width="39.46484375" bestFit="1" customWidth="1"/>
    <col min="26" max="26" width="21.6640625" bestFit="1" customWidth="1"/>
    <col min="27" max="27" width="13.1328125" bestFit="1" customWidth="1"/>
    <col min="28" max="28" width="16.59765625" customWidth="1"/>
    <col min="29" max="29" width="11.73046875" bestFit="1" customWidth="1"/>
    <col min="30" max="30" width="18.19921875" customWidth="1"/>
    <col min="31" max="31" width="11.73046875" bestFit="1" customWidth="1"/>
    <col min="32" max="32" width="22.9296875" customWidth="1"/>
    <col min="33" max="33" width="11.73046875" bestFit="1" customWidth="1"/>
    <col min="34" max="34" width="21.73046875" customWidth="1"/>
    <col min="35" max="35" width="11.73046875" bestFit="1" customWidth="1"/>
  </cols>
  <sheetData>
    <row r="1" spans="1:35">
      <c r="A1" t="s">
        <v>0</v>
      </c>
      <c r="B1" t="s">
        <v>5</v>
      </c>
      <c r="C1" t="s">
        <v>18</v>
      </c>
      <c r="D1" t="s">
        <v>28</v>
      </c>
      <c r="E1" t="s">
        <v>31</v>
      </c>
      <c r="F1" t="s">
        <v>32</v>
      </c>
      <c r="G1" t="s">
        <v>33</v>
      </c>
      <c r="H1" t="s">
        <v>34</v>
      </c>
      <c r="J1" t="s">
        <v>0</v>
      </c>
      <c r="K1" t="s">
        <v>5</v>
      </c>
      <c r="L1" t="s">
        <v>18</v>
      </c>
      <c r="M1" t="s">
        <v>28</v>
      </c>
      <c r="N1" t="s">
        <v>31</v>
      </c>
      <c r="O1" t="s">
        <v>32</v>
      </c>
      <c r="P1" t="s">
        <v>33</v>
      </c>
      <c r="Q1" t="s">
        <v>34</v>
      </c>
      <c r="T1" s="16" t="s">
        <v>0</v>
      </c>
      <c r="U1" s="16" t="s">
        <v>136</v>
      </c>
      <c r="V1" s="16" t="s">
        <v>5</v>
      </c>
      <c r="W1" s="16" t="s">
        <v>137</v>
      </c>
      <c r="X1" s="16" t="s">
        <v>18</v>
      </c>
      <c r="Y1" s="16" t="s">
        <v>138</v>
      </c>
      <c r="Z1" s="16" t="s">
        <v>28</v>
      </c>
      <c r="AA1" s="16" t="s">
        <v>139</v>
      </c>
      <c r="AB1" s="16" t="s">
        <v>31</v>
      </c>
      <c r="AC1" s="16" t="s">
        <v>140</v>
      </c>
      <c r="AD1" s="16" t="s">
        <v>32</v>
      </c>
      <c r="AE1" s="16" t="s">
        <v>141</v>
      </c>
      <c r="AF1" s="16" t="s">
        <v>33</v>
      </c>
      <c r="AG1" s="16" t="s">
        <v>142</v>
      </c>
      <c r="AH1" s="16" t="s">
        <v>34</v>
      </c>
      <c r="AI1" s="16" t="s">
        <v>143</v>
      </c>
    </row>
    <row r="2" spans="1:35">
      <c r="A2">
        <v>59</v>
      </c>
      <c r="B2">
        <v>3</v>
      </c>
      <c r="C2">
        <v>2670</v>
      </c>
      <c r="D2">
        <v>12</v>
      </c>
      <c r="E2">
        <v>1</v>
      </c>
      <c r="F2">
        <v>0</v>
      </c>
      <c r="G2">
        <v>0</v>
      </c>
      <c r="H2">
        <v>0</v>
      </c>
      <c r="J2">
        <v>39</v>
      </c>
      <c r="K2">
        <v>5</v>
      </c>
      <c r="L2">
        <v>2086</v>
      </c>
      <c r="M2">
        <v>19</v>
      </c>
      <c r="N2">
        <v>1</v>
      </c>
      <c r="O2">
        <v>0</v>
      </c>
      <c r="P2">
        <v>0</v>
      </c>
      <c r="Q2">
        <v>0</v>
      </c>
      <c r="S2" t="s">
        <v>144</v>
      </c>
    </row>
    <row r="3" spans="1:35">
      <c r="A3">
        <v>30</v>
      </c>
      <c r="B3">
        <v>24</v>
      </c>
      <c r="C3">
        <v>2693</v>
      </c>
      <c r="D3">
        <v>1</v>
      </c>
      <c r="E3">
        <v>1</v>
      </c>
      <c r="F3">
        <v>0</v>
      </c>
      <c r="G3">
        <v>0</v>
      </c>
      <c r="H3">
        <v>0</v>
      </c>
      <c r="J3">
        <v>48</v>
      </c>
      <c r="K3">
        <v>1</v>
      </c>
      <c r="L3">
        <v>5381</v>
      </c>
      <c r="M3">
        <v>23</v>
      </c>
      <c r="N3">
        <v>1</v>
      </c>
      <c r="O3">
        <v>0</v>
      </c>
      <c r="P3">
        <v>0</v>
      </c>
      <c r="Q3">
        <v>0</v>
      </c>
      <c r="T3" t="s">
        <v>123</v>
      </c>
      <c r="U3">
        <v>37.561232765612324</v>
      </c>
      <c r="V3" t="s">
        <v>123</v>
      </c>
      <c r="W3">
        <v>8.9156528791565286</v>
      </c>
      <c r="X3" t="s">
        <v>123</v>
      </c>
      <c r="Y3">
        <v>6832.7396593673966</v>
      </c>
      <c r="Z3" t="s">
        <v>123</v>
      </c>
      <c r="AA3">
        <v>11.862935928629359</v>
      </c>
      <c r="AB3" t="s">
        <v>123</v>
      </c>
      <c r="AC3">
        <v>7.3690186536901869</v>
      </c>
      <c r="AD3" t="s">
        <v>123</v>
      </c>
      <c r="AE3">
        <v>4.4841849148418493</v>
      </c>
      <c r="AF3" t="s">
        <v>123</v>
      </c>
      <c r="AG3">
        <v>2.2343876723438769</v>
      </c>
      <c r="AH3" t="s">
        <v>123</v>
      </c>
      <c r="AI3">
        <v>4.3673965936739663</v>
      </c>
    </row>
    <row r="4" spans="1:35">
      <c r="A4">
        <v>22</v>
      </c>
      <c r="B4">
        <v>16</v>
      </c>
      <c r="C4">
        <v>2935</v>
      </c>
      <c r="D4">
        <v>1</v>
      </c>
      <c r="E4">
        <v>1</v>
      </c>
      <c r="F4">
        <v>0</v>
      </c>
      <c r="G4">
        <v>0</v>
      </c>
      <c r="H4">
        <v>0</v>
      </c>
      <c r="J4">
        <v>36</v>
      </c>
      <c r="K4">
        <v>9</v>
      </c>
      <c r="L4">
        <v>3388</v>
      </c>
      <c r="M4">
        <v>2</v>
      </c>
      <c r="N4">
        <v>1</v>
      </c>
      <c r="O4">
        <v>0</v>
      </c>
      <c r="P4">
        <v>0</v>
      </c>
      <c r="Q4">
        <v>0</v>
      </c>
      <c r="T4" t="s">
        <v>124</v>
      </c>
      <c r="U4">
        <v>0.25312794839607478</v>
      </c>
      <c r="V4" t="s">
        <v>124</v>
      </c>
      <c r="W4">
        <v>0.22818849256041765</v>
      </c>
      <c r="X4" t="s">
        <v>124</v>
      </c>
      <c r="Y4">
        <v>137.21576339807953</v>
      </c>
      <c r="Z4" t="s">
        <v>124</v>
      </c>
      <c r="AA4">
        <v>0.2210143304109897</v>
      </c>
      <c r="AB4" t="s">
        <v>124</v>
      </c>
      <c r="AC4">
        <v>0.17361396677971574</v>
      </c>
      <c r="AD4" t="s">
        <v>124</v>
      </c>
      <c r="AE4">
        <v>0.10392981606319528</v>
      </c>
      <c r="AF4" t="s">
        <v>124</v>
      </c>
      <c r="AG4">
        <v>9.2121462619334724E-2</v>
      </c>
      <c r="AH4" t="s">
        <v>124</v>
      </c>
      <c r="AI4">
        <v>0.10235535130638738</v>
      </c>
    </row>
    <row r="5" spans="1:35">
      <c r="A5">
        <v>35</v>
      </c>
      <c r="B5">
        <v>4</v>
      </c>
      <c r="C5">
        <v>1951</v>
      </c>
      <c r="D5">
        <v>1</v>
      </c>
      <c r="E5">
        <v>1</v>
      </c>
      <c r="F5">
        <v>0</v>
      </c>
      <c r="G5">
        <v>0</v>
      </c>
      <c r="H5">
        <v>0</v>
      </c>
      <c r="J5">
        <v>38</v>
      </c>
      <c r="K5">
        <v>29</v>
      </c>
      <c r="L5">
        <v>6673</v>
      </c>
      <c r="M5">
        <v>17</v>
      </c>
      <c r="N5">
        <v>1</v>
      </c>
      <c r="O5">
        <v>0</v>
      </c>
      <c r="P5">
        <v>0</v>
      </c>
      <c r="Q5">
        <v>0</v>
      </c>
      <c r="T5" t="s">
        <v>125</v>
      </c>
      <c r="U5">
        <v>36</v>
      </c>
      <c r="V5" t="s">
        <v>125</v>
      </c>
      <c r="W5">
        <v>7</v>
      </c>
      <c r="X5" t="s">
        <v>125</v>
      </c>
      <c r="Y5">
        <v>5204</v>
      </c>
      <c r="Z5" t="s">
        <v>125</v>
      </c>
      <c r="AA5">
        <v>10</v>
      </c>
      <c r="AB5" t="s">
        <v>125</v>
      </c>
      <c r="AC5">
        <v>6</v>
      </c>
      <c r="AD5" t="s">
        <v>125</v>
      </c>
      <c r="AE5">
        <v>3</v>
      </c>
      <c r="AF5" t="s">
        <v>125</v>
      </c>
      <c r="AG5">
        <v>1</v>
      </c>
      <c r="AH5" t="s">
        <v>125</v>
      </c>
      <c r="AI5">
        <v>3</v>
      </c>
    </row>
    <row r="6" spans="1:35">
      <c r="A6">
        <v>27</v>
      </c>
      <c r="B6">
        <v>2</v>
      </c>
      <c r="C6">
        <v>2341</v>
      </c>
      <c r="D6">
        <v>1</v>
      </c>
      <c r="E6">
        <v>1</v>
      </c>
      <c r="F6">
        <v>0</v>
      </c>
      <c r="G6">
        <v>0</v>
      </c>
      <c r="H6">
        <v>0</v>
      </c>
      <c r="J6">
        <v>37</v>
      </c>
      <c r="K6">
        <v>10</v>
      </c>
      <c r="L6">
        <v>10048</v>
      </c>
      <c r="M6">
        <v>17</v>
      </c>
      <c r="N6">
        <v>1</v>
      </c>
      <c r="O6">
        <v>0</v>
      </c>
      <c r="P6">
        <v>0</v>
      </c>
      <c r="Q6">
        <v>0</v>
      </c>
      <c r="T6" t="s">
        <v>126</v>
      </c>
      <c r="U6">
        <v>35</v>
      </c>
      <c r="V6" t="s">
        <v>126</v>
      </c>
      <c r="W6">
        <v>2</v>
      </c>
      <c r="X6" t="s">
        <v>126</v>
      </c>
      <c r="Y6">
        <v>2559</v>
      </c>
      <c r="Z6" t="s">
        <v>126</v>
      </c>
      <c r="AA6">
        <v>10</v>
      </c>
      <c r="AB6" t="s">
        <v>126</v>
      </c>
      <c r="AC6">
        <v>5</v>
      </c>
      <c r="AD6" t="s">
        <v>126</v>
      </c>
      <c r="AE6">
        <v>2</v>
      </c>
      <c r="AF6" t="s">
        <v>126</v>
      </c>
      <c r="AG6">
        <v>0</v>
      </c>
      <c r="AH6" t="s">
        <v>126</v>
      </c>
      <c r="AI6">
        <v>2</v>
      </c>
    </row>
    <row r="7" spans="1:35">
      <c r="A7">
        <v>37</v>
      </c>
      <c r="B7">
        <v>19</v>
      </c>
      <c r="C7">
        <v>3022</v>
      </c>
      <c r="D7">
        <v>8</v>
      </c>
      <c r="E7">
        <v>1</v>
      </c>
      <c r="F7">
        <v>0</v>
      </c>
      <c r="G7">
        <v>0</v>
      </c>
      <c r="H7">
        <v>0</v>
      </c>
      <c r="J7">
        <v>44</v>
      </c>
      <c r="K7">
        <v>24</v>
      </c>
      <c r="L7">
        <v>3161</v>
      </c>
      <c r="M7">
        <v>19</v>
      </c>
      <c r="N7">
        <v>1</v>
      </c>
      <c r="O7">
        <v>0</v>
      </c>
      <c r="P7">
        <v>0</v>
      </c>
      <c r="Q7">
        <v>0</v>
      </c>
      <c r="T7" t="s">
        <v>127</v>
      </c>
      <c r="U7">
        <v>8.8883600249765351</v>
      </c>
      <c r="V7" t="s">
        <v>127</v>
      </c>
      <c r="W7">
        <v>8.0126334854974992</v>
      </c>
      <c r="X7" t="s">
        <v>127</v>
      </c>
      <c r="Y7">
        <v>4818.2080007844806</v>
      </c>
      <c r="Z7" t="s">
        <v>127</v>
      </c>
      <c r="AA7">
        <v>7.7607192402878065</v>
      </c>
      <c r="AB7" t="s">
        <v>127</v>
      </c>
      <c r="AC7">
        <v>6.0962981443986566</v>
      </c>
      <c r="AD7" t="s">
        <v>127</v>
      </c>
      <c r="AE7">
        <v>3.6494019263879665</v>
      </c>
      <c r="AF7" t="s">
        <v>127</v>
      </c>
      <c r="AG7">
        <v>3.2347622258876654</v>
      </c>
      <c r="AH7" t="s">
        <v>127</v>
      </c>
      <c r="AI7">
        <v>3.5941160138926449</v>
      </c>
    </row>
    <row r="8" spans="1:35">
      <c r="A8">
        <v>45</v>
      </c>
      <c r="B8">
        <v>7</v>
      </c>
      <c r="C8">
        <v>9724</v>
      </c>
      <c r="D8">
        <v>25</v>
      </c>
      <c r="E8">
        <v>1</v>
      </c>
      <c r="F8">
        <v>0</v>
      </c>
      <c r="G8">
        <v>0</v>
      </c>
      <c r="H8">
        <v>0</v>
      </c>
      <c r="J8">
        <v>39</v>
      </c>
      <c r="K8">
        <v>3</v>
      </c>
      <c r="L8">
        <v>5238</v>
      </c>
      <c r="M8">
        <v>12</v>
      </c>
      <c r="N8">
        <v>1</v>
      </c>
      <c r="O8">
        <v>0</v>
      </c>
      <c r="P8">
        <v>0</v>
      </c>
      <c r="Q8">
        <v>0</v>
      </c>
      <c r="T8" t="s">
        <v>128</v>
      </c>
      <c r="U8">
        <v>79.002943933600875</v>
      </c>
      <c r="V8" t="s">
        <v>128</v>
      </c>
      <c r="W8">
        <v>64.202295372915813</v>
      </c>
      <c r="X8" t="s">
        <v>128</v>
      </c>
      <c r="Y8">
        <v>23215128.338823583</v>
      </c>
      <c r="Z8" t="s">
        <v>128</v>
      </c>
      <c r="AA8">
        <v>60.228763126573348</v>
      </c>
      <c r="AB8" t="s">
        <v>128</v>
      </c>
      <c r="AC8">
        <v>37.164851065398508</v>
      </c>
      <c r="AD8" t="s">
        <v>128</v>
      </c>
      <c r="AE8">
        <v>13.318134420324201</v>
      </c>
      <c r="AF8" t="s">
        <v>128</v>
      </c>
      <c r="AG8">
        <v>10.463686658029724</v>
      </c>
      <c r="AH8" t="s">
        <v>128</v>
      </c>
      <c r="AI8">
        <v>12.917669921319556</v>
      </c>
    </row>
    <row r="9" spans="1:35">
      <c r="A9">
        <v>36</v>
      </c>
      <c r="B9">
        <v>6</v>
      </c>
      <c r="C9">
        <v>3038</v>
      </c>
      <c r="D9">
        <v>5</v>
      </c>
      <c r="E9">
        <v>1</v>
      </c>
      <c r="F9">
        <v>0</v>
      </c>
      <c r="G9">
        <v>0</v>
      </c>
      <c r="H9">
        <v>0</v>
      </c>
      <c r="J9">
        <v>33</v>
      </c>
      <c r="K9">
        <v>5</v>
      </c>
      <c r="L9">
        <v>2851</v>
      </c>
      <c r="M9">
        <v>1</v>
      </c>
      <c r="N9">
        <v>1</v>
      </c>
      <c r="O9">
        <v>0</v>
      </c>
      <c r="P9">
        <v>0</v>
      </c>
      <c r="Q9">
        <v>0</v>
      </c>
      <c r="T9" t="s">
        <v>129</v>
      </c>
      <c r="U9">
        <v>-0.411834920895358</v>
      </c>
      <c r="V9" t="s">
        <v>129</v>
      </c>
      <c r="W9">
        <v>-4.4353390674841009E-2</v>
      </c>
      <c r="X9" t="s">
        <v>129</v>
      </c>
      <c r="Y9">
        <v>0.67164050078055437</v>
      </c>
      <c r="Z9" t="s">
        <v>129</v>
      </c>
      <c r="AA9">
        <v>0.67807879563200135</v>
      </c>
      <c r="AB9" t="s">
        <v>129</v>
      </c>
      <c r="AC9">
        <v>3.3534730643065673</v>
      </c>
      <c r="AD9" t="s">
        <v>129</v>
      </c>
      <c r="AE9">
        <v>0.39056729698200066</v>
      </c>
      <c r="AF9" t="s">
        <v>129</v>
      </c>
      <c r="AG9">
        <v>3.4304518203466241</v>
      </c>
      <c r="AH9" t="s">
        <v>129</v>
      </c>
      <c r="AI9">
        <v>0.13918353487991952</v>
      </c>
    </row>
    <row r="10" spans="1:35">
      <c r="A10">
        <v>32</v>
      </c>
      <c r="B10">
        <v>1</v>
      </c>
      <c r="C10">
        <v>2956</v>
      </c>
      <c r="D10">
        <v>1</v>
      </c>
      <c r="E10">
        <v>1</v>
      </c>
      <c r="F10">
        <v>0</v>
      </c>
      <c r="G10">
        <v>0</v>
      </c>
      <c r="H10">
        <v>0</v>
      </c>
      <c r="J10">
        <v>21</v>
      </c>
      <c r="K10">
        <v>12</v>
      </c>
      <c r="L10">
        <v>2716</v>
      </c>
      <c r="M10">
        <v>1</v>
      </c>
      <c r="N10">
        <v>1</v>
      </c>
      <c r="O10">
        <v>0</v>
      </c>
      <c r="P10">
        <v>0</v>
      </c>
      <c r="Q10">
        <v>0</v>
      </c>
      <c r="T10" t="s">
        <v>130</v>
      </c>
      <c r="U10">
        <v>0.40812169355743211</v>
      </c>
      <c r="V10" t="s">
        <v>130</v>
      </c>
      <c r="W10">
        <v>1.0291055943598111</v>
      </c>
      <c r="X10" t="s">
        <v>130</v>
      </c>
      <c r="Y10">
        <v>1.2862313750013348</v>
      </c>
      <c r="Z10" t="s">
        <v>130</v>
      </c>
      <c r="AA10">
        <v>1.0669231941464861</v>
      </c>
      <c r="AB10" t="s">
        <v>130</v>
      </c>
      <c r="AC10">
        <v>1.6579581677572068</v>
      </c>
      <c r="AD10" t="s">
        <v>130</v>
      </c>
      <c r="AE10">
        <v>0.86072010282658473</v>
      </c>
      <c r="AF10" t="s">
        <v>130</v>
      </c>
      <c r="AG10">
        <v>1.9467101829698117</v>
      </c>
      <c r="AH10" t="s">
        <v>130</v>
      </c>
      <c r="AI10">
        <v>0.80122851023072239</v>
      </c>
    </row>
    <row r="11" spans="1:35">
      <c r="A11">
        <v>37</v>
      </c>
      <c r="B11">
        <v>2</v>
      </c>
      <c r="C11">
        <v>5163</v>
      </c>
      <c r="D11">
        <v>17</v>
      </c>
      <c r="E11">
        <v>1</v>
      </c>
      <c r="F11">
        <v>0</v>
      </c>
      <c r="G11">
        <v>0</v>
      </c>
      <c r="H11">
        <v>0</v>
      </c>
      <c r="J11">
        <v>30</v>
      </c>
      <c r="K11">
        <v>4</v>
      </c>
      <c r="L11">
        <v>2285</v>
      </c>
      <c r="M11">
        <v>3</v>
      </c>
      <c r="N11">
        <v>1</v>
      </c>
      <c r="O11">
        <v>0</v>
      </c>
      <c r="P11">
        <v>0</v>
      </c>
      <c r="Q11">
        <v>0</v>
      </c>
      <c r="T11" t="s">
        <v>131</v>
      </c>
      <c r="U11">
        <v>42</v>
      </c>
      <c r="V11" t="s">
        <v>131</v>
      </c>
      <c r="W11">
        <v>28</v>
      </c>
      <c r="X11" t="s">
        <v>131</v>
      </c>
      <c r="Y11">
        <v>18948</v>
      </c>
      <c r="Z11" t="s">
        <v>131</v>
      </c>
      <c r="AA11">
        <v>38</v>
      </c>
      <c r="AB11" t="s">
        <v>131</v>
      </c>
      <c r="AC11">
        <v>37</v>
      </c>
      <c r="AD11" t="s">
        <v>131</v>
      </c>
      <c r="AE11">
        <v>18</v>
      </c>
      <c r="AF11" t="s">
        <v>131</v>
      </c>
      <c r="AG11">
        <v>15</v>
      </c>
      <c r="AH11" t="s">
        <v>131</v>
      </c>
      <c r="AI11">
        <v>17</v>
      </c>
    </row>
    <row r="12" spans="1:35">
      <c r="A12">
        <v>34</v>
      </c>
      <c r="B12">
        <v>6</v>
      </c>
      <c r="C12">
        <v>4505</v>
      </c>
      <c r="D12">
        <v>12</v>
      </c>
      <c r="E12">
        <v>1</v>
      </c>
      <c r="F12">
        <v>0</v>
      </c>
      <c r="G12">
        <v>0</v>
      </c>
      <c r="H12">
        <v>0</v>
      </c>
      <c r="J12">
        <v>19</v>
      </c>
      <c r="K12">
        <v>2</v>
      </c>
      <c r="L12">
        <v>2564</v>
      </c>
      <c r="M12">
        <v>1</v>
      </c>
      <c r="N12">
        <v>1</v>
      </c>
      <c r="O12">
        <v>0</v>
      </c>
      <c r="P12">
        <v>0</v>
      </c>
      <c r="Q12">
        <v>0</v>
      </c>
      <c r="T12" t="s">
        <v>132</v>
      </c>
      <c r="U12">
        <v>18</v>
      </c>
      <c r="V12" t="s">
        <v>132</v>
      </c>
      <c r="W12">
        <v>1</v>
      </c>
      <c r="X12" t="s">
        <v>132</v>
      </c>
      <c r="Y12">
        <v>1051</v>
      </c>
      <c r="Z12" t="s">
        <v>132</v>
      </c>
      <c r="AA12">
        <v>0</v>
      </c>
      <c r="AB12" t="s">
        <v>132</v>
      </c>
      <c r="AC12">
        <v>0</v>
      </c>
      <c r="AD12" t="s">
        <v>132</v>
      </c>
      <c r="AE12">
        <v>0</v>
      </c>
      <c r="AF12" t="s">
        <v>132</v>
      </c>
      <c r="AG12">
        <v>0</v>
      </c>
      <c r="AH12" t="s">
        <v>132</v>
      </c>
      <c r="AI12">
        <v>0</v>
      </c>
    </row>
    <row r="13" spans="1:35">
      <c r="A13">
        <v>36</v>
      </c>
      <c r="B13">
        <v>3</v>
      </c>
      <c r="C13">
        <v>2835</v>
      </c>
      <c r="D13">
        <v>7</v>
      </c>
      <c r="E13">
        <v>1</v>
      </c>
      <c r="F13">
        <v>0</v>
      </c>
      <c r="G13">
        <v>0</v>
      </c>
      <c r="H13">
        <v>0</v>
      </c>
      <c r="J13">
        <v>31</v>
      </c>
      <c r="K13">
        <v>20</v>
      </c>
      <c r="L13">
        <v>9824</v>
      </c>
      <c r="M13">
        <v>12</v>
      </c>
      <c r="N13">
        <v>1</v>
      </c>
      <c r="O13">
        <v>0</v>
      </c>
      <c r="P13">
        <v>0</v>
      </c>
      <c r="Q13">
        <v>0</v>
      </c>
      <c r="T13" t="s">
        <v>133</v>
      </c>
      <c r="U13">
        <v>60</v>
      </c>
      <c r="V13" t="s">
        <v>133</v>
      </c>
      <c r="W13">
        <v>29</v>
      </c>
      <c r="X13" t="s">
        <v>133</v>
      </c>
      <c r="Y13">
        <v>19999</v>
      </c>
      <c r="Z13" t="s">
        <v>133</v>
      </c>
      <c r="AA13">
        <v>38</v>
      </c>
      <c r="AB13" t="s">
        <v>133</v>
      </c>
      <c r="AC13">
        <v>37</v>
      </c>
      <c r="AD13" t="s">
        <v>133</v>
      </c>
      <c r="AE13">
        <v>18</v>
      </c>
      <c r="AF13" t="s">
        <v>133</v>
      </c>
      <c r="AG13">
        <v>15</v>
      </c>
      <c r="AH13" t="s">
        <v>133</v>
      </c>
      <c r="AI13">
        <v>17</v>
      </c>
    </row>
    <row r="14" spans="1:35">
      <c r="A14">
        <v>19</v>
      </c>
      <c r="B14">
        <v>3</v>
      </c>
      <c r="C14">
        <v>1483</v>
      </c>
      <c r="D14">
        <v>1</v>
      </c>
      <c r="E14">
        <v>1</v>
      </c>
      <c r="F14">
        <v>0</v>
      </c>
      <c r="G14">
        <v>0</v>
      </c>
      <c r="H14">
        <v>0</v>
      </c>
      <c r="J14">
        <v>26</v>
      </c>
      <c r="K14">
        <v>24</v>
      </c>
      <c r="L14">
        <v>2340</v>
      </c>
      <c r="M14">
        <v>1</v>
      </c>
      <c r="N14">
        <v>1</v>
      </c>
      <c r="O14">
        <v>0</v>
      </c>
      <c r="P14">
        <v>0</v>
      </c>
      <c r="Q14">
        <v>0</v>
      </c>
      <c r="T14" t="s">
        <v>134</v>
      </c>
      <c r="U14">
        <v>46313</v>
      </c>
      <c r="V14" t="s">
        <v>134</v>
      </c>
      <c r="W14">
        <v>10993</v>
      </c>
      <c r="X14" t="s">
        <v>134</v>
      </c>
      <c r="Y14">
        <v>8424768</v>
      </c>
      <c r="Z14" t="s">
        <v>134</v>
      </c>
      <c r="AA14">
        <v>14627</v>
      </c>
      <c r="AB14" t="s">
        <v>134</v>
      </c>
      <c r="AC14">
        <v>9086</v>
      </c>
      <c r="AD14" t="s">
        <v>134</v>
      </c>
      <c r="AE14">
        <v>5529</v>
      </c>
      <c r="AF14" t="s">
        <v>134</v>
      </c>
      <c r="AG14">
        <v>2755</v>
      </c>
      <c r="AH14" t="s">
        <v>134</v>
      </c>
      <c r="AI14">
        <v>5385</v>
      </c>
    </row>
    <row r="15" spans="1:35">
      <c r="A15">
        <v>51</v>
      </c>
      <c r="B15">
        <v>7</v>
      </c>
      <c r="C15">
        <v>6132</v>
      </c>
      <c r="D15">
        <v>10</v>
      </c>
      <c r="E15">
        <v>1</v>
      </c>
      <c r="F15">
        <v>0</v>
      </c>
      <c r="G15">
        <v>0</v>
      </c>
      <c r="H15">
        <v>0</v>
      </c>
      <c r="J15">
        <v>30</v>
      </c>
      <c r="K15">
        <v>12</v>
      </c>
      <c r="L15">
        <v>2033</v>
      </c>
      <c r="M15">
        <v>1</v>
      </c>
      <c r="N15">
        <v>1</v>
      </c>
      <c r="O15">
        <v>0</v>
      </c>
      <c r="P15">
        <v>0</v>
      </c>
      <c r="Q15">
        <v>0</v>
      </c>
      <c r="T15" t="s">
        <v>135</v>
      </c>
      <c r="U15">
        <v>1233</v>
      </c>
      <c r="V15" t="s">
        <v>135</v>
      </c>
      <c r="W15">
        <v>1233</v>
      </c>
      <c r="X15" t="s">
        <v>135</v>
      </c>
      <c r="Y15">
        <v>1233</v>
      </c>
      <c r="Z15" t="s">
        <v>135</v>
      </c>
      <c r="AA15">
        <v>1233</v>
      </c>
      <c r="AB15" t="s">
        <v>135</v>
      </c>
      <c r="AC15">
        <v>1233</v>
      </c>
      <c r="AD15" t="s">
        <v>135</v>
      </c>
      <c r="AE15">
        <v>1233</v>
      </c>
      <c r="AF15" t="s">
        <v>135</v>
      </c>
      <c r="AG15">
        <v>1233</v>
      </c>
      <c r="AH15" t="s">
        <v>135</v>
      </c>
      <c r="AI15">
        <v>1233</v>
      </c>
    </row>
    <row r="16" spans="1:35">
      <c r="A16">
        <v>58</v>
      </c>
      <c r="B16">
        <v>9</v>
      </c>
      <c r="C16">
        <v>3346</v>
      </c>
      <c r="D16">
        <v>9</v>
      </c>
      <c r="E16">
        <v>1</v>
      </c>
      <c r="F16">
        <v>0</v>
      </c>
      <c r="G16">
        <v>0</v>
      </c>
      <c r="H16">
        <v>0</v>
      </c>
      <c r="J16">
        <v>29</v>
      </c>
      <c r="K16">
        <v>1</v>
      </c>
      <c r="L16">
        <v>2319</v>
      </c>
      <c r="M16">
        <v>1</v>
      </c>
      <c r="N16">
        <v>1</v>
      </c>
      <c r="O16">
        <v>0</v>
      </c>
      <c r="P16">
        <v>0</v>
      </c>
      <c r="Q16">
        <v>0</v>
      </c>
    </row>
    <row r="17" spans="1:35">
      <c r="A17">
        <v>38</v>
      </c>
      <c r="B17">
        <v>2</v>
      </c>
      <c r="C17">
        <v>6553</v>
      </c>
      <c r="D17">
        <v>14</v>
      </c>
      <c r="E17">
        <v>1</v>
      </c>
      <c r="F17">
        <v>0</v>
      </c>
      <c r="G17">
        <v>0</v>
      </c>
      <c r="H17">
        <v>0</v>
      </c>
      <c r="J17">
        <v>58</v>
      </c>
      <c r="K17">
        <v>2</v>
      </c>
      <c r="L17">
        <v>2380</v>
      </c>
      <c r="M17">
        <v>3</v>
      </c>
      <c r="N17">
        <v>1</v>
      </c>
      <c r="O17">
        <v>0</v>
      </c>
      <c r="P17">
        <v>0</v>
      </c>
      <c r="Q17">
        <v>0</v>
      </c>
      <c r="T17" s="16" t="s">
        <v>0</v>
      </c>
      <c r="U17" s="16" t="s">
        <v>136</v>
      </c>
      <c r="V17" s="16" t="s">
        <v>5</v>
      </c>
      <c r="W17" s="16" t="s">
        <v>137</v>
      </c>
      <c r="X17" s="16" t="s">
        <v>18</v>
      </c>
      <c r="Y17" s="16" t="s">
        <v>138</v>
      </c>
      <c r="Z17" s="16" t="s">
        <v>28</v>
      </c>
      <c r="AA17" s="16" t="s">
        <v>139</v>
      </c>
      <c r="AB17" s="16" t="s">
        <v>31</v>
      </c>
      <c r="AC17" s="16" t="s">
        <v>140</v>
      </c>
      <c r="AD17" s="16" t="s">
        <v>32</v>
      </c>
      <c r="AE17" s="16" t="s">
        <v>141</v>
      </c>
      <c r="AF17" s="16" t="s">
        <v>33</v>
      </c>
      <c r="AG17" s="16" t="s">
        <v>142</v>
      </c>
      <c r="AH17" s="16" t="s">
        <v>34</v>
      </c>
      <c r="AI17" s="16" t="s">
        <v>143</v>
      </c>
    </row>
    <row r="18" spans="1:35">
      <c r="A18">
        <v>41</v>
      </c>
      <c r="B18">
        <v>6</v>
      </c>
      <c r="C18">
        <v>13591</v>
      </c>
      <c r="D18">
        <v>16</v>
      </c>
      <c r="E18">
        <v>1</v>
      </c>
      <c r="F18">
        <v>0</v>
      </c>
      <c r="G18">
        <v>0</v>
      </c>
      <c r="H18">
        <v>0</v>
      </c>
      <c r="J18">
        <v>21</v>
      </c>
      <c r="K18">
        <v>18</v>
      </c>
      <c r="L18">
        <v>2693</v>
      </c>
      <c r="M18">
        <v>1</v>
      </c>
      <c r="N18">
        <v>1</v>
      </c>
      <c r="O18">
        <v>0</v>
      </c>
      <c r="P18">
        <v>0</v>
      </c>
      <c r="Q18">
        <v>0</v>
      </c>
      <c r="S18" t="s">
        <v>145</v>
      </c>
    </row>
    <row r="19" spans="1:35">
      <c r="A19">
        <v>59</v>
      </c>
      <c r="B19">
        <v>3</v>
      </c>
      <c r="C19">
        <v>2177</v>
      </c>
      <c r="D19">
        <v>7</v>
      </c>
      <c r="E19">
        <v>1</v>
      </c>
      <c r="F19">
        <v>0</v>
      </c>
      <c r="G19">
        <v>0</v>
      </c>
      <c r="H19">
        <v>0</v>
      </c>
      <c r="J19">
        <v>25</v>
      </c>
      <c r="K19">
        <v>19</v>
      </c>
      <c r="L19">
        <v>2413</v>
      </c>
      <c r="M19">
        <v>1</v>
      </c>
      <c r="N19">
        <v>1</v>
      </c>
      <c r="O19">
        <v>0</v>
      </c>
      <c r="P19">
        <v>0</v>
      </c>
      <c r="Q19">
        <v>0</v>
      </c>
      <c r="T19" t="s">
        <v>123</v>
      </c>
      <c r="U19">
        <v>33.607594936708864</v>
      </c>
      <c r="V19" t="s">
        <v>123</v>
      </c>
      <c r="W19">
        <v>10.632911392405063</v>
      </c>
      <c r="X19" t="s">
        <v>123</v>
      </c>
      <c r="Y19">
        <v>4787.0928270042195</v>
      </c>
      <c r="Z19" t="s">
        <v>123</v>
      </c>
      <c r="AA19">
        <v>8.2447257383966246</v>
      </c>
      <c r="AB19" t="s">
        <v>123</v>
      </c>
      <c r="AC19">
        <v>5.1308016877637135</v>
      </c>
      <c r="AD19" t="s">
        <v>123</v>
      </c>
      <c r="AE19">
        <v>2.9029535864978904</v>
      </c>
      <c r="AF19" t="s">
        <v>123</v>
      </c>
      <c r="AG19">
        <v>1.9451476793248945</v>
      </c>
      <c r="AH19" t="s">
        <v>123</v>
      </c>
      <c r="AI19">
        <v>2.852320675105485</v>
      </c>
    </row>
    <row r="20" spans="1:35">
      <c r="A20">
        <v>41</v>
      </c>
      <c r="B20">
        <v>19</v>
      </c>
      <c r="C20">
        <v>3072</v>
      </c>
      <c r="D20">
        <v>17</v>
      </c>
      <c r="E20">
        <v>1</v>
      </c>
      <c r="F20">
        <v>0</v>
      </c>
      <c r="G20">
        <v>0</v>
      </c>
      <c r="H20">
        <v>0</v>
      </c>
      <c r="J20">
        <v>19</v>
      </c>
      <c r="K20">
        <v>21</v>
      </c>
      <c r="L20">
        <v>2121</v>
      </c>
      <c r="M20">
        <v>1</v>
      </c>
      <c r="N20">
        <v>1</v>
      </c>
      <c r="O20">
        <v>0</v>
      </c>
      <c r="P20">
        <v>0</v>
      </c>
      <c r="Q20">
        <v>0</v>
      </c>
      <c r="T20" t="s">
        <v>124</v>
      </c>
      <c r="U20">
        <v>0.62939090975051759</v>
      </c>
      <c r="V20" t="s">
        <v>124</v>
      </c>
      <c r="W20">
        <v>0.54905051698221874</v>
      </c>
      <c r="X20" t="s">
        <v>124</v>
      </c>
      <c r="Y20">
        <v>236.45707290784301</v>
      </c>
      <c r="Z20" t="s">
        <v>124</v>
      </c>
      <c r="AA20">
        <v>0.46568982749523635</v>
      </c>
      <c r="AB20" t="s">
        <v>124</v>
      </c>
      <c r="AC20">
        <v>0.38649299505005064</v>
      </c>
      <c r="AD20" t="s">
        <v>124</v>
      </c>
      <c r="AE20">
        <v>0.20622716099264204</v>
      </c>
      <c r="AF20" t="s">
        <v>124</v>
      </c>
      <c r="AG20">
        <v>0.20481435175289722</v>
      </c>
      <c r="AH20" t="s">
        <v>124</v>
      </c>
      <c r="AI20">
        <v>0.20418243660533456</v>
      </c>
    </row>
    <row r="21" spans="1:35">
      <c r="A21">
        <v>51</v>
      </c>
      <c r="B21">
        <v>1</v>
      </c>
      <c r="C21">
        <v>2723</v>
      </c>
      <c r="D21">
        <v>1</v>
      </c>
      <c r="E21">
        <v>1</v>
      </c>
      <c r="F21">
        <v>0</v>
      </c>
      <c r="G21">
        <v>0</v>
      </c>
      <c r="H21">
        <v>0</v>
      </c>
      <c r="J21">
        <v>20</v>
      </c>
      <c r="K21">
        <v>4</v>
      </c>
      <c r="L21">
        <v>2973</v>
      </c>
      <c r="M21">
        <v>1</v>
      </c>
      <c r="N21">
        <v>1</v>
      </c>
      <c r="O21">
        <v>0</v>
      </c>
      <c r="P21">
        <v>0</v>
      </c>
      <c r="Q21">
        <v>0</v>
      </c>
      <c r="T21" t="s">
        <v>125</v>
      </c>
      <c r="U21">
        <v>32</v>
      </c>
      <c r="V21" t="s">
        <v>125</v>
      </c>
      <c r="W21">
        <v>9</v>
      </c>
      <c r="X21" t="s">
        <v>125</v>
      </c>
      <c r="Y21">
        <v>3202</v>
      </c>
      <c r="Z21" t="s">
        <v>125</v>
      </c>
      <c r="AA21">
        <v>7</v>
      </c>
      <c r="AB21" t="s">
        <v>125</v>
      </c>
      <c r="AC21">
        <v>3</v>
      </c>
      <c r="AD21" t="s">
        <v>125</v>
      </c>
      <c r="AE21">
        <v>2</v>
      </c>
      <c r="AF21" t="s">
        <v>125</v>
      </c>
      <c r="AG21">
        <v>1</v>
      </c>
      <c r="AH21" t="s">
        <v>125</v>
      </c>
      <c r="AI21">
        <v>2</v>
      </c>
    </row>
    <row r="22" spans="1:35">
      <c r="A22">
        <v>36</v>
      </c>
      <c r="B22">
        <v>18</v>
      </c>
      <c r="C22">
        <v>3688</v>
      </c>
      <c r="D22">
        <v>4</v>
      </c>
      <c r="E22">
        <v>1</v>
      </c>
      <c r="F22">
        <v>0</v>
      </c>
      <c r="G22">
        <v>0</v>
      </c>
      <c r="H22">
        <v>0</v>
      </c>
      <c r="J22">
        <v>58</v>
      </c>
      <c r="K22">
        <v>2</v>
      </c>
      <c r="L22">
        <v>2479</v>
      </c>
      <c r="M22">
        <v>7</v>
      </c>
      <c r="N22">
        <v>1</v>
      </c>
      <c r="O22">
        <v>0</v>
      </c>
      <c r="P22">
        <v>0</v>
      </c>
      <c r="Q22">
        <v>0</v>
      </c>
      <c r="T22" t="s">
        <v>126</v>
      </c>
      <c r="U22">
        <v>31</v>
      </c>
      <c r="V22" t="s">
        <v>126</v>
      </c>
      <c r="W22">
        <v>2</v>
      </c>
      <c r="X22" t="s">
        <v>126</v>
      </c>
      <c r="Y22">
        <v>2404</v>
      </c>
      <c r="Z22" t="s">
        <v>126</v>
      </c>
      <c r="AA22">
        <v>1</v>
      </c>
      <c r="AB22" t="s">
        <v>126</v>
      </c>
      <c r="AC22">
        <v>1</v>
      </c>
      <c r="AD22" t="s">
        <v>126</v>
      </c>
      <c r="AE22">
        <v>0</v>
      </c>
      <c r="AF22" t="s">
        <v>126</v>
      </c>
      <c r="AG22">
        <v>0</v>
      </c>
      <c r="AH22" t="s">
        <v>126</v>
      </c>
      <c r="AI22">
        <v>0</v>
      </c>
    </row>
    <row r="23" spans="1:35">
      <c r="A23">
        <v>43</v>
      </c>
      <c r="B23">
        <v>7</v>
      </c>
      <c r="C23">
        <v>9985</v>
      </c>
      <c r="D23">
        <v>10</v>
      </c>
      <c r="E23">
        <v>1</v>
      </c>
      <c r="F23">
        <v>0</v>
      </c>
      <c r="G23">
        <v>0</v>
      </c>
      <c r="H23">
        <v>0</v>
      </c>
      <c r="J23">
        <v>40</v>
      </c>
      <c r="K23">
        <v>24</v>
      </c>
      <c r="L23">
        <v>13194</v>
      </c>
      <c r="M23">
        <v>22</v>
      </c>
      <c r="N23">
        <v>1</v>
      </c>
      <c r="O23">
        <v>0</v>
      </c>
      <c r="P23">
        <v>0</v>
      </c>
      <c r="Q23">
        <v>0</v>
      </c>
      <c r="T23" t="s">
        <v>127</v>
      </c>
      <c r="U23">
        <v>9.6893498953516204</v>
      </c>
      <c r="V23" t="s">
        <v>127</v>
      </c>
      <c r="W23">
        <v>8.4525252698250295</v>
      </c>
      <c r="X23" t="s">
        <v>127</v>
      </c>
      <c r="Y23">
        <v>3640.2103671038521</v>
      </c>
      <c r="Z23" t="s">
        <v>127</v>
      </c>
      <c r="AA23">
        <v>7.1692037673309779</v>
      </c>
      <c r="AB23" t="s">
        <v>127</v>
      </c>
      <c r="AC23">
        <v>5.9499840292049315</v>
      </c>
      <c r="AD23" t="s">
        <v>127</v>
      </c>
      <c r="AE23">
        <v>3.1748267886086587</v>
      </c>
      <c r="AF23" t="s">
        <v>127</v>
      </c>
      <c r="AG23">
        <v>3.1530768668236435</v>
      </c>
      <c r="AH23" t="s">
        <v>127</v>
      </c>
      <c r="AI23">
        <v>3.1433486567811211</v>
      </c>
    </row>
    <row r="24" spans="1:35">
      <c r="A24">
        <v>42</v>
      </c>
      <c r="B24">
        <v>23</v>
      </c>
      <c r="C24">
        <v>15992</v>
      </c>
      <c r="D24">
        <v>16</v>
      </c>
      <c r="E24">
        <v>1</v>
      </c>
      <c r="F24">
        <v>0</v>
      </c>
      <c r="G24">
        <v>0</v>
      </c>
      <c r="H24">
        <v>0</v>
      </c>
      <c r="J24">
        <v>20</v>
      </c>
      <c r="K24">
        <v>11</v>
      </c>
      <c r="L24">
        <v>2600</v>
      </c>
      <c r="M24">
        <v>1</v>
      </c>
      <c r="N24">
        <v>1</v>
      </c>
      <c r="O24">
        <v>0</v>
      </c>
      <c r="P24">
        <v>0</v>
      </c>
      <c r="Q24">
        <v>0</v>
      </c>
      <c r="T24" t="s">
        <v>128</v>
      </c>
      <c r="U24">
        <v>93.883501394550464</v>
      </c>
      <c r="V24" t="s">
        <v>128</v>
      </c>
      <c r="W24">
        <v>71.445183437030693</v>
      </c>
      <c r="X24" t="s">
        <v>128</v>
      </c>
      <c r="Y24">
        <v>13251131.516770363</v>
      </c>
      <c r="Z24" t="s">
        <v>128</v>
      </c>
      <c r="AA24">
        <v>51.39748265751269</v>
      </c>
      <c r="AB24" t="s">
        <v>128</v>
      </c>
      <c r="AC24">
        <v>35.402309947793754</v>
      </c>
      <c r="AD24" t="s">
        <v>128</v>
      </c>
      <c r="AE24">
        <v>10.079525137667169</v>
      </c>
      <c r="AF24" t="s">
        <v>128</v>
      </c>
      <c r="AG24">
        <v>9.941893728098405</v>
      </c>
      <c r="AH24" t="s">
        <v>128</v>
      </c>
      <c r="AI24">
        <v>9.8806407780876775</v>
      </c>
    </row>
    <row r="25" spans="1:35">
      <c r="A25">
        <v>42</v>
      </c>
      <c r="B25">
        <v>2</v>
      </c>
      <c r="C25">
        <v>6781</v>
      </c>
      <c r="D25">
        <v>14</v>
      </c>
      <c r="E25">
        <v>1</v>
      </c>
      <c r="F25">
        <v>0</v>
      </c>
      <c r="G25">
        <v>0</v>
      </c>
      <c r="H25">
        <v>0</v>
      </c>
      <c r="J25">
        <v>37</v>
      </c>
      <c r="K25">
        <v>11</v>
      </c>
      <c r="L25">
        <v>4777</v>
      </c>
      <c r="M25">
        <v>15</v>
      </c>
      <c r="N25">
        <v>1</v>
      </c>
      <c r="O25">
        <v>0</v>
      </c>
      <c r="P25">
        <v>0</v>
      </c>
      <c r="Q25">
        <v>0</v>
      </c>
      <c r="T25" t="s">
        <v>129</v>
      </c>
      <c r="U25">
        <v>-5.7043692699482396E-2</v>
      </c>
      <c r="V25" t="s">
        <v>129</v>
      </c>
      <c r="W25">
        <v>-0.86030636916483028</v>
      </c>
      <c r="X25" t="s">
        <v>129</v>
      </c>
      <c r="Y25">
        <v>4.181844867188369</v>
      </c>
      <c r="Z25" t="s">
        <v>129</v>
      </c>
      <c r="AA25">
        <v>3.7840983946689835</v>
      </c>
      <c r="AB25" t="s">
        <v>129</v>
      </c>
      <c r="AC25">
        <v>9.6080290613362251</v>
      </c>
      <c r="AD25" t="s">
        <v>129</v>
      </c>
      <c r="AE25">
        <v>1.5672844657445295</v>
      </c>
      <c r="AF25" t="s">
        <v>129</v>
      </c>
      <c r="AG25">
        <v>4.8611442802491283</v>
      </c>
      <c r="AH25" t="s">
        <v>129</v>
      </c>
      <c r="AI25">
        <v>0.26352809773813934</v>
      </c>
    </row>
    <row r="26" spans="1:35">
      <c r="A26">
        <v>36</v>
      </c>
      <c r="B26">
        <v>1</v>
      </c>
      <c r="C26">
        <v>6653</v>
      </c>
      <c r="D26">
        <v>7</v>
      </c>
      <c r="E26">
        <v>1</v>
      </c>
      <c r="F26">
        <v>0</v>
      </c>
      <c r="G26">
        <v>0</v>
      </c>
      <c r="H26">
        <v>0</v>
      </c>
      <c r="J26">
        <v>36</v>
      </c>
      <c r="K26">
        <v>15</v>
      </c>
      <c r="L26">
        <v>4834</v>
      </c>
      <c r="M26">
        <v>9</v>
      </c>
      <c r="N26">
        <v>1</v>
      </c>
      <c r="O26">
        <v>0</v>
      </c>
      <c r="P26">
        <v>0</v>
      </c>
      <c r="Q26">
        <v>0</v>
      </c>
      <c r="T26" t="s">
        <v>130</v>
      </c>
      <c r="U26">
        <v>0.71573238846693599</v>
      </c>
      <c r="V26" t="s">
        <v>130</v>
      </c>
      <c r="W26">
        <v>0.63590333488604156</v>
      </c>
      <c r="X26" t="s">
        <v>130</v>
      </c>
      <c r="Y26">
        <v>1.9211469079285475</v>
      </c>
      <c r="Z26" t="s">
        <v>130</v>
      </c>
      <c r="AA26">
        <v>1.6881575231409112</v>
      </c>
      <c r="AB26" t="s">
        <v>130</v>
      </c>
      <c r="AC26">
        <v>2.6822444212785057</v>
      </c>
      <c r="AD26" t="s">
        <v>130</v>
      </c>
      <c r="AE26">
        <v>1.3353599697232943</v>
      </c>
      <c r="AF26" t="s">
        <v>130</v>
      </c>
      <c r="AG26">
        <v>2.217562808151226</v>
      </c>
      <c r="AH26" t="s">
        <v>130</v>
      </c>
      <c r="AI26">
        <v>1.0298502925492778</v>
      </c>
    </row>
    <row r="27" spans="1:35">
      <c r="A27">
        <v>46</v>
      </c>
      <c r="B27">
        <v>7</v>
      </c>
      <c r="C27">
        <v>5258</v>
      </c>
      <c r="D27">
        <v>7</v>
      </c>
      <c r="E27">
        <v>1</v>
      </c>
      <c r="F27">
        <v>0</v>
      </c>
      <c r="G27">
        <v>0</v>
      </c>
      <c r="H27">
        <v>0</v>
      </c>
      <c r="J27">
        <v>28</v>
      </c>
      <c r="K27">
        <v>1</v>
      </c>
      <c r="L27">
        <v>2596</v>
      </c>
      <c r="M27">
        <v>1</v>
      </c>
      <c r="N27">
        <v>1</v>
      </c>
      <c r="O27">
        <v>0</v>
      </c>
      <c r="P27">
        <v>0</v>
      </c>
      <c r="Q27">
        <v>0</v>
      </c>
      <c r="T27" t="s">
        <v>131</v>
      </c>
      <c r="U27">
        <v>40</v>
      </c>
      <c r="V27" t="s">
        <v>131</v>
      </c>
      <c r="W27">
        <v>28</v>
      </c>
      <c r="X27" t="s">
        <v>131</v>
      </c>
      <c r="Y27">
        <v>18850</v>
      </c>
      <c r="Z27" t="s">
        <v>131</v>
      </c>
      <c r="AA27">
        <v>40</v>
      </c>
      <c r="AB27" t="s">
        <v>131</v>
      </c>
      <c r="AC27">
        <v>40</v>
      </c>
      <c r="AD27" t="s">
        <v>131</v>
      </c>
      <c r="AE27">
        <v>15</v>
      </c>
      <c r="AF27" t="s">
        <v>131</v>
      </c>
      <c r="AG27">
        <v>15</v>
      </c>
      <c r="AH27" t="s">
        <v>131</v>
      </c>
      <c r="AI27">
        <v>14</v>
      </c>
    </row>
    <row r="28" spans="1:35">
      <c r="A28">
        <v>30</v>
      </c>
      <c r="B28">
        <v>2</v>
      </c>
      <c r="C28">
        <v>2476</v>
      </c>
      <c r="D28">
        <v>1</v>
      </c>
      <c r="E28">
        <v>1</v>
      </c>
      <c r="F28">
        <v>0</v>
      </c>
      <c r="G28">
        <v>0</v>
      </c>
      <c r="H28">
        <v>0</v>
      </c>
      <c r="J28">
        <v>41</v>
      </c>
      <c r="K28">
        <v>5</v>
      </c>
      <c r="L28">
        <v>2107</v>
      </c>
      <c r="M28">
        <v>5</v>
      </c>
      <c r="N28">
        <v>1</v>
      </c>
      <c r="O28">
        <v>0</v>
      </c>
      <c r="P28">
        <v>0</v>
      </c>
      <c r="Q28">
        <v>0</v>
      </c>
      <c r="T28" t="s">
        <v>132</v>
      </c>
      <c r="U28">
        <v>18</v>
      </c>
      <c r="V28" t="s">
        <v>132</v>
      </c>
      <c r="W28">
        <v>1</v>
      </c>
      <c r="X28" t="s">
        <v>132</v>
      </c>
      <c r="Y28">
        <v>1009</v>
      </c>
      <c r="Z28" t="s">
        <v>132</v>
      </c>
      <c r="AA28">
        <v>0</v>
      </c>
      <c r="AB28" t="s">
        <v>132</v>
      </c>
      <c r="AC28">
        <v>0</v>
      </c>
      <c r="AD28" t="s">
        <v>132</v>
      </c>
      <c r="AE28">
        <v>0</v>
      </c>
      <c r="AF28" t="s">
        <v>132</v>
      </c>
      <c r="AG28">
        <v>0</v>
      </c>
      <c r="AH28" t="s">
        <v>132</v>
      </c>
      <c r="AI28">
        <v>0</v>
      </c>
    </row>
    <row r="29" spans="1:35">
      <c r="A29">
        <v>40</v>
      </c>
      <c r="B29">
        <v>2</v>
      </c>
      <c r="C29">
        <v>3448</v>
      </c>
      <c r="D29">
        <v>20</v>
      </c>
      <c r="E29">
        <v>1</v>
      </c>
      <c r="F29">
        <v>0</v>
      </c>
      <c r="G29">
        <v>0</v>
      </c>
      <c r="H29">
        <v>0</v>
      </c>
      <c r="J29">
        <v>24</v>
      </c>
      <c r="K29">
        <v>17</v>
      </c>
      <c r="L29">
        <v>2210</v>
      </c>
      <c r="M29">
        <v>1</v>
      </c>
      <c r="N29">
        <v>1</v>
      </c>
      <c r="O29">
        <v>0</v>
      </c>
      <c r="P29">
        <v>0</v>
      </c>
      <c r="Q29">
        <v>0</v>
      </c>
      <c r="T29" t="s">
        <v>133</v>
      </c>
      <c r="U29">
        <v>58</v>
      </c>
      <c r="V29" t="s">
        <v>133</v>
      </c>
      <c r="W29">
        <v>29</v>
      </c>
      <c r="X29" t="s">
        <v>133</v>
      </c>
      <c r="Y29">
        <v>19859</v>
      </c>
      <c r="Z29" t="s">
        <v>133</v>
      </c>
      <c r="AA29">
        <v>40</v>
      </c>
      <c r="AB29" t="s">
        <v>133</v>
      </c>
      <c r="AC29">
        <v>40</v>
      </c>
      <c r="AD29" t="s">
        <v>133</v>
      </c>
      <c r="AE29">
        <v>15</v>
      </c>
      <c r="AF29" t="s">
        <v>133</v>
      </c>
      <c r="AG29">
        <v>15</v>
      </c>
      <c r="AH29" t="s">
        <v>133</v>
      </c>
      <c r="AI29">
        <v>14</v>
      </c>
    </row>
    <row r="30" spans="1:35">
      <c r="A30">
        <v>38</v>
      </c>
      <c r="B30">
        <v>2</v>
      </c>
      <c r="C30">
        <v>1702</v>
      </c>
      <c r="D30">
        <v>1</v>
      </c>
      <c r="E30">
        <v>1</v>
      </c>
      <c r="F30">
        <v>0</v>
      </c>
      <c r="G30">
        <v>0</v>
      </c>
      <c r="H30">
        <v>0</v>
      </c>
      <c r="J30">
        <v>31</v>
      </c>
      <c r="K30">
        <v>2</v>
      </c>
      <c r="L30">
        <v>2785</v>
      </c>
      <c r="M30">
        <v>3</v>
      </c>
      <c r="N30">
        <v>1</v>
      </c>
      <c r="O30">
        <v>0</v>
      </c>
      <c r="P30">
        <v>0</v>
      </c>
      <c r="Q30">
        <v>0</v>
      </c>
      <c r="T30" t="s">
        <v>134</v>
      </c>
      <c r="U30">
        <v>7965</v>
      </c>
      <c r="V30" t="s">
        <v>134</v>
      </c>
      <c r="W30">
        <v>2520</v>
      </c>
      <c r="X30" t="s">
        <v>134</v>
      </c>
      <c r="Y30">
        <v>1134541</v>
      </c>
      <c r="Z30" t="s">
        <v>134</v>
      </c>
      <c r="AA30">
        <v>1954</v>
      </c>
      <c r="AB30" t="s">
        <v>134</v>
      </c>
      <c r="AC30">
        <v>1216</v>
      </c>
      <c r="AD30" t="s">
        <v>134</v>
      </c>
      <c r="AE30">
        <v>688</v>
      </c>
      <c r="AF30" t="s">
        <v>134</v>
      </c>
      <c r="AG30">
        <v>461</v>
      </c>
      <c r="AH30" t="s">
        <v>134</v>
      </c>
      <c r="AI30">
        <v>676</v>
      </c>
    </row>
    <row r="31" spans="1:35">
      <c r="A31">
        <v>57</v>
      </c>
      <c r="B31">
        <v>29</v>
      </c>
      <c r="C31">
        <v>14118</v>
      </c>
      <c r="D31">
        <v>32</v>
      </c>
      <c r="E31">
        <v>1</v>
      </c>
      <c r="F31">
        <v>0</v>
      </c>
      <c r="G31">
        <v>0</v>
      </c>
      <c r="H31">
        <v>0</v>
      </c>
      <c r="J31">
        <v>31</v>
      </c>
      <c r="K31">
        <v>1</v>
      </c>
      <c r="L31">
        <v>1359</v>
      </c>
      <c r="M31">
        <v>1</v>
      </c>
      <c r="N31">
        <v>1</v>
      </c>
      <c r="O31">
        <v>0</v>
      </c>
      <c r="P31">
        <v>0</v>
      </c>
      <c r="Q31">
        <v>0</v>
      </c>
      <c r="T31" t="s">
        <v>135</v>
      </c>
      <c r="U31">
        <v>237</v>
      </c>
      <c r="V31" t="s">
        <v>135</v>
      </c>
      <c r="W31">
        <v>237</v>
      </c>
      <c r="X31" t="s">
        <v>135</v>
      </c>
      <c r="Y31">
        <v>237</v>
      </c>
      <c r="Z31" t="s">
        <v>135</v>
      </c>
      <c r="AA31">
        <v>237</v>
      </c>
      <c r="AB31" t="s">
        <v>135</v>
      </c>
      <c r="AC31">
        <v>237</v>
      </c>
      <c r="AD31" t="s">
        <v>135</v>
      </c>
      <c r="AE31">
        <v>237</v>
      </c>
      <c r="AF31" t="s">
        <v>135</v>
      </c>
      <c r="AG31">
        <v>237</v>
      </c>
      <c r="AH31" t="s">
        <v>135</v>
      </c>
      <c r="AI31">
        <v>237</v>
      </c>
    </row>
    <row r="32" spans="1:35">
      <c r="A32">
        <v>54</v>
      </c>
      <c r="B32">
        <v>8</v>
      </c>
      <c r="C32">
        <v>3780</v>
      </c>
      <c r="D32">
        <v>19</v>
      </c>
      <c r="E32">
        <v>1</v>
      </c>
      <c r="F32">
        <v>0</v>
      </c>
      <c r="G32">
        <v>0</v>
      </c>
      <c r="H32">
        <v>0</v>
      </c>
      <c r="J32">
        <v>31</v>
      </c>
      <c r="K32">
        <v>8</v>
      </c>
      <c r="L32">
        <v>1261</v>
      </c>
      <c r="M32">
        <v>1</v>
      </c>
      <c r="N32">
        <v>1</v>
      </c>
      <c r="O32">
        <v>0</v>
      </c>
      <c r="P32">
        <v>0</v>
      </c>
      <c r="Q32">
        <v>0</v>
      </c>
    </row>
    <row r="33" spans="1:23">
      <c r="A33">
        <v>38</v>
      </c>
      <c r="B33">
        <v>10</v>
      </c>
      <c r="C33">
        <v>9824</v>
      </c>
      <c r="D33">
        <v>18</v>
      </c>
      <c r="E33">
        <v>1</v>
      </c>
      <c r="F33">
        <v>0</v>
      </c>
      <c r="G33">
        <v>0</v>
      </c>
      <c r="H33">
        <v>0</v>
      </c>
      <c r="J33">
        <v>39</v>
      </c>
      <c r="K33">
        <v>2</v>
      </c>
      <c r="L33">
        <v>3646</v>
      </c>
      <c r="M33">
        <v>11</v>
      </c>
      <c r="N33">
        <v>1</v>
      </c>
      <c r="O33">
        <v>0</v>
      </c>
      <c r="P33">
        <v>0</v>
      </c>
      <c r="Q33">
        <v>0</v>
      </c>
      <c r="T33" s="17" t="s">
        <v>146</v>
      </c>
    </row>
    <row r="34" spans="1:23">
      <c r="A34">
        <v>24</v>
      </c>
      <c r="B34">
        <v>17</v>
      </c>
      <c r="C34">
        <v>2127</v>
      </c>
      <c r="D34">
        <v>1</v>
      </c>
      <c r="E34">
        <v>1</v>
      </c>
      <c r="F34">
        <v>0</v>
      </c>
      <c r="G34">
        <v>0</v>
      </c>
      <c r="H34">
        <v>0</v>
      </c>
      <c r="J34">
        <v>35</v>
      </c>
      <c r="K34">
        <v>2</v>
      </c>
      <c r="L34">
        <v>2074</v>
      </c>
      <c r="M34">
        <v>1</v>
      </c>
      <c r="N34">
        <v>1</v>
      </c>
      <c r="O34">
        <v>0</v>
      </c>
      <c r="P34">
        <v>0</v>
      </c>
      <c r="Q34">
        <v>0</v>
      </c>
      <c r="T34" s="18"/>
    </row>
    <row r="35" spans="1:23">
      <c r="A35">
        <v>20</v>
      </c>
      <c r="B35">
        <v>1</v>
      </c>
      <c r="C35">
        <v>2836</v>
      </c>
      <c r="D35">
        <v>1</v>
      </c>
      <c r="E35">
        <v>1</v>
      </c>
      <c r="F35">
        <v>0</v>
      </c>
      <c r="G35">
        <v>0</v>
      </c>
      <c r="H35">
        <v>0</v>
      </c>
      <c r="J35">
        <v>32</v>
      </c>
      <c r="K35">
        <v>2</v>
      </c>
      <c r="L35">
        <v>1393</v>
      </c>
      <c r="M35">
        <v>1</v>
      </c>
      <c r="N35">
        <v>1</v>
      </c>
      <c r="O35">
        <v>0</v>
      </c>
      <c r="P35">
        <v>0</v>
      </c>
      <c r="Q35">
        <v>0</v>
      </c>
      <c r="T35" s="19" t="s">
        <v>147</v>
      </c>
    </row>
    <row r="36" spans="1:23">
      <c r="A36">
        <v>43</v>
      </c>
      <c r="B36">
        <v>6</v>
      </c>
      <c r="C36">
        <v>16627</v>
      </c>
      <c r="D36">
        <v>21</v>
      </c>
      <c r="E36">
        <v>1</v>
      </c>
      <c r="F36">
        <v>0</v>
      </c>
      <c r="G36">
        <v>0</v>
      </c>
      <c r="H36">
        <v>0</v>
      </c>
      <c r="J36">
        <v>24</v>
      </c>
      <c r="K36">
        <v>22</v>
      </c>
      <c r="L36">
        <v>1555</v>
      </c>
      <c r="M36">
        <v>1</v>
      </c>
      <c r="N36">
        <v>1</v>
      </c>
      <c r="O36">
        <v>0</v>
      </c>
      <c r="P36">
        <v>0</v>
      </c>
      <c r="Q36">
        <v>0</v>
      </c>
      <c r="T36" s="18"/>
    </row>
    <row r="37" spans="1:23">
      <c r="A37">
        <v>30</v>
      </c>
      <c r="B37">
        <v>3</v>
      </c>
      <c r="C37">
        <v>2083</v>
      </c>
      <c r="D37">
        <v>1</v>
      </c>
      <c r="E37">
        <v>1</v>
      </c>
      <c r="F37">
        <v>0</v>
      </c>
      <c r="G37">
        <v>0</v>
      </c>
      <c r="H37">
        <v>0</v>
      </c>
      <c r="J37">
        <v>31</v>
      </c>
      <c r="K37">
        <v>16</v>
      </c>
      <c r="L37">
        <v>8161</v>
      </c>
      <c r="M37">
        <v>10</v>
      </c>
      <c r="N37">
        <v>1</v>
      </c>
      <c r="O37">
        <v>0</v>
      </c>
      <c r="P37">
        <v>0</v>
      </c>
      <c r="Q37">
        <v>0</v>
      </c>
      <c r="T37" s="19" t="s">
        <v>148</v>
      </c>
    </row>
    <row r="38" spans="1:23">
      <c r="A38">
        <v>35</v>
      </c>
      <c r="B38">
        <v>3</v>
      </c>
      <c r="C38">
        <v>1281</v>
      </c>
      <c r="D38">
        <v>1</v>
      </c>
      <c r="E38">
        <v>1</v>
      </c>
      <c r="F38">
        <v>0</v>
      </c>
      <c r="G38">
        <v>0</v>
      </c>
      <c r="H38">
        <v>0</v>
      </c>
      <c r="J38">
        <v>43</v>
      </c>
      <c r="K38">
        <v>17</v>
      </c>
      <c r="L38">
        <v>2437</v>
      </c>
      <c r="M38">
        <v>6</v>
      </c>
      <c r="N38">
        <v>1</v>
      </c>
      <c r="O38">
        <v>0</v>
      </c>
      <c r="P38">
        <v>0</v>
      </c>
      <c r="Q38">
        <v>0</v>
      </c>
      <c r="T38" s="18"/>
    </row>
    <row r="39" spans="1:23">
      <c r="A39">
        <v>37</v>
      </c>
      <c r="B39">
        <v>10</v>
      </c>
      <c r="C39">
        <v>4680</v>
      </c>
      <c r="D39">
        <v>4</v>
      </c>
      <c r="E39">
        <v>1</v>
      </c>
      <c r="F39">
        <v>0</v>
      </c>
      <c r="G39">
        <v>0</v>
      </c>
      <c r="H39">
        <v>0</v>
      </c>
      <c r="J39">
        <v>22</v>
      </c>
      <c r="K39">
        <v>8</v>
      </c>
      <c r="L39">
        <v>2398</v>
      </c>
      <c r="M39">
        <v>1</v>
      </c>
      <c r="N39">
        <v>1</v>
      </c>
      <c r="O39">
        <v>0</v>
      </c>
      <c r="P39">
        <v>0</v>
      </c>
      <c r="Q39">
        <v>0</v>
      </c>
      <c r="T39" s="19" t="s">
        <v>149</v>
      </c>
    </row>
    <row r="40" spans="1:23">
      <c r="A40">
        <v>38</v>
      </c>
      <c r="B40">
        <v>1</v>
      </c>
      <c r="C40">
        <v>7861</v>
      </c>
      <c r="D40">
        <v>10</v>
      </c>
      <c r="E40">
        <v>1</v>
      </c>
      <c r="F40">
        <v>0</v>
      </c>
      <c r="G40">
        <v>0</v>
      </c>
      <c r="H40">
        <v>0</v>
      </c>
      <c r="J40">
        <v>31</v>
      </c>
      <c r="K40">
        <v>18</v>
      </c>
      <c r="L40">
        <v>2956</v>
      </c>
      <c r="M40">
        <v>2</v>
      </c>
      <c r="N40">
        <v>1</v>
      </c>
      <c r="O40">
        <v>0</v>
      </c>
      <c r="P40">
        <v>0</v>
      </c>
      <c r="Q40">
        <v>0</v>
      </c>
      <c r="T40" s="18"/>
    </row>
    <row r="41" spans="1:23">
      <c r="A41">
        <v>29</v>
      </c>
      <c r="B41">
        <v>10</v>
      </c>
      <c r="C41">
        <v>2642</v>
      </c>
      <c r="D41">
        <v>1</v>
      </c>
      <c r="E41">
        <v>1</v>
      </c>
      <c r="F41">
        <v>0</v>
      </c>
      <c r="G41">
        <v>0</v>
      </c>
      <c r="H41">
        <v>0</v>
      </c>
      <c r="J41">
        <v>30</v>
      </c>
      <c r="K41">
        <v>9</v>
      </c>
      <c r="L41">
        <v>1081</v>
      </c>
      <c r="M41">
        <v>1</v>
      </c>
      <c r="N41">
        <v>1</v>
      </c>
      <c r="O41">
        <v>0</v>
      </c>
      <c r="P41">
        <v>0</v>
      </c>
      <c r="Q41">
        <v>0</v>
      </c>
      <c r="T41" s="19" t="s">
        <v>150</v>
      </c>
    </row>
    <row r="42" spans="1:23">
      <c r="A42">
        <v>35</v>
      </c>
      <c r="B42">
        <v>2</v>
      </c>
      <c r="C42">
        <v>5093</v>
      </c>
      <c r="D42">
        <v>16</v>
      </c>
      <c r="E42">
        <v>1</v>
      </c>
      <c r="F42">
        <v>0</v>
      </c>
      <c r="G42">
        <v>0</v>
      </c>
      <c r="H42">
        <v>0</v>
      </c>
      <c r="J42">
        <v>22</v>
      </c>
      <c r="K42">
        <v>7</v>
      </c>
      <c r="L42">
        <v>2472</v>
      </c>
      <c r="M42">
        <v>1</v>
      </c>
      <c r="N42">
        <v>1</v>
      </c>
      <c r="O42">
        <v>0</v>
      </c>
      <c r="P42">
        <v>0</v>
      </c>
      <c r="Q42">
        <v>0</v>
      </c>
    </row>
    <row r="43" spans="1:23">
      <c r="A43">
        <v>24</v>
      </c>
      <c r="B43">
        <v>9</v>
      </c>
      <c r="C43">
        <v>2694</v>
      </c>
      <c r="D43">
        <v>1</v>
      </c>
      <c r="E43">
        <v>1</v>
      </c>
      <c r="F43">
        <v>0</v>
      </c>
      <c r="G43">
        <v>0</v>
      </c>
      <c r="H43">
        <v>0</v>
      </c>
      <c r="J43">
        <v>29</v>
      </c>
      <c r="K43">
        <v>24</v>
      </c>
      <c r="L43">
        <v>1091</v>
      </c>
      <c r="M43">
        <v>1</v>
      </c>
      <c r="N43">
        <v>1</v>
      </c>
      <c r="O43">
        <v>0</v>
      </c>
      <c r="P43">
        <v>0</v>
      </c>
      <c r="Q43">
        <v>0</v>
      </c>
    </row>
    <row r="44" spans="1:23">
      <c r="A44">
        <v>40</v>
      </c>
      <c r="B44">
        <v>16</v>
      </c>
      <c r="C44">
        <v>5094</v>
      </c>
      <c r="D44">
        <v>10</v>
      </c>
      <c r="E44">
        <v>1</v>
      </c>
      <c r="F44">
        <v>0</v>
      </c>
      <c r="G44">
        <v>0</v>
      </c>
      <c r="H44">
        <v>0</v>
      </c>
      <c r="J44">
        <v>27</v>
      </c>
      <c r="K44">
        <v>22</v>
      </c>
      <c r="L44">
        <v>2863</v>
      </c>
      <c r="M44">
        <v>1</v>
      </c>
      <c r="N44">
        <v>1</v>
      </c>
      <c r="O44">
        <v>0</v>
      </c>
      <c r="P44">
        <v>0</v>
      </c>
      <c r="Q44">
        <v>0</v>
      </c>
      <c r="T44" t="s">
        <v>162</v>
      </c>
    </row>
    <row r="45" spans="1:23">
      <c r="A45">
        <v>45</v>
      </c>
      <c r="B45">
        <v>2</v>
      </c>
      <c r="C45">
        <v>2274</v>
      </c>
      <c r="D45">
        <v>1</v>
      </c>
      <c r="E45">
        <v>1</v>
      </c>
      <c r="F45">
        <v>0</v>
      </c>
      <c r="G45">
        <v>0</v>
      </c>
      <c r="H45">
        <v>0</v>
      </c>
      <c r="J45">
        <v>45</v>
      </c>
      <c r="K45">
        <v>26</v>
      </c>
      <c r="L45">
        <v>4286</v>
      </c>
      <c r="M45">
        <v>5</v>
      </c>
      <c r="N45">
        <v>1</v>
      </c>
      <c r="O45">
        <v>1</v>
      </c>
      <c r="P45">
        <v>0</v>
      </c>
      <c r="Q45">
        <v>0</v>
      </c>
      <c r="T45" t="s">
        <v>163</v>
      </c>
      <c r="W45" s="25"/>
    </row>
    <row r="46" spans="1:23" ht="14.65" thickBot="1">
      <c r="A46">
        <v>37</v>
      </c>
      <c r="B46">
        <v>16</v>
      </c>
      <c r="C46">
        <v>6334</v>
      </c>
      <c r="D46">
        <v>9</v>
      </c>
      <c r="E46">
        <v>1</v>
      </c>
      <c r="F46">
        <v>0</v>
      </c>
      <c r="G46">
        <v>0</v>
      </c>
      <c r="H46">
        <v>0</v>
      </c>
      <c r="J46">
        <v>26</v>
      </c>
      <c r="K46">
        <v>21</v>
      </c>
      <c r="L46">
        <v>2377</v>
      </c>
      <c r="M46">
        <v>1</v>
      </c>
      <c r="N46">
        <v>1</v>
      </c>
      <c r="O46">
        <v>1</v>
      </c>
      <c r="P46">
        <v>0</v>
      </c>
      <c r="Q46">
        <v>0</v>
      </c>
      <c r="W46" s="26"/>
    </row>
    <row r="47" spans="1:23">
      <c r="A47">
        <v>43</v>
      </c>
      <c r="B47">
        <v>8</v>
      </c>
      <c r="C47">
        <v>4765</v>
      </c>
      <c r="D47">
        <v>4</v>
      </c>
      <c r="E47">
        <v>1</v>
      </c>
      <c r="F47">
        <v>0</v>
      </c>
      <c r="G47">
        <v>0</v>
      </c>
      <c r="H47">
        <v>0</v>
      </c>
      <c r="J47">
        <v>28</v>
      </c>
      <c r="K47">
        <v>12</v>
      </c>
      <c r="L47">
        <v>2515</v>
      </c>
      <c r="M47">
        <v>1</v>
      </c>
      <c r="N47">
        <v>1</v>
      </c>
      <c r="O47">
        <v>1</v>
      </c>
      <c r="P47">
        <v>0</v>
      </c>
      <c r="Q47">
        <v>0</v>
      </c>
      <c r="T47" s="29"/>
      <c r="U47" s="29" t="s">
        <v>164</v>
      </c>
      <c r="V47" s="29" t="s">
        <v>165</v>
      </c>
      <c r="W47" s="26"/>
    </row>
    <row r="48" spans="1:23">
      <c r="A48">
        <v>40</v>
      </c>
      <c r="B48">
        <v>10</v>
      </c>
      <c r="C48">
        <v>9705</v>
      </c>
      <c r="D48">
        <v>11</v>
      </c>
      <c r="E48">
        <v>1</v>
      </c>
      <c r="F48">
        <v>0</v>
      </c>
      <c r="G48">
        <v>0</v>
      </c>
      <c r="H48">
        <v>0</v>
      </c>
      <c r="J48">
        <v>19</v>
      </c>
      <c r="K48">
        <v>10</v>
      </c>
      <c r="L48">
        <v>1859</v>
      </c>
      <c r="M48">
        <v>1</v>
      </c>
      <c r="N48">
        <v>1</v>
      </c>
      <c r="O48">
        <v>1</v>
      </c>
      <c r="P48">
        <v>0</v>
      </c>
      <c r="Q48">
        <v>0</v>
      </c>
      <c r="T48" t="s">
        <v>123</v>
      </c>
      <c r="U48">
        <v>6832.7396593673966</v>
      </c>
      <c r="V48">
        <v>4787.0928270042195</v>
      </c>
      <c r="W48" s="26"/>
    </row>
    <row r="49" spans="1:23">
      <c r="A49">
        <v>42</v>
      </c>
      <c r="B49">
        <v>5</v>
      </c>
      <c r="C49">
        <v>18303</v>
      </c>
      <c r="D49">
        <v>21</v>
      </c>
      <c r="E49">
        <v>1</v>
      </c>
      <c r="F49">
        <v>0</v>
      </c>
      <c r="G49">
        <v>0</v>
      </c>
      <c r="H49">
        <v>0</v>
      </c>
      <c r="J49">
        <v>28</v>
      </c>
      <c r="K49">
        <v>24</v>
      </c>
      <c r="L49">
        <v>2408</v>
      </c>
      <c r="M49">
        <v>1</v>
      </c>
      <c r="N49">
        <v>1</v>
      </c>
      <c r="O49">
        <v>1</v>
      </c>
      <c r="P49">
        <v>0</v>
      </c>
      <c r="Q49">
        <v>0</v>
      </c>
      <c r="T49" t="s">
        <v>166</v>
      </c>
      <c r="U49">
        <v>23215128.338823583</v>
      </c>
      <c r="V49">
        <v>13251131.516770363</v>
      </c>
      <c r="W49" s="26"/>
    </row>
    <row r="50" spans="1:23">
      <c r="A50">
        <v>50</v>
      </c>
      <c r="B50">
        <v>9</v>
      </c>
      <c r="C50">
        <v>2380</v>
      </c>
      <c r="D50">
        <v>8</v>
      </c>
      <c r="E50">
        <v>1</v>
      </c>
      <c r="F50">
        <v>0</v>
      </c>
      <c r="G50">
        <v>0</v>
      </c>
      <c r="H50">
        <v>0</v>
      </c>
      <c r="J50">
        <v>37</v>
      </c>
      <c r="K50">
        <v>2</v>
      </c>
      <c r="L50">
        <v>2090</v>
      </c>
      <c r="M50">
        <v>7</v>
      </c>
      <c r="N50">
        <v>0</v>
      </c>
      <c r="O50">
        <v>0</v>
      </c>
      <c r="P50">
        <v>0</v>
      </c>
      <c r="Q50">
        <v>0</v>
      </c>
      <c r="T50" t="s">
        <v>167</v>
      </c>
      <c r="U50">
        <v>1233</v>
      </c>
      <c r="V50">
        <v>237</v>
      </c>
      <c r="W50" s="27"/>
    </row>
    <row r="51" spans="1:23">
      <c r="A51">
        <v>38</v>
      </c>
      <c r="B51">
        <v>3</v>
      </c>
      <c r="C51">
        <v>6861</v>
      </c>
      <c r="D51">
        <v>19</v>
      </c>
      <c r="E51">
        <v>1</v>
      </c>
      <c r="F51">
        <v>0</v>
      </c>
      <c r="G51">
        <v>0</v>
      </c>
      <c r="H51">
        <v>0</v>
      </c>
      <c r="J51">
        <v>19</v>
      </c>
      <c r="K51">
        <v>22</v>
      </c>
      <c r="L51">
        <v>1675</v>
      </c>
      <c r="M51">
        <v>0</v>
      </c>
      <c r="N51">
        <v>0</v>
      </c>
      <c r="O51">
        <v>0</v>
      </c>
      <c r="P51">
        <v>0</v>
      </c>
      <c r="Q51">
        <v>0</v>
      </c>
      <c r="T51" t="s">
        <v>168</v>
      </c>
      <c r="U51">
        <v>0</v>
      </c>
      <c r="W51" s="25"/>
    </row>
    <row r="52" spans="1:23">
      <c r="A52">
        <v>28</v>
      </c>
      <c r="B52">
        <v>10</v>
      </c>
      <c r="C52">
        <v>1052</v>
      </c>
      <c r="D52">
        <v>1</v>
      </c>
      <c r="E52">
        <v>1</v>
      </c>
      <c r="F52">
        <v>0</v>
      </c>
      <c r="G52">
        <v>0</v>
      </c>
      <c r="H52">
        <v>0</v>
      </c>
      <c r="J52">
        <v>19</v>
      </c>
      <c r="K52">
        <v>1</v>
      </c>
      <c r="L52">
        <v>2325</v>
      </c>
      <c r="M52">
        <v>1</v>
      </c>
      <c r="N52">
        <v>0</v>
      </c>
      <c r="O52">
        <v>0</v>
      </c>
      <c r="P52">
        <v>0</v>
      </c>
      <c r="Q52">
        <v>0</v>
      </c>
      <c r="T52" t="s">
        <v>169</v>
      </c>
      <c r="U52">
        <v>413</v>
      </c>
    </row>
    <row r="53" spans="1:23">
      <c r="A53">
        <v>43</v>
      </c>
      <c r="B53">
        <v>25</v>
      </c>
      <c r="C53">
        <v>10798</v>
      </c>
      <c r="D53">
        <v>18</v>
      </c>
      <c r="E53">
        <v>1</v>
      </c>
      <c r="F53">
        <v>0</v>
      </c>
      <c r="G53">
        <v>0</v>
      </c>
      <c r="H53">
        <v>0</v>
      </c>
      <c r="J53">
        <v>28</v>
      </c>
      <c r="K53">
        <v>2</v>
      </c>
      <c r="L53">
        <v>3485</v>
      </c>
      <c r="M53">
        <v>5</v>
      </c>
      <c r="N53">
        <v>0</v>
      </c>
      <c r="O53">
        <v>0</v>
      </c>
      <c r="P53">
        <v>0</v>
      </c>
      <c r="Q53">
        <v>0</v>
      </c>
      <c r="T53" t="s">
        <v>170</v>
      </c>
      <c r="U53">
        <v>7.4826215866447416</v>
      </c>
    </row>
    <row r="54" spans="1:23">
      <c r="A54">
        <v>37</v>
      </c>
      <c r="B54">
        <v>10</v>
      </c>
      <c r="C54">
        <v>6694</v>
      </c>
      <c r="D54">
        <v>8</v>
      </c>
      <c r="E54">
        <v>1</v>
      </c>
      <c r="F54">
        <v>0</v>
      </c>
      <c r="G54">
        <v>0</v>
      </c>
      <c r="H54">
        <v>0</v>
      </c>
      <c r="J54">
        <v>18</v>
      </c>
      <c r="K54">
        <v>3</v>
      </c>
      <c r="L54">
        <v>1420</v>
      </c>
      <c r="M54">
        <v>0</v>
      </c>
      <c r="N54">
        <v>0</v>
      </c>
      <c r="O54">
        <v>0</v>
      </c>
      <c r="P54">
        <v>0</v>
      </c>
      <c r="Q54">
        <v>0</v>
      </c>
      <c r="T54" t="s">
        <v>171</v>
      </c>
      <c r="U54">
        <v>2.2144849874207917E-13</v>
      </c>
    </row>
    <row r="55" spans="1:23">
      <c r="A55">
        <v>38</v>
      </c>
      <c r="B55">
        <v>2</v>
      </c>
      <c r="C55">
        <v>7351</v>
      </c>
      <c r="D55">
        <v>10</v>
      </c>
      <c r="E55">
        <v>1</v>
      </c>
      <c r="F55">
        <v>0</v>
      </c>
      <c r="G55">
        <v>0</v>
      </c>
      <c r="H55">
        <v>0</v>
      </c>
      <c r="J55">
        <v>18</v>
      </c>
      <c r="K55">
        <v>5</v>
      </c>
      <c r="L55">
        <v>1878</v>
      </c>
      <c r="M55">
        <v>0</v>
      </c>
      <c r="N55">
        <v>0</v>
      </c>
      <c r="O55">
        <v>0</v>
      </c>
      <c r="P55">
        <v>0</v>
      </c>
      <c r="Q55">
        <v>0</v>
      </c>
      <c r="T55" t="s">
        <v>172</v>
      </c>
      <c r="U55">
        <v>1.6485514808617767</v>
      </c>
    </row>
    <row r="56" spans="1:23">
      <c r="A56">
        <v>42</v>
      </c>
      <c r="B56">
        <v>29</v>
      </c>
      <c r="C56">
        <v>4272</v>
      </c>
      <c r="D56">
        <v>16</v>
      </c>
      <c r="E56">
        <v>1</v>
      </c>
      <c r="F56">
        <v>0</v>
      </c>
      <c r="G56">
        <v>0</v>
      </c>
      <c r="H56">
        <v>0</v>
      </c>
      <c r="J56">
        <v>23</v>
      </c>
      <c r="K56">
        <v>6</v>
      </c>
      <c r="L56">
        <v>1601</v>
      </c>
      <c r="M56">
        <v>1</v>
      </c>
      <c r="N56">
        <v>0</v>
      </c>
      <c r="O56">
        <v>0</v>
      </c>
      <c r="P56">
        <v>0</v>
      </c>
      <c r="Q56">
        <v>0</v>
      </c>
      <c r="T56" t="s">
        <v>173</v>
      </c>
      <c r="U56">
        <v>4.4289699748415833E-13</v>
      </c>
    </row>
    <row r="57" spans="1:23" ht="14.65" thickBot="1">
      <c r="A57">
        <v>41</v>
      </c>
      <c r="B57">
        <v>12</v>
      </c>
      <c r="C57">
        <v>4766</v>
      </c>
      <c r="D57">
        <v>6</v>
      </c>
      <c r="E57">
        <v>1</v>
      </c>
      <c r="F57">
        <v>0</v>
      </c>
      <c r="G57">
        <v>0</v>
      </c>
      <c r="H57">
        <v>0</v>
      </c>
      <c r="J57">
        <v>29</v>
      </c>
      <c r="K57">
        <v>10</v>
      </c>
      <c r="L57">
        <v>2404</v>
      </c>
      <c r="M57">
        <v>3</v>
      </c>
      <c r="N57">
        <v>0</v>
      </c>
      <c r="O57">
        <v>0</v>
      </c>
      <c r="P57">
        <v>0</v>
      </c>
      <c r="Q57">
        <v>0</v>
      </c>
      <c r="T57" s="28" t="s">
        <v>174</v>
      </c>
      <c r="U57" s="28">
        <v>1.9657245665599878</v>
      </c>
      <c r="V57" s="28"/>
    </row>
    <row r="58" spans="1:23">
      <c r="A58">
        <v>32</v>
      </c>
      <c r="B58">
        <v>2</v>
      </c>
      <c r="C58">
        <v>2827</v>
      </c>
      <c r="D58">
        <v>1</v>
      </c>
      <c r="E58">
        <v>1</v>
      </c>
      <c r="F58">
        <v>0</v>
      </c>
      <c r="G58">
        <v>0</v>
      </c>
      <c r="H58">
        <v>0</v>
      </c>
      <c r="J58">
        <v>50</v>
      </c>
      <c r="K58">
        <v>1</v>
      </c>
      <c r="L58">
        <v>4728</v>
      </c>
      <c r="M58">
        <v>5</v>
      </c>
      <c r="N58">
        <v>0</v>
      </c>
      <c r="O58">
        <v>0</v>
      </c>
      <c r="P58">
        <v>0</v>
      </c>
      <c r="Q58">
        <v>0</v>
      </c>
      <c r="T58" s="24"/>
    </row>
    <row r="59" spans="1:23">
      <c r="A59">
        <v>42</v>
      </c>
      <c r="B59">
        <v>26</v>
      </c>
      <c r="C59">
        <v>13191</v>
      </c>
      <c r="D59">
        <v>20</v>
      </c>
      <c r="E59">
        <v>1</v>
      </c>
      <c r="F59">
        <v>0</v>
      </c>
      <c r="G59">
        <v>0</v>
      </c>
      <c r="H59">
        <v>0</v>
      </c>
      <c r="J59">
        <v>18</v>
      </c>
      <c r="K59">
        <v>8</v>
      </c>
      <c r="L59">
        <v>1904</v>
      </c>
      <c r="M59">
        <v>0</v>
      </c>
      <c r="N59">
        <v>0</v>
      </c>
      <c r="O59">
        <v>0</v>
      </c>
      <c r="P59">
        <v>0</v>
      </c>
      <c r="Q59">
        <v>0</v>
      </c>
      <c r="T59" s="12" t="s">
        <v>175</v>
      </c>
    </row>
    <row r="60" spans="1:23">
      <c r="A60">
        <v>49</v>
      </c>
      <c r="B60">
        <v>4</v>
      </c>
      <c r="C60">
        <v>18711</v>
      </c>
      <c r="D60">
        <v>23</v>
      </c>
      <c r="E60">
        <v>1</v>
      </c>
      <c r="F60">
        <v>0</v>
      </c>
      <c r="G60">
        <v>0</v>
      </c>
      <c r="H60">
        <v>0</v>
      </c>
      <c r="J60">
        <v>22</v>
      </c>
      <c r="K60">
        <v>3</v>
      </c>
      <c r="L60">
        <v>2853</v>
      </c>
      <c r="M60">
        <v>1</v>
      </c>
      <c r="N60">
        <v>0</v>
      </c>
      <c r="O60">
        <v>0</v>
      </c>
      <c r="P60">
        <v>0</v>
      </c>
      <c r="Q60">
        <v>0</v>
      </c>
    </row>
    <row r="61" spans="1:23">
      <c r="A61">
        <v>48</v>
      </c>
      <c r="B61">
        <v>2</v>
      </c>
      <c r="C61">
        <v>2559</v>
      </c>
      <c r="D61">
        <v>7</v>
      </c>
      <c r="E61">
        <v>1</v>
      </c>
      <c r="F61">
        <v>0</v>
      </c>
      <c r="G61">
        <v>0</v>
      </c>
      <c r="H61">
        <v>0</v>
      </c>
      <c r="J61">
        <v>29</v>
      </c>
      <c r="K61">
        <v>13</v>
      </c>
      <c r="L61">
        <v>5765</v>
      </c>
      <c r="M61">
        <v>7</v>
      </c>
      <c r="N61">
        <v>5</v>
      </c>
      <c r="O61">
        <v>3</v>
      </c>
      <c r="P61">
        <v>0</v>
      </c>
      <c r="Q61">
        <v>0</v>
      </c>
      <c r="T61" s="12" t="s">
        <v>176</v>
      </c>
    </row>
    <row r="62" spans="1:23">
      <c r="A62">
        <v>48</v>
      </c>
      <c r="B62">
        <v>1</v>
      </c>
      <c r="C62">
        <v>18265</v>
      </c>
      <c r="D62">
        <v>25</v>
      </c>
      <c r="E62">
        <v>1</v>
      </c>
      <c r="F62">
        <v>0</v>
      </c>
      <c r="G62">
        <v>0</v>
      </c>
      <c r="H62">
        <v>0</v>
      </c>
      <c r="J62">
        <v>24</v>
      </c>
      <c r="K62">
        <v>9</v>
      </c>
      <c r="L62">
        <v>3172</v>
      </c>
      <c r="M62">
        <v>4</v>
      </c>
      <c r="N62">
        <v>0</v>
      </c>
      <c r="O62">
        <v>0</v>
      </c>
      <c r="P62">
        <v>0</v>
      </c>
      <c r="Q62">
        <v>0</v>
      </c>
    </row>
    <row r="63" spans="1:23">
      <c r="A63">
        <v>34</v>
      </c>
      <c r="B63">
        <v>20</v>
      </c>
      <c r="C63">
        <v>2585</v>
      </c>
      <c r="D63">
        <v>2</v>
      </c>
      <c r="E63">
        <v>1</v>
      </c>
      <c r="F63">
        <v>0</v>
      </c>
      <c r="G63">
        <v>0</v>
      </c>
      <c r="H63">
        <v>0</v>
      </c>
      <c r="J63">
        <v>28</v>
      </c>
      <c r="K63">
        <v>2</v>
      </c>
      <c r="L63">
        <v>2561</v>
      </c>
      <c r="M63">
        <v>8</v>
      </c>
      <c r="N63">
        <v>0</v>
      </c>
      <c r="O63">
        <v>0</v>
      </c>
      <c r="P63">
        <v>0</v>
      </c>
      <c r="Q63">
        <v>0</v>
      </c>
      <c r="T63" s="12" t="s">
        <v>177</v>
      </c>
    </row>
    <row r="64" spans="1:23">
      <c r="A64">
        <v>42</v>
      </c>
      <c r="B64">
        <v>7</v>
      </c>
      <c r="C64">
        <v>2372</v>
      </c>
      <c r="D64">
        <v>18</v>
      </c>
      <c r="E64">
        <v>1</v>
      </c>
      <c r="F64">
        <v>0</v>
      </c>
      <c r="G64">
        <v>0</v>
      </c>
      <c r="H64">
        <v>0</v>
      </c>
      <c r="J64">
        <v>18</v>
      </c>
      <c r="K64">
        <v>3</v>
      </c>
      <c r="L64">
        <v>1569</v>
      </c>
      <c r="M64">
        <v>0</v>
      </c>
      <c r="N64">
        <v>0</v>
      </c>
      <c r="O64">
        <v>0</v>
      </c>
      <c r="P64">
        <v>0</v>
      </c>
      <c r="Q64">
        <v>0</v>
      </c>
      <c r="T64" s="18"/>
    </row>
    <row r="65" spans="1:24">
      <c r="A65">
        <v>27</v>
      </c>
      <c r="B65">
        <v>11</v>
      </c>
      <c r="C65">
        <v>2534</v>
      </c>
      <c r="D65">
        <v>5</v>
      </c>
      <c r="E65">
        <v>1</v>
      </c>
      <c r="F65">
        <v>0</v>
      </c>
      <c r="G65">
        <v>0</v>
      </c>
      <c r="H65">
        <v>0</v>
      </c>
      <c r="J65">
        <v>32</v>
      </c>
      <c r="K65">
        <v>1</v>
      </c>
      <c r="L65">
        <v>6735</v>
      </c>
      <c r="M65">
        <v>10</v>
      </c>
      <c r="N65">
        <v>0</v>
      </c>
      <c r="O65">
        <v>0</v>
      </c>
      <c r="P65">
        <v>0</v>
      </c>
      <c r="Q65">
        <v>0</v>
      </c>
      <c r="T65" s="18" t="s">
        <v>178</v>
      </c>
    </row>
    <row r="66" spans="1:24">
      <c r="A66">
        <v>44</v>
      </c>
      <c r="B66">
        <v>1</v>
      </c>
      <c r="C66">
        <v>4768</v>
      </c>
      <c r="D66">
        <v>11</v>
      </c>
      <c r="E66">
        <v>1</v>
      </c>
      <c r="F66">
        <v>0</v>
      </c>
      <c r="G66">
        <v>0</v>
      </c>
      <c r="H66">
        <v>0</v>
      </c>
      <c r="J66">
        <v>33</v>
      </c>
      <c r="K66">
        <v>16</v>
      </c>
      <c r="L66">
        <v>8564</v>
      </c>
      <c r="M66">
        <v>11</v>
      </c>
      <c r="N66">
        <v>0</v>
      </c>
      <c r="O66">
        <v>0</v>
      </c>
      <c r="P66">
        <v>0</v>
      </c>
      <c r="Q66">
        <v>0</v>
      </c>
      <c r="T66" s="18"/>
    </row>
    <row r="67" spans="1:24">
      <c r="A67">
        <v>30</v>
      </c>
      <c r="B67">
        <v>7</v>
      </c>
      <c r="C67">
        <v>1274</v>
      </c>
      <c r="D67">
        <v>1</v>
      </c>
      <c r="E67">
        <v>1</v>
      </c>
      <c r="F67">
        <v>0</v>
      </c>
      <c r="G67">
        <v>0</v>
      </c>
      <c r="H67">
        <v>0</v>
      </c>
      <c r="J67">
        <v>30</v>
      </c>
      <c r="K67">
        <v>26</v>
      </c>
      <c r="L67">
        <v>6696</v>
      </c>
      <c r="M67">
        <v>9</v>
      </c>
      <c r="N67">
        <v>6</v>
      </c>
      <c r="O67">
        <v>3</v>
      </c>
      <c r="P67">
        <v>0</v>
      </c>
      <c r="Q67">
        <v>1</v>
      </c>
      <c r="T67" s="18" t="s">
        <v>179</v>
      </c>
    </row>
    <row r="68" spans="1:24">
      <c r="A68">
        <v>35</v>
      </c>
      <c r="B68">
        <v>7</v>
      </c>
      <c r="C68">
        <v>2404</v>
      </c>
      <c r="D68">
        <v>1</v>
      </c>
      <c r="E68">
        <v>1</v>
      </c>
      <c r="F68">
        <v>0</v>
      </c>
      <c r="G68">
        <v>0</v>
      </c>
      <c r="H68">
        <v>0</v>
      </c>
      <c r="J68">
        <v>26</v>
      </c>
      <c r="K68">
        <v>3</v>
      </c>
      <c r="L68">
        <v>3102</v>
      </c>
      <c r="M68">
        <v>7</v>
      </c>
      <c r="N68">
        <v>6</v>
      </c>
      <c r="O68">
        <v>4</v>
      </c>
      <c r="P68">
        <v>0</v>
      </c>
      <c r="Q68">
        <v>4</v>
      </c>
      <c r="T68" s="18"/>
    </row>
    <row r="69" spans="1:24">
      <c r="A69">
        <v>24</v>
      </c>
      <c r="B69">
        <v>13</v>
      </c>
      <c r="C69">
        <v>2033</v>
      </c>
      <c r="D69">
        <v>1</v>
      </c>
      <c r="E69">
        <v>1</v>
      </c>
      <c r="F69">
        <v>0</v>
      </c>
      <c r="G69">
        <v>0</v>
      </c>
      <c r="H69">
        <v>0</v>
      </c>
      <c r="J69">
        <v>34</v>
      </c>
      <c r="K69">
        <v>9</v>
      </c>
      <c r="L69">
        <v>5346</v>
      </c>
      <c r="M69">
        <v>11</v>
      </c>
      <c r="N69">
        <v>7</v>
      </c>
      <c r="O69">
        <v>1</v>
      </c>
      <c r="P69">
        <v>0</v>
      </c>
      <c r="Q69">
        <v>7</v>
      </c>
      <c r="T69" s="18" t="s">
        <v>180</v>
      </c>
    </row>
    <row r="70" spans="1:24">
      <c r="A70">
        <v>28</v>
      </c>
      <c r="B70">
        <v>1</v>
      </c>
      <c r="C70">
        <v>1563</v>
      </c>
      <c r="D70">
        <v>1</v>
      </c>
      <c r="E70">
        <v>1</v>
      </c>
      <c r="F70">
        <v>0</v>
      </c>
      <c r="G70">
        <v>0</v>
      </c>
      <c r="H70">
        <v>0</v>
      </c>
      <c r="J70">
        <v>32</v>
      </c>
      <c r="K70">
        <v>5</v>
      </c>
      <c r="L70">
        <v>2432</v>
      </c>
      <c r="M70">
        <v>8</v>
      </c>
      <c r="N70">
        <v>4</v>
      </c>
      <c r="O70">
        <v>1</v>
      </c>
      <c r="P70">
        <v>0</v>
      </c>
      <c r="Q70">
        <v>3</v>
      </c>
    </row>
    <row r="71" spans="1:24">
      <c r="A71">
        <v>42</v>
      </c>
      <c r="B71">
        <v>2</v>
      </c>
      <c r="C71">
        <v>4841</v>
      </c>
      <c r="D71">
        <v>4</v>
      </c>
      <c r="E71">
        <v>1</v>
      </c>
      <c r="F71">
        <v>0</v>
      </c>
      <c r="G71">
        <v>0</v>
      </c>
      <c r="H71">
        <v>0</v>
      </c>
      <c r="J71">
        <v>50</v>
      </c>
      <c r="K71">
        <v>1</v>
      </c>
      <c r="L71">
        <v>6728</v>
      </c>
      <c r="M71">
        <v>12</v>
      </c>
      <c r="N71">
        <v>6</v>
      </c>
      <c r="O71">
        <v>3</v>
      </c>
      <c r="P71">
        <v>0</v>
      </c>
      <c r="Q71">
        <v>1</v>
      </c>
      <c r="T71" s="12" t="s">
        <v>181</v>
      </c>
    </row>
    <row r="72" spans="1:24">
      <c r="A72">
        <v>29</v>
      </c>
      <c r="B72">
        <v>9</v>
      </c>
      <c r="C72">
        <v>2451</v>
      </c>
      <c r="D72">
        <v>5</v>
      </c>
      <c r="E72">
        <v>1</v>
      </c>
      <c r="F72">
        <v>0</v>
      </c>
      <c r="G72">
        <v>0</v>
      </c>
      <c r="H72">
        <v>0</v>
      </c>
      <c r="J72">
        <v>41</v>
      </c>
      <c r="K72">
        <v>1</v>
      </c>
      <c r="L72">
        <v>5993</v>
      </c>
      <c r="M72">
        <v>8</v>
      </c>
      <c r="N72">
        <v>6</v>
      </c>
      <c r="O72">
        <v>4</v>
      </c>
      <c r="P72">
        <v>0</v>
      </c>
      <c r="Q72">
        <v>5</v>
      </c>
    </row>
    <row r="73" spans="1:24">
      <c r="A73">
        <v>34</v>
      </c>
      <c r="B73">
        <v>7</v>
      </c>
      <c r="C73">
        <v>2972</v>
      </c>
      <c r="D73">
        <v>1</v>
      </c>
      <c r="E73">
        <v>1</v>
      </c>
      <c r="F73">
        <v>0</v>
      </c>
      <c r="G73">
        <v>0</v>
      </c>
      <c r="H73">
        <v>0</v>
      </c>
      <c r="J73">
        <v>36</v>
      </c>
      <c r="K73">
        <v>9</v>
      </c>
      <c r="L73">
        <v>3407</v>
      </c>
      <c r="M73">
        <v>10</v>
      </c>
      <c r="N73">
        <v>5</v>
      </c>
      <c r="O73">
        <v>3</v>
      </c>
      <c r="P73">
        <v>0</v>
      </c>
      <c r="Q73">
        <v>3</v>
      </c>
      <c r="T73" s="12" t="s">
        <v>182</v>
      </c>
    </row>
    <row r="74" spans="1:24">
      <c r="A74">
        <v>26</v>
      </c>
      <c r="B74">
        <v>3</v>
      </c>
      <c r="C74">
        <v>2061</v>
      </c>
      <c r="D74">
        <v>1</v>
      </c>
      <c r="E74">
        <v>1</v>
      </c>
      <c r="F74">
        <v>0</v>
      </c>
      <c r="G74">
        <v>0</v>
      </c>
      <c r="H74">
        <v>0</v>
      </c>
      <c r="J74">
        <v>32</v>
      </c>
      <c r="K74">
        <v>9</v>
      </c>
      <c r="L74">
        <v>4200</v>
      </c>
      <c r="M74">
        <v>10</v>
      </c>
      <c r="N74">
        <v>5</v>
      </c>
      <c r="O74">
        <v>4</v>
      </c>
      <c r="P74">
        <v>0</v>
      </c>
      <c r="Q74">
        <v>4</v>
      </c>
    </row>
    <row r="75" spans="1:24">
      <c r="A75">
        <v>36</v>
      </c>
      <c r="B75">
        <v>1</v>
      </c>
      <c r="C75">
        <v>6815</v>
      </c>
      <c r="D75">
        <v>15</v>
      </c>
      <c r="E75">
        <v>1</v>
      </c>
      <c r="F75">
        <v>0</v>
      </c>
      <c r="G75">
        <v>0</v>
      </c>
      <c r="H75">
        <v>0</v>
      </c>
      <c r="J75">
        <v>35</v>
      </c>
      <c r="K75">
        <v>23</v>
      </c>
      <c r="L75">
        <v>5916</v>
      </c>
      <c r="M75">
        <v>8</v>
      </c>
      <c r="N75">
        <v>1</v>
      </c>
      <c r="O75">
        <v>0</v>
      </c>
      <c r="P75">
        <v>0</v>
      </c>
      <c r="Q75">
        <v>1</v>
      </c>
      <c r="T75" t="s">
        <v>199</v>
      </c>
    </row>
    <row r="76" spans="1:24">
      <c r="A76">
        <v>50</v>
      </c>
      <c r="B76">
        <v>9</v>
      </c>
      <c r="C76">
        <v>19331</v>
      </c>
      <c r="D76">
        <v>27</v>
      </c>
      <c r="E76">
        <v>1</v>
      </c>
      <c r="F76">
        <v>0</v>
      </c>
      <c r="G76">
        <v>0</v>
      </c>
      <c r="H76">
        <v>0</v>
      </c>
      <c r="J76">
        <v>33</v>
      </c>
      <c r="K76">
        <v>14</v>
      </c>
      <c r="L76">
        <v>2436</v>
      </c>
      <c r="M76">
        <v>8</v>
      </c>
      <c r="N76">
        <v>5</v>
      </c>
      <c r="O76">
        <v>4</v>
      </c>
      <c r="P76">
        <v>0</v>
      </c>
      <c r="Q76">
        <v>4</v>
      </c>
      <c r="T76" s="10" t="s">
        <v>115</v>
      </c>
      <c r="U76" s="10" t="s">
        <v>112</v>
      </c>
      <c r="X76" t="s">
        <v>184</v>
      </c>
    </row>
    <row r="77" spans="1:24">
      <c r="A77">
        <v>60</v>
      </c>
      <c r="B77">
        <v>1</v>
      </c>
      <c r="C77">
        <v>10883</v>
      </c>
      <c r="D77">
        <v>19</v>
      </c>
      <c r="E77">
        <v>1</v>
      </c>
      <c r="F77">
        <v>0</v>
      </c>
      <c r="G77">
        <v>0</v>
      </c>
      <c r="H77">
        <v>0</v>
      </c>
      <c r="J77">
        <v>27</v>
      </c>
      <c r="K77">
        <v>2</v>
      </c>
      <c r="L77">
        <v>3041</v>
      </c>
      <c r="M77">
        <v>5</v>
      </c>
      <c r="N77">
        <v>4</v>
      </c>
      <c r="O77">
        <v>3</v>
      </c>
      <c r="P77">
        <v>0</v>
      </c>
      <c r="Q77">
        <v>2</v>
      </c>
      <c r="T77" s="10" t="s">
        <v>114</v>
      </c>
      <c r="U77" t="s">
        <v>43</v>
      </c>
      <c r="V77" t="s">
        <v>35</v>
      </c>
      <c r="W77" t="s">
        <v>113</v>
      </c>
    </row>
    <row r="78" spans="1:24">
      <c r="A78">
        <v>40</v>
      </c>
      <c r="B78">
        <v>8</v>
      </c>
      <c r="C78">
        <v>6516</v>
      </c>
      <c r="D78">
        <v>18</v>
      </c>
      <c r="E78">
        <v>1</v>
      </c>
      <c r="F78">
        <v>0</v>
      </c>
      <c r="G78">
        <v>0</v>
      </c>
      <c r="H78">
        <v>0</v>
      </c>
      <c r="J78">
        <v>29</v>
      </c>
      <c r="K78">
        <v>1</v>
      </c>
      <c r="L78">
        <v>2362</v>
      </c>
      <c r="M78">
        <v>11</v>
      </c>
      <c r="N78">
        <v>9</v>
      </c>
      <c r="O78">
        <v>7</v>
      </c>
      <c r="P78">
        <v>0</v>
      </c>
      <c r="Q78">
        <v>7</v>
      </c>
      <c r="T78" s="11" t="s">
        <v>43</v>
      </c>
      <c r="U78">
        <v>944</v>
      </c>
      <c r="V78">
        <v>289</v>
      </c>
      <c r="W78">
        <v>1233</v>
      </c>
    </row>
    <row r="79" spans="1:24">
      <c r="A79">
        <v>47</v>
      </c>
      <c r="B79">
        <v>2</v>
      </c>
      <c r="C79">
        <v>4978</v>
      </c>
      <c r="D79">
        <v>4</v>
      </c>
      <c r="E79">
        <v>1</v>
      </c>
      <c r="F79">
        <v>0</v>
      </c>
      <c r="G79">
        <v>0</v>
      </c>
      <c r="H79">
        <v>0</v>
      </c>
      <c r="J79">
        <v>46</v>
      </c>
      <c r="K79">
        <v>10</v>
      </c>
      <c r="L79">
        <v>7314</v>
      </c>
      <c r="M79">
        <v>14</v>
      </c>
      <c r="N79">
        <v>8</v>
      </c>
      <c r="O79">
        <v>7</v>
      </c>
      <c r="P79">
        <v>0</v>
      </c>
      <c r="Q79">
        <v>7</v>
      </c>
      <c r="T79" s="11" t="s">
        <v>35</v>
      </c>
      <c r="U79">
        <v>110</v>
      </c>
      <c r="V79">
        <v>127</v>
      </c>
      <c r="W79">
        <v>237</v>
      </c>
    </row>
    <row r="80" spans="1:24">
      <c r="A80">
        <v>29</v>
      </c>
      <c r="B80">
        <v>4</v>
      </c>
      <c r="C80">
        <v>2109</v>
      </c>
      <c r="D80">
        <v>1</v>
      </c>
      <c r="E80">
        <v>1</v>
      </c>
      <c r="F80">
        <v>0</v>
      </c>
      <c r="G80">
        <v>0</v>
      </c>
      <c r="H80">
        <v>0</v>
      </c>
      <c r="J80">
        <v>28</v>
      </c>
      <c r="K80">
        <v>17</v>
      </c>
      <c r="L80">
        <v>2367</v>
      </c>
      <c r="M80">
        <v>6</v>
      </c>
      <c r="N80">
        <v>4</v>
      </c>
      <c r="O80">
        <v>1</v>
      </c>
      <c r="P80">
        <v>0</v>
      </c>
      <c r="Q80">
        <v>3</v>
      </c>
      <c r="T80" s="11" t="s">
        <v>113</v>
      </c>
      <c r="U80">
        <v>1054</v>
      </c>
      <c r="V80">
        <v>416</v>
      </c>
      <c r="W80">
        <v>1470</v>
      </c>
    </row>
    <row r="81" spans="1:24">
      <c r="A81">
        <v>55</v>
      </c>
      <c r="B81">
        <v>2</v>
      </c>
      <c r="C81">
        <v>19038</v>
      </c>
      <c r="D81">
        <v>34</v>
      </c>
      <c r="E81">
        <v>1</v>
      </c>
      <c r="F81">
        <v>0</v>
      </c>
      <c r="G81">
        <v>0</v>
      </c>
      <c r="H81">
        <v>0</v>
      </c>
      <c r="J81">
        <v>26</v>
      </c>
      <c r="K81">
        <v>25</v>
      </c>
      <c r="L81">
        <v>2293</v>
      </c>
      <c r="M81">
        <v>1</v>
      </c>
      <c r="N81">
        <v>1</v>
      </c>
      <c r="O81">
        <v>0</v>
      </c>
      <c r="P81">
        <v>0</v>
      </c>
      <c r="Q81">
        <v>1</v>
      </c>
      <c r="U81">
        <f>GETPIVOTDATA("[Measures].[Count of Attrition 2]",$T$76,"[Cleaned Data].[OverTime]","[Cleaned Data].[OverTime].&amp;[No]")*GETPIVOTDATA("[Measures].[Count of Attrition 2]",$T$76,"[Cleaned Data].[Attrition]","[Cleaned Data].[Attrition].&amp;[No]")/GETPIVOTDATA("[Measures].[Count of Attrition 2]",$T$76)</f>
        <v>884.06938775510207</v>
      </c>
      <c r="V81">
        <f>GETPIVOTDATA("[Measures].[Count of Attrition 2]",$T$76,"[Cleaned Data].[OverTime]","[Cleaned Data].[OverTime].&amp;[Yes]")*GETPIVOTDATA("[Measures].[Count of Attrition 2]",$T$76,"[Cleaned Data].[Attrition]","[Cleaned Data].[Attrition].&amp;[No]")/GETPIVOTDATA("[Measures].[Count of Attrition 2]",$T$76)</f>
        <v>348.93061224489799</v>
      </c>
      <c r="X81">
        <f>_xlfn.CHISQ.TEST(U78:V79, U81:V82)</f>
        <v>3.861517910432876E-21</v>
      </c>
    </row>
    <row r="82" spans="1:24">
      <c r="A82">
        <v>36</v>
      </c>
      <c r="B82">
        <v>2</v>
      </c>
      <c r="C82">
        <v>6962</v>
      </c>
      <c r="D82">
        <v>15</v>
      </c>
      <c r="E82">
        <v>1</v>
      </c>
      <c r="F82">
        <v>0</v>
      </c>
      <c r="G82">
        <v>0</v>
      </c>
      <c r="H82">
        <v>0</v>
      </c>
      <c r="J82">
        <v>25</v>
      </c>
      <c r="K82">
        <v>5</v>
      </c>
      <c r="L82">
        <v>5744</v>
      </c>
      <c r="M82">
        <v>6</v>
      </c>
      <c r="N82">
        <v>6</v>
      </c>
      <c r="O82">
        <v>4</v>
      </c>
      <c r="P82">
        <v>0</v>
      </c>
      <c r="Q82">
        <v>3</v>
      </c>
      <c r="U82">
        <f>GETPIVOTDATA("[Measures].[Count of Attrition 2]",$T$76,"[Cleaned Data].[OverTime]","[Cleaned Data].[OverTime].&amp;[No]")*GETPIVOTDATA("[Measures].[Count of Attrition 2]",$T$76,"[Cleaned Data].[Attrition]","[Cleaned Data].[Attrition].&amp;[Yes]")/GETPIVOTDATA("[Measures].[Count of Attrition 2]",$T$76)</f>
        <v>169.93061224489796</v>
      </c>
      <c r="V82">
        <f>GETPIVOTDATA("[Measures].[Count of Attrition 2]",$T$76,"[Cleaned Data].[OverTime]","[Cleaned Data].[OverTime].&amp;[Yes]")*GETPIVOTDATA("[Measures].[Count of Attrition 2]",$T$76,"[Cleaned Data].[Attrition]","[Cleaned Data].[Attrition].&amp;[Yes]")/GETPIVOTDATA("[Measures].[Count of Attrition 2]",$T$76)</f>
        <v>67.069387755102042</v>
      </c>
    </row>
    <row r="83" spans="1:24">
      <c r="A83">
        <v>29</v>
      </c>
      <c r="B83">
        <v>6</v>
      </c>
      <c r="C83">
        <v>2804</v>
      </c>
      <c r="D83">
        <v>1</v>
      </c>
      <c r="E83">
        <v>1</v>
      </c>
      <c r="F83">
        <v>0</v>
      </c>
      <c r="G83">
        <v>0</v>
      </c>
      <c r="H83">
        <v>0</v>
      </c>
      <c r="J83">
        <v>41</v>
      </c>
      <c r="K83">
        <v>20</v>
      </c>
      <c r="L83">
        <v>3140</v>
      </c>
      <c r="M83">
        <v>4</v>
      </c>
      <c r="N83">
        <v>4</v>
      </c>
      <c r="O83">
        <v>3</v>
      </c>
      <c r="P83">
        <v>0</v>
      </c>
      <c r="Q83">
        <v>2</v>
      </c>
    </row>
    <row r="84" spans="1:24">
      <c r="A84">
        <v>28</v>
      </c>
      <c r="B84">
        <v>3</v>
      </c>
      <c r="C84">
        <v>2856</v>
      </c>
      <c r="D84">
        <v>1</v>
      </c>
      <c r="E84">
        <v>1</v>
      </c>
      <c r="F84">
        <v>0</v>
      </c>
      <c r="G84">
        <v>0</v>
      </c>
      <c r="H84">
        <v>0</v>
      </c>
      <c r="J84">
        <v>29</v>
      </c>
      <c r="K84">
        <v>18</v>
      </c>
      <c r="L84">
        <v>2389</v>
      </c>
      <c r="M84">
        <v>4</v>
      </c>
      <c r="N84">
        <v>4</v>
      </c>
      <c r="O84">
        <v>3</v>
      </c>
      <c r="P84">
        <v>0</v>
      </c>
      <c r="Q84">
        <v>1</v>
      </c>
      <c r="T84" s="2" t="s">
        <v>185</v>
      </c>
      <c r="U84" s="2" t="s">
        <v>186</v>
      </c>
      <c r="V84" s="2" t="s">
        <v>187</v>
      </c>
      <c r="W84" s="2" t="s">
        <v>188</v>
      </c>
    </row>
    <row r="85" spans="1:24" ht="27.75">
      <c r="A85">
        <v>58</v>
      </c>
      <c r="B85">
        <v>21</v>
      </c>
      <c r="C85">
        <v>17875</v>
      </c>
      <c r="D85">
        <v>29</v>
      </c>
      <c r="E85">
        <v>1</v>
      </c>
      <c r="F85">
        <v>0</v>
      </c>
      <c r="G85">
        <v>0</v>
      </c>
      <c r="H85">
        <v>0</v>
      </c>
      <c r="J85">
        <v>29</v>
      </c>
      <c r="K85">
        <v>8</v>
      </c>
      <c r="L85">
        <v>2119</v>
      </c>
      <c r="M85">
        <v>7</v>
      </c>
      <c r="N85">
        <v>7</v>
      </c>
      <c r="O85">
        <v>7</v>
      </c>
      <c r="P85">
        <v>0</v>
      </c>
      <c r="Q85">
        <v>7</v>
      </c>
      <c r="T85" s="2" t="s">
        <v>189</v>
      </c>
      <c r="U85" s="31" t="s">
        <v>190</v>
      </c>
      <c r="V85" s="32">
        <f>_xlfn.CHISQ.TEST(U78:V79, U81:V82)</f>
        <v>3.861517910432876E-21</v>
      </c>
      <c r="W85" s="2" t="s">
        <v>191</v>
      </c>
    </row>
    <row r="86" spans="1:24" ht="41.65">
      <c r="A86">
        <v>38</v>
      </c>
      <c r="B86">
        <v>1</v>
      </c>
      <c r="C86">
        <v>2858</v>
      </c>
      <c r="D86">
        <v>20</v>
      </c>
      <c r="E86">
        <v>1</v>
      </c>
      <c r="F86">
        <v>0</v>
      </c>
      <c r="G86">
        <v>0</v>
      </c>
      <c r="H86">
        <v>0</v>
      </c>
      <c r="J86">
        <v>32</v>
      </c>
      <c r="K86">
        <v>25</v>
      </c>
      <c r="L86">
        <v>2795</v>
      </c>
      <c r="M86">
        <v>1</v>
      </c>
      <c r="N86">
        <v>1</v>
      </c>
      <c r="O86">
        <v>0</v>
      </c>
      <c r="P86">
        <v>0</v>
      </c>
      <c r="Q86">
        <v>1</v>
      </c>
      <c r="T86" s="2" t="s">
        <v>192</v>
      </c>
      <c r="U86" s="31" t="s">
        <v>193</v>
      </c>
      <c r="V86" s="32" t="e">
        <f>_xlfn.CHISQ.INV.RT(W81, 1)</f>
        <v>#NUM!</v>
      </c>
      <c r="W86" s="2">
        <v>89.04</v>
      </c>
    </row>
    <row r="87" spans="1:24" ht="41.65">
      <c r="A87">
        <v>32</v>
      </c>
      <c r="B87">
        <v>5</v>
      </c>
      <c r="C87">
        <v>9679</v>
      </c>
      <c r="D87">
        <v>8</v>
      </c>
      <c r="E87">
        <v>1</v>
      </c>
      <c r="F87">
        <v>0</v>
      </c>
      <c r="G87">
        <v>0</v>
      </c>
      <c r="H87">
        <v>0</v>
      </c>
      <c r="J87">
        <v>44</v>
      </c>
      <c r="K87">
        <v>10</v>
      </c>
      <c r="L87">
        <v>2936</v>
      </c>
      <c r="M87">
        <v>6</v>
      </c>
      <c r="N87">
        <v>6</v>
      </c>
      <c r="O87">
        <v>4</v>
      </c>
      <c r="P87">
        <v>0</v>
      </c>
      <c r="Q87">
        <v>2</v>
      </c>
      <c r="T87" s="2" t="s">
        <v>194</v>
      </c>
      <c r="U87" s="3" t="s">
        <v>195</v>
      </c>
      <c r="V87" s="32">
        <f>(2-1)*(2-1)</f>
        <v>1</v>
      </c>
      <c r="W87" s="2">
        <v>1</v>
      </c>
    </row>
    <row r="88" spans="1:24" ht="25.5">
      <c r="A88">
        <v>31</v>
      </c>
      <c r="B88">
        <v>2</v>
      </c>
      <c r="C88">
        <v>1129</v>
      </c>
      <c r="D88">
        <v>1</v>
      </c>
      <c r="E88">
        <v>1</v>
      </c>
      <c r="F88">
        <v>0</v>
      </c>
      <c r="G88">
        <v>0</v>
      </c>
      <c r="H88">
        <v>0</v>
      </c>
      <c r="J88">
        <v>44</v>
      </c>
      <c r="K88">
        <v>15</v>
      </c>
      <c r="L88">
        <v>7978</v>
      </c>
      <c r="M88">
        <v>10</v>
      </c>
      <c r="N88">
        <v>10</v>
      </c>
      <c r="O88">
        <v>7</v>
      </c>
      <c r="P88">
        <v>0</v>
      </c>
      <c r="Q88">
        <v>5</v>
      </c>
      <c r="T88" s="2" t="s">
        <v>196</v>
      </c>
      <c r="U88" s="3" t="s">
        <v>197</v>
      </c>
      <c r="V88" s="32" t="str">
        <f>IF(W81&lt;0.05, "Reject Null (Statistically Significant)", "Fail to Reject")</f>
        <v>Reject Null (Statistically Significant)</v>
      </c>
      <c r="W88" s="2" t="s">
        <v>198</v>
      </c>
    </row>
    <row r="89" spans="1:24">
      <c r="A89">
        <v>40</v>
      </c>
      <c r="B89">
        <v>1</v>
      </c>
      <c r="C89">
        <v>2406</v>
      </c>
      <c r="D89">
        <v>8</v>
      </c>
      <c r="E89">
        <v>1</v>
      </c>
      <c r="F89">
        <v>0</v>
      </c>
      <c r="G89">
        <v>0</v>
      </c>
      <c r="H89">
        <v>0</v>
      </c>
      <c r="J89">
        <v>37</v>
      </c>
      <c r="K89">
        <v>10</v>
      </c>
      <c r="L89">
        <v>4213</v>
      </c>
      <c r="M89">
        <v>10</v>
      </c>
      <c r="N89">
        <v>10</v>
      </c>
      <c r="O89">
        <v>3</v>
      </c>
      <c r="P89">
        <v>0</v>
      </c>
      <c r="Q89">
        <v>8</v>
      </c>
    </row>
    <row r="90" spans="1:24">
      <c r="A90">
        <v>33</v>
      </c>
      <c r="B90">
        <v>2</v>
      </c>
      <c r="C90">
        <v>2496</v>
      </c>
      <c r="D90">
        <v>7</v>
      </c>
      <c r="E90">
        <v>1</v>
      </c>
      <c r="F90">
        <v>1</v>
      </c>
      <c r="G90">
        <v>0</v>
      </c>
      <c r="H90">
        <v>0</v>
      </c>
      <c r="J90">
        <v>34</v>
      </c>
      <c r="K90">
        <v>7</v>
      </c>
      <c r="L90">
        <v>6074</v>
      </c>
      <c r="M90">
        <v>9</v>
      </c>
      <c r="N90">
        <v>9</v>
      </c>
      <c r="O90">
        <v>7</v>
      </c>
      <c r="P90">
        <v>0</v>
      </c>
      <c r="Q90">
        <v>6</v>
      </c>
      <c r="T90" t="s">
        <v>200</v>
      </c>
    </row>
    <row r="91" spans="1:24">
      <c r="A91">
        <v>36</v>
      </c>
      <c r="B91">
        <v>5</v>
      </c>
      <c r="C91">
        <v>3419</v>
      </c>
      <c r="D91">
        <v>6</v>
      </c>
      <c r="E91">
        <v>1</v>
      </c>
      <c r="F91">
        <v>1</v>
      </c>
      <c r="G91">
        <v>0</v>
      </c>
      <c r="H91">
        <v>0</v>
      </c>
      <c r="J91">
        <v>31</v>
      </c>
      <c r="K91">
        <v>26</v>
      </c>
      <c r="L91">
        <v>5617</v>
      </c>
      <c r="M91">
        <v>10</v>
      </c>
      <c r="N91">
        <v>10</v>
      </c>
      <c r="O91">
        <v>7</v>
      </c>
      <c r="P91">
        <v>0</v>
      </c>
      <c r="Q91">
        <v>8</v>
      </c>
      <c r="T91" s="33"/>
    </row>
    <row r="92" spans="1:24">
      <c r="A92">
        <v>35</v>
      </c>
      <c r="B92">
        <v>9</v>
      </c>
      <c r="C92">
        <v>6540</v>
      </c>
      <c r="D92">
        <v>10</v>
      </c>
      <c r="E92">
        <v>1</v>
      </c>
      <c r="F92">
        <v>1</v>
      </c>
      <c r="G92">
        <v>0</v>
      </c>
      <c r="H92">
        <v>0</v>
      </c>
      <c r="J92">
        <v>37</v>
      </c>
      <c r="K92">
        <v>6</v>
      </c>
      <c r="L92">
        <v>2073</v>
      </c>
      <c r="M92">
        <v>7</v>
      </c>
      <c r="N92">
        <v>3</v>
      </c>
      <c r="O92">
        <v>2</v>
      </c>
      <c r="P92">
        <v>0</v>
      </c>
      <c r="Q92">
        <v>2</v>
      </c>
      <c r="T92" s="33" t="s">
        <v>201</v>
      </c>
    </row>
    <row r="93" spans="1:24">
      <c r="A93">
        <v>27</v>
      </c>
      <c r="B93">
        <v>4</v>
      </c>
      <c r="C93">
        <v>2318</v>
      </c>
      <c r="D93">
        <v>1</v>
      </c>
      <c r="E93">
        <v>1</v>
      </c>
      <c r="F93">
        <v>1</v>
      </c>
      <c r="G93">
        <v>0</v>
      </c>
      <c r="H93">
        <v>0</v>
      </c>
      <c r="J93">
        <v>35</v>
      </c>
      <c r="K93">
        <v>14</v>
      </c>
      <c r="L93">
        <v>3743</v>
      </c>
      <c r="M93">
        <v>5</v>
      </c>
      <c r="N93">
        <v>4</v>
      </c>
      <c r="O93">
        <v>2</v>
      </c>
      <c r="P93">
        <v>0</v>
      </c>
      <c r="Q93">
        <v>2</v>
      </c>
      <c r="T93" s="33"/>
    </row>
    <row r="94" spans="1:24">
      <c r="A94">
        <v>40</v>
      </c>
      <c r="B94">
        <v>9</v>
      </c>
      <c r="C94">
        <v>3617</v>
      </c>
      <c r="D94">
        <v>3</v>
      </c>
      <c r="E94">
        <v>1</v>
      </c>
      <c r="F94">
        <v>1</v>
      </c>
      <c r="G94">
        <v>0</v>
      </c>
      <c r="H94">
        <v>0</v>
      </c>
      <c r="J94">
        <v>23</v>
      </c>
      <c r="K94">
        <v>7</v>
      </c>
      <c r="L94">
        <v>2275</v>
      </c>
      <c r="M94">
        <v>3</v>
      </c>
      <c r="N94">
        <v>3</v>
      </c>
      <c r="O94">
        <v>2</v>
      </c>
      <c r="P94">
        <v>0</v>
      </c>
      <c r="Q94">
        <v>2</v>
      </c>
      <c r="T94" s="33" t="s">
        <v>202</v>
      </c>
    </row>
    <row r="95" spans="1:24">
      <c r="A95">
        <v>34</v>
      </c>
      <c r="B95">
        <v>10</v>
      </c>
      <c r="C95">
        <v>2220</v>
      </c>
      <c r="D95">
        <v>1</v>
      </c>
      <c r="E95">
        <v>1</v>
      </c>
      <c r="F95">
        <v>1</v>
      </c>
      <c r="G95">
        <v>0</v>
      </c>
      <c r="H95">
        <v>0</v>
      </c>
      <c r="J95">
        <v>28</v>
      </c>
      <c r="K95">
        <v>24</v>
      </c>
      <c r="L95">
        <v>2028</v>
      </c>
      <c r="M95">
        <v>6</v>
      </c>
      <c r="N95">
        <v>4</v>
      </c>
      <c r="O95">
        <v>2</v>
      </c>
      <c r="P95">
        <v>0</v>
      </c>
      <c r="Q95">
        <v>3</v>
      </c>
    </row>
    <row r="96" spans="1:24">
      <c r="A96">
        <v>40</v>
      </c>
      <c r="B96">
        <v>26</v>
      </c>
      <c r="C96">
        <v>4422</v>
      </c>
      <c r="D96">
        <v>16</v>
      </c>
      <c r="E96">
        <v>1</v>
      </c>
      <c r="F96">
        <v>1</v>
      </c>
      <c r="G96">
        <v>0</v>
      </c>
      <c r="H96">
        <v>0</v>
      </c>
      <c r="J96">
        <v>50</v>
      </c>
      <c r="K96">
        <v>3</v>
      </c>
      <c r="L96">
        <v>2683</v>
      </c>
      <c r="M96">
        <v>3</v>
      </c>
      <c r="N96">
        <v>3</v>
      </c>
      <c r="O96">
        <v>2</v>
      </c>
      <c r="P96">
        <v>0</v>
      </c>
      <c r="Q96">
        <v>2</v>
      </c>
      <c r="T96" t="s">
        <v>203</v>
      </c>
    </row>
    <row r="97" spans="1:20">
      <c r="A97">
        <v>19</v>
      </c>
      <c r="B97">
        <v>9</v>
      </c>
      <c r="C97">
        <v>2552</v>
      </c>
      <c r="D97">
        <v>1</v>
      </c>
      <c r="E97">
        <v>1</v>
      </c>
      <c r="F97">
        <v>1</v>
      </c>
      <c r="G97">
        <v>0</v>
      </c>
      <c r="H97">
        <v>0</v>
      </c>
      <c r="J97">
        <v>51</v>
      </c>
      <c r="K97">
        <v>8</v>
      </c>
      <c r="L97">
        <v>10650</v>
      </c>
      <c r="M97">
        <v>18</v>
      </c>
      <c r="N97">
        <v>4</v>
      </c>
      <c r="O97">
        <v>2</v>
      </c>
      <c r="P97">
        <v>0</v>
      </c>
      <c r="Q97">
        <v>3</v>
      </c>
      <c r="T97" s="33"/>
    </row>
    <row r="98" spans="1:20">
      <c r="A98">
        <v>24</v>
      </c>
      <c r="B98">
        <v>21</v>
      </c>
      <c r="C98">
        <v>2296</v>
      </c>
      <c r="D98">
        <v>2</v>
      </c>
      <c r="E98">
        <v>1</v>
      </c>
      <c r="F98">
        <v>1</v>
      </c>
      <c r="G98">
        <v>0</v>
      </c>
      <c r="H98">
        <v>0</v>
      </c>
      <c r="J98">
        <v>30</v>
      </c>
      <c r="K98">
        <v>3</v>
      </c>
      <c r="L98">
        <v>2657</v>
      </c>
      <c r="M98">
        <v>8</v>
      </c>
      <c r="N98">
        <v>5</v>
      </c>
      <c r="O98">
        <v>2</v>
      </c>
      <c r="P98">
        <v>0</v>
      </c>
      <c r="Q98">
        <v>4</v>
      </c>
      <c r="T98" s="33" t="s">
        <v>204</v>
      </c>
    </row>
    <row r="99" spans="1:20">
      <c r="A99">
        <v>33</v>
      </c>
      <c r="B99">
        <v>1</v>
      </c>
      <c r="C99">
        <v>2008</v>
      </c>
      <c r="D99">
        <v>1</v>
      </c>
      <c r="E99">
        <v>1</v>
      </c>
      <c r="F99">
        <v>1</v>
      </c>
      <c r="G99">
        <v>0</v>
      </c>
      <c r="H99">
        <v>0</v>
      </c>
      <c r="J99">
        <v>26</v>
      </c>
      <c r="K99">
        <v>16</v>
      </c>
      <c r="L99">
        <v>2373</v>
      </c>
      <c r="M99">
        <v>5</v>
      </c>
      <c r="N99">
        <v>3</v>
      </c>
      <c r="O99">
        <v>2</v>
      </c>
      <c r="P99">
        <v>0</v>
      </c>
      <c r="Q99">
        <v>2</v>
      </c>
      <c r="T99" s="33"/>
    </row>
    <row r="100" spans="1:20">
      <c r="A100">
        <v>21</v>
      </c>
      <c r="B100">
        <v>15</v>
      </c>
      <c r="C100">
        <v>1232</v>
      </c>
      <c r="D100">
        <v>0</v>
      </c>
      <c r="E100">
        <v>0</v>
      </c>
      <c r="F100">
        <v>0</v>
      </c>
      <c r="G100">
        <v>0</v>
      </c>
      <c r="H100">
        <v>0</v>
      </c>
      <c r="J100">
        <v>34</v>
      </c>
      <c r="K100">
        <v>19</v>
      </c>
      <c r="L100">
        <v>5304</v>
      </c>
      <c r="M100">
        <v>9</v>
      </c>
      <c r="N100">
        <v>5</v>
      </c>
      <c r="O100">
        <v>2</v>
      </c>
      <c r="P100">
        <v>0</v>
      </c>
      <c r="Q100">
        <v>4</v>
      </c>
      <c r="T100" s="33" t="s">
        <v>205</v>
      </c>
    </row>
    <row r="101" spans="1:20">
      <c r="A101">
        <v>26</v>
      </c>
      <c r="B101">
        <v>23</v>
      </c>
      <c r="C101">
        <v>4157</v>
      </c>
      <c r="D101">
        <v>5</v>
      </c>
      <c r="E101">
        <v>2</v>
      </c>
      <c r="F101">
        <v>2</v>
      </c>
      <c r="G101">
        <v>0</v>
      </c>
      <c r="H101">
        <v>0</v>
      </c>
      <c r="J101">
        <v>25</v>
      </c>
      <c r="K101">
        <v>3</v>
      </c>
      <c r="L101">
        <v>4031</v>
      </c>
      <c r="M101">
        <v>6</v>
      </c>
      <c r="N101">
        <v>2</v>
      </c>
      <c r="O101">
        <v>2</v>
      </c>
      <c r="P101">
        <v>0</v>
      </c>
      <c r="Q101">
        <v>2</v>
      </c>
      <c r="T101" s="18" t="s">
        <v>206</v>
      </c>
    </row>
    <row r="102" spans="1:20">
      <c r="A102">
        <v>45</v>
      </c>
      <c r="B102">
        <v>6</v>
      </c>
      <c r="C102">
        <v>13245</v>
      </c>
      <c r="D102">
        <v>17</v>
      </c>
      <c r="E102">
        <v>0</v>
      </c>
      <c r="F102">
        <v>0</v>
      </c>
      <c r="G102">
        <v>0</v>
      </c>
      <c r="H102">
        <v>0</v>
      </c>
      <c r="J102">
        <v>34</v>
      </c>
      <c r="K102">
        <v>23</v>
      </c>
      <c r="L102">
        <v>9950</v>
      </c>
      <c r="M102">
        <v>11</v>
      </c>
      <c r="N102">
        <v>3</v>
      </c>
      <c r="O102">
        <v>2</v>
      </c>
      <c r="P102">
        <v>0</v>
      </c>
      <c r="Q102">
        <v>2</v>
      </c>
    </row>
    <row r="103" spans="1:20">
      <c r="A103">
        <v>23</v>
      </c>
      <c r="B103">
        <v>2</v>
      </c>
      <c r="C103">
        <v>2322</v>
      </c>
      <c r="D103">
        <v>3</v>
      </c>
      <c r="E103">
        <v>0</v>
      </c>
      <c r="F103">
        <v>0</v>
      </c>
      <c r="G103">
        <v>0</v>
      </c>
      <c r="H103">
        <v>0</v>
      </c>
      <c r="J103">
        <v>33</v>
      </c>
      <c r="K103">
        <v>16</v>
      </c>
      <c r="L103">
        <v>5324</v>
      </c>
      <c r="M103">
        <v>6</v>
      </c>
      <c r="N103">
        <v>3</v>
      </c>
      <c r="O103">
        <v>2</v>
      </c>
      <c r="P103">
        <v>0</v>
      </c>
      <c r="Q103">
        <v>2</v>
      </c>
      <c r="T103" t="s">
        <v>207</v>
      </c>
    </row>
    <row r="104" spans="1:20">
      <c r="A104">
        <v>22</v>
      </c>
      <c r="B104">
        <v>15</v>
      </c>
      <c r="C104">
        <v>2871</v>
      </c>
      <c r="D104">
        <v>1</v>
      </c>
      <c r="E104">
        <v>0</v>
      </c>
      <c r="F104">
        <v>0</v>
      </c>
      <c r="G104">
        <v>0</v>
      </c>
      <c r="H104">
        <v>0</v>
      </c>
      <c r="J104">
        <v>29</v>
      </c>
      <c r="K104">
        <v>1</v>
      </c>
      <c r="L104">
        <v>2800</v>
      </c>
      <c r="M104">
        <v>5</v>
      </c>
      <c r="N104">
        <v>3</v>
      </c>
      <c r="O104">
        <v>2</v>
      </c>
      <c r="P104">
        <v>0</v>
      </c>
      <c r="Q104">
        <v>2</v>
      </c>
      <c r="T104" s="18"/>
    </row>
    <row r="105" spans="1:20">
      <c r="A105">
        <v>29</v>
      </c>
      <c r="B105">
        <v>2</v>
      </c>
      <c r="C105">
        <v>6644</v>
      </c>
      <c r="D105">
        <v>10</v>
      </c>
      <c r="E105">
        <v>0</v>
      </c>
      <c r="F105">
        <v>0</v>
      </c>
      <c r="G105">
        <v>0</v>
      </c>
      <c r="H105">
        <v>0</v>
      </c>
      <c r="J105">
        <v>20</v>
      </c>
      <c r="K105">
        <v>2</v>
      </c>
      <c r="L105">
        <v>2044</v>
      </c>
      <c r="M105">
        <v>2</v>
      </c>
      <c r="N105">
        <v>2</v>
      </c>
      <c r="O105">
        <v>2</v>
      </c>
      <c r="P105">
        <v>0</v>
      </c>
      <c r="Q105">
        <v>2</v>
      </c>
      <c r="T105" s="18" t="s">
        <v>208</v>
      </c>
    </row>
    <row r="106" spans="1:20">
      <c r="A106">
        <v>18</v>
      </c>
      <c r="B106">
        <v>10</v>
      </c>
      <c r="C106">
        <v>1200</v>
      </c>
      <c r="D106">
        <v>0</v>
      </c>
      <c r="E106">
        <v>0</v>
      </c>
      <c r="F106">
        <v>0</v>
      </c>
      <c r="G106">
        <v>0</v>
      </c>
      <c r="H106">
        <v>0</v>
      </c>
      <c r="J106">
        <v>22</v>
      </c>
      <c r="K106">
        <v>3</v>
      </c>
      <c r="L106">
        <v>4171</v>
      </c>
      <c r="M106">
        <v>4</v>
      </c>
      <c r="N106">
        <v>3</v>
      </c>
      <c r="O106">
        <v>2</v>
      </c>
      <c r="P106">
        <v>0</v>
      </c>
      <c r="Q106">
        <v>2</v>
      </c>
      <c r="T106" s="18"/>
    </row>
    <row r="107" spans="1:20">
      <c r="A107">
        <v>43</v>
      </c>
      <c r="B107">
        <v>10</v>
      </c>
      <c r="C107">
        <v>5257</v>
      </c>
      <c r="D107">
        <v>9</v>
      </c>
      <c r="E107">
        <v>9</v>
      </c>
      <c r="F107">
        <v>7</v>
      </c>
      <c r="G107">
        <v>0</v>
      </c>
      <c r="H107">
        <v>0</v>
      </c>
      <c r="J107">
        <v>30</v>
      </c>
      <c r="K107">
        <v>22</v>
      </c>
      <c r="L107">
        <v>2132</v>
      </c>
      <c r="M107">
        <v>7</v>
      </c>
      <c r="N107">
        <v>5</v>
      </c>
      <c r="O107">
        <v>2</v>
      </c>
      <c r="P107">
        <v>0</v>
      </c>
      <c r="Q107">
        <v>1</v>
      </c>
      <c r="T107" s="18" t="s">
        <v>209</v>
      </c>
    </row>
    <row r="108" spans="1:20">
      <c r="A108">
        <v>47</v>
      </c>
      <c r="B108">
        <v>4</v>
      </c>
      <c r="C108">
        <v>2976</v>
      </c>
      <c r="D108">
        <v>5</v>
      </c>
      <c r="E108">
        <v>0</v>
      </c>
      <c r="F108">
        <v>0</v>
      </c>
      <c r="G108">
        <v>0</v>
      </c>
      <c r="H108">
        <v>0</v>
      </c>
      <c r="J108">
        <v>20</v>
      </c>
      <c r="K108">
        <v>9</v>
      </c>
      <c r="L108">
        <v>2323</v>
      </c>
      <c r="M108">
        <v>2</v>
      </c>
      <c r="N108">
        <v>2</v>
      </c>
      <c r="O108">
        <v>2</v>
      </c>
      <c r="P108">
        <v>0</v>
      </c>
      <c r="Q108">
        <v>2</v>
      </c>
    </row>
    <row r="109" spans="1:20">
      <c r="A109">
        <v>48</v>
      </c>
      <c r="B109">
        <v>29</v>
      </c>
      <c r="C109">
        <v>12504</v>
      </c>
      <c r="D109">
        <v>15</v>
      </c>
      <c r="E109">
        <v>0</v>
      </c>
      <c r="F109">
        <v>0</v>
      </c>
      <c r="G109">
        <v>0</v>
      </c>
      <c r="H109">
        <v>0</v>
      </c>
      <c r="J109">
        <v>33</v>
      </c>
      <c r="K109">
        <v>9</v>
      </c>
      <c r="L109">
        <v>8224</v>
      </c>
      <c r="M109">
        <v>6</v>
      </c>
      <c r="N109">
        <v>5</v>
      </c>
      <c r="O109">
        <v>2</v>
      </c>
      <c r="P109">
        <v>0</v>
      </c>
      <c r="Q109">
        <v>3</v>
      </c>
      <c r="T109" t="s">
        <v>210</v>
      </c>
    </row>
    <row r="110" spans="1:20">
      <c r="A110">
        <v>49</v>
      </c>
      <c r="B110">
        <v>7</v>
      </c>
      <c r="C110">
        <v>10965</v>
      </c>
      <c r="D110">
        <v>26</v>
      </c>
      <c r="E110">
        <v>5</v>
      </c>
      <c r="F110">
        <v>2</v>
      </c>
      <c r="G110">
        <v>0</v>
      </c>
      <c r="H110">
        <v>0</v>
      </c>
      <c r="J110">
        <v>39</v>
      </c>
      <c r="K110">
        <v>23</v>
      </c>
      <c r="L110">
        <v>3904</v>
      </c>
      <c r="M110">
        <v>6</v>
      </c>
      <c r="N110">
        <v>5</v>
      </c>
      <c r="O110">
        <v>2</v>
      </c>
      <c r="P110">
        <v>0</v>
      </c>
      <c r="Q110">
        <v>3</v>
      </c>
      <c r="T110" s="18"/>
    </row>
    <row r="111" spans="1:20">
      <c r="A111">
        <v>35</v>
      </c>
      <c r="B111">
        <v>16</v>
      </c>
      <c r="C111">
        <v>7632</v>
      </c>
      <c r="D111">
        <v>10</v>
      </c>
      <c r="E111">
        <v>8</v>
      </c>
      <c r="F111">
        <v>7</v>
      </c>
      <c r="G111">
        <v>0</v>
      </c>
      <c r="H111">
        <v>0</v>
      </c>
      <c r="J111">
        <v>40</v>
      </c>
      <c r="K111">
        <v>7</v>
      </c>
      <c r="L111">
        <v>2166</v>
      </c>
      <c r="M111">
        <v>10</v>
      </c>
      <c r="N111">
        <v>4</v>
      </c>
      <c r="O111">
        <v>2</v>
      </c>
      <c r="P111">
        <v>0</v>
      </c>
      <c r="Q111">
        <v>3</v>
      </c>
      <c r="T111" s="18" t="s">
        <v>211</v>
      </c>
    </row>
    <row r="112" spans="1:20">
      <c r="A112">
        <v>26</v>
      </c>
      <c r="B112">
        <v>29</v>
      </c>
      <c r="C112">
        <v>4306</v>
      </c>
      <c r="D112">
        <v>8</v>
      </c>
      <c r="E112">
        <v>0</v>
      </c>
      <c r="F112">
        <v>0</v>
      </c>
      <c r="G112">
        <v>0</v>
      </c>
      <c r="H112">
        <v>0</v>
      </c>
      <c r="J112">
        <v>20</v>
      </c>
      <c r="K112">
        <v>6</v>
      </c>
      <c r="L112">
        <v>2926</v>
      </c>
      <c r="M112">
        <v>1</v>
      </c>
      <c r="N112">
        <v>1</v>
      </c>
      <c r="O112">
        <v>0</v>
      </c>
      <c r="P112">
        <v>1</v>
      </c>
      <c r="Q112">
        <v>0</v>
      </c>
    </row>
    <row r="113" spans="1:25">
      <c r="A113">
        <v>38</v>
      </c>
      <c r="B113">
        <v>1</v>
      </c>
      <c r="C113">
        <v>2619</v>
      </c>
      <c r="D113">
        <v>8</v>
      </c>
      <c r="E113">
        <v>0</v>
      </c>
      <c r="F113">
        <v>0</v>
      </c>
      <c r="G113">
        <v>0</v>
      </c>
      <c r="H113">
        <v>0</v>
      </c>
      <c r="J113">
        <v>31</v>
      </c>
      <c r="K113">
        <v>29</v>
      </c>
      <c r="L113">
        <v>3479</v>
      </c>
      <c r="M113">
        <v>6</v>
      </c>
      <c r="N113">
        <v>5</v>
      </c>
      <c r="O113">
        <v>4</v>
      </c>
      <c r="P113">
        <v>1</v>
      </c>
      <c r="Q113">
        <v>4</v>
      </c>
    </row>
    <row r="114" spans="1:25">
      <c r="A114">
        <v>34</v>
      </c>
      <c r="B114">
        <v>8</v>
      </c>
      <c r="C114">
        <v>5121</v>
      </c>
      <c r="D114">
        <v>7</v>
      </c>
      <c r="E114">
        <v>0</v>
      </c>
      <c r="F114">
        <v>0</v>
      </c>
      <c r="G114">
        <v>0</v>
      </c>
      <c r="H114">
        <v>0</v>
      </c>
      <c r="J114">
        <v>34</v>
      </c>
      <c r="K114">
        <v>6</v>
      </c>
      <c r="L114">
        <v>2351</v>
      </c>
      <c r="M114">
        <v>3</v>
      </c>
      <c r="N114">
        <v>2</v>
      </c>
      <c r="O114">
        <v>2</v>
      </c>
      <c r="P114">
        <v>1</v>
      </c>
      <c r="Q114">
        <v>0</v>
      </c>
    </row>
    <row r="115" spans="1:25">
      <c r="A115">
        <v>30</v>
      </c>
      <c r="B115">
        <v>2</v>
      </c>
      <c r="C115">
        <v>6877</v>
      </c>
      <c r="D115">
        <v>12</v>
      </c>
      <c r="E115">
        <v>0</v>
      </c>
      <c r="F115">
        <v>0</v>
      </c>
      <c r="G115">
        <v>0</v>
      </c>
      <c r="H115">
        <v>0</v>
      </c>
      <c r="J115">
        <v>26</v>
      </c>
      <c r="K115">
        <v>17</v>
      </c>
      <c r="L115">
        <v>2741</v>
      </c>
      <c r="M115">
        <v>8</v>
      </c>
      <c r="N115">
        <v>7</v>
      </c>
      <c r="O115">
        <v>7</v>
      </c>
      <c r="P115">
        <v>1</v>
      </c>
      <c r="Q115">
        <v>0</v>
      </c>
      <c r="T115" t="s">
        <v>212</v>
      </c>
      <c r="V115" t="s">
        <v>231</v>
      </c>
    </row>
    <row r="116" spans="1:25" ht="14.65" thickBot="1">
      <c r="A116">
        <v>27</v>
      </c>
      <c r="B116">
        <v>3</v>
      </c>
      <c r="C116">
        <v>1706</v>
      </c>
      <c r="D116">
        <v>0</v>
      </c>
      <c r="E116">
        <v>0</v>
      </c>
      <c r="F116">
        <v>0</v>
      </c>
      <c r="G116">
        <v>0</v>
      </c>
      <c r="H116">
        <v>0</v>
      </c>
      <c r="J116">
        <v>50</v>
      </c>
      <c r="K116">
        <v>8</v>
      </c>
      <c r="L116">
        <v>6796</v>
      </c>
      <c r="M116">
        <v>18</v>
      </c>
      <c r="N116">
        <v>4</v>
      </c>
      <c r="O116">
        <v>3</v>
      </c>
      <c r="P116">
        <v>1</v>
      </c>
      <c r="Q116">
        <v>3</v>
      </c>
    </row>
    <row r="117" spans="1:25">
      <c r="A117">
        <v>52</v>
      </c>
      <c r="B117">
        <v>25</v>
      </c>
      <c r="C117">
        <v>13826</v>
      </c>
      <c r="D117">
        <v>31</v>
      </c>
      <c r="E117">
        <v>9</v>
      </c>
      <c r="F117">
        <v>8</v>
      </c>
      <c r="G117">
        <v>0</v>
      </c>
      <c r="H117">
        <v>0</v>
      </c>
      <c r="J117">
        <v>47</v>
      </c>
      <c r="K117">
        <v>27</v>
      </c>
      <c r="L117">
        <v>6397</v>
      </c>
      <c r="M117">
        <v>8</v>
      </c>
      <c r="N117">
        <v>5</v>
      </c>
      <c r="O117">
        <v>4</v>
      </c>
      <c r="P117">
        <v>1</v>
      </c>
      <c r="Q117">
        <v>3</v>
      </c>
      <c r="T117" s="34" t="s">
        <v>213</v>
      </c>
      <c r="U117" s="34"/>
    </row>
    <row r="118" spans="1:25">
      <c r="A118">
        <v>37</v>
      </c>
      <c r="B118">
        <v>21</v>
      </c>
      <c r="C118">
        <v>2973</v>
      </c>
      <c r="D118">
        <v>10</v>
      </c>
      <c r="E118">
        <v>5</v>
      </c>
      <c r="F118">
        <v>4</v>
      </c>
      <c r="G118">
        <v>0</v>
      </c>
      <c r="H118">
        <v>0</v>
      </c>
      <c r="J118">
        <v>26</v>
      </c>
      <c r="K118">
        <v>5</v>
      </c>
      <c r="L118">
        <v>2366</v>
      </c>
      <c r="M118">
        <v>8</v>
      </c>
      <c r="N118">
        <v>8</v>
      </c>
      <c r="O118">
        <v>7</v>
      </c>
      <c r="P118">
        <v>1</v>
      </c>
      <c r="Q118">
        <v>7</v>
      </c>
      <c r="T118" t="s">
        <v>214</v>
      </c>
      <c r="U118">
        <v>0.24315787576393119</v>
      </c>
    </row>
    <row r="119" spans="1:25">
      <c r="A119">
        <v>48</v>
      </c>
      <c r="B119">
        <v>20</v>
      </c>
      <c r="C119">
        <v>2259</v>
      </c>
      <c r="D119">
        <v>13</v>
      </c>
      <c r="E119">
        <v>0</v>
      </c>
      <c r="F119">
        <v>0</v>
      </c>
      <c r="G119">
        <v>0</v>
      </c>
      <c r="H119">
        <v>0</v>
      </c>
      <c r="J119">
        <v>28</v>
      </c>
      <c r="K119">
        <v>24</v>
      </c>
      <c r="L119">
        <v>8722</v>
      </c>
      <c r="M119">
        <v>10</v>
      </c>
      <c r="N119">
        <v>10</v>
      </c>
      <c r="O119">
        <v>7</v>
      </c>
      <c r="P119">
        <v>1</v>
      </c>
      <c r="Q119">
        <v>9</v>
      </c>
      <c r="T119" t="s">
        <v>215</v>
      </c>
      <c r="U119">
        <v>5.9125752546027394E-2</v>
      </c>
    </row>
    <row r="120" spans="1:25">
      <c r="A120">
        <v>31</v>
      </c>
      <c r="B120">
        <v>20</v>
      </c>
      <c r="C120">
        <v>6932</v>
      </c>
      <c r="D120">
        <v>9</v>
      </c>
      <c r="E120">
        <v>9</v>
      </c>
      <c r="F120">
        <v>8</v>
      </c>
      <c r="G120">
        <v>0</v>
      </c>
      <c r="H120">
        <v>0</v>
      </c>
      <c r="J120">
        <v>25</v>
      </c>
      <c r="K120">
        <v>24</v>
      </c>
      <c r="L120">
        <v>1118</v>
      </c>
      <c r="M120">
        <v>1</v>
      </c>
      <c r="N120">
        <v>1</v>
      </c>
      <c r="O120">
        <v>0</v>
      </c>
      <c r="P120">
        <v>1</v>
      </c>
      <c r="Q120">
        <v>0</v>
      </c>
      <c r="T120" t="s">
        <v>216</v>
      </c>
      <c r="U120">
        <v>5.4620882688176636E-2</v>
      </c>
    </row>
    <row r="121" spans="1:25">
      <c r="A121">
        <v>18</v>
      </c>
      <c r="B121">
        <v>5</v>
      </c>
      <c r="C121">
        <v>1051</v>
      </c>
      <c r="D121">
        <v>0</v>
      </c>
      <c r="E121">
        <v>0</v>
      </c>
      <c r="F121">
        <v>0</v>
      </c>
      <c r="G121">
        <v>0</v>
      </c>
      <c r="H121">
        <v>0</v>
      </c>
      <c r="J121">
        <v>49</v>
      </c>
      <c r="K121">
        <v>28</v>
      </c>
      <c r="L121">
        <v>4284</v>
      </c>
      <c r="M121">
        <v>20</v>
      </c>
      <c r="N121">
        <v>4</v>
      </c>
      <c r="O121">
        <v>3</v>
      </c>
      <c r="P121">
        <v>1</v>
      </c>
      <c r="Q121">
        <v>3</v>
      </c>
      <c r="T121" t="s">
        <v>124</v>
      </c>
      <c r="U121">
        <v>0.35767546337047018</v>
      </c>
    </row>
    <row r="122" spans="1:25" ht="14.65" thickBot="1">
      <c r="A122">
        <v>34</v>
      </c>
      <c r="B122">
        <v>3</v>
      </c>
      <c r="C122">
        <v>2979</v>
      </c>
      <c r="D122">
        <v>6</v>
      </c>
      <c r="E122">
        <v>0</v>
      </c>
      <c r="F122">
        <v>0</v>
      </c>
      <c r="G122">
        <v>0</v>
      </c>
      <c r="H122">
        <v>0</v>
      </c>
      <c r="J122">
        <v>29</v>
      </c>
      <c r="K122">
        <v>24</v>
      </c>
      <c r="L122">
        <v>2439</v>
      </c>
      <c r="M122">
        <v>1</v>
      </c>
      <c r="N122">
        <v>1</v>
      </c>
      <c r="O122">
        <v>0</v>
      </c>
      <c r="P122">
        <v>1</v>
      </c>
      <c r="Q122">
        <v>0</v>
      </c>
      <c r="T122" s="28" t="s">
        <v>167</v>
      </c>
      <c r="U122" s="28">
        <v>1470</v>
      </c>
    </row>
    <row r="123" spans="1:25">
      <c r="A123">
        <v>44</v>
      </c>
      <c r="B123">
        <v>17</v>
      </c>
      <c r="C123">
        <v>2290</v>
      </c>
      <c r="D123">
        <v>6</v>
      </c>
      <c r="E123">
        <v>0</v>
      </c>
      <c r="F123">
        <v>0</v>
      </c>
      <c r="G123">
        <v>0</v>
      </c>
      <c r="H123">
        <v>0</v>
      </c>
      <c r="J123">
        <v>23</v>
      </c>
      <c r="K123">
        <v>9</v>
      </c>
      <c r="L123">
        <v>1790</v>
      </c>
      <c r="M123">
        <v>1</v>
      </c>
      <c r="N123">
        <v>1</v>
      </c>
      <c r="O123">
        <v>0</v>
      </c>
      <c r="P123">
        <v>1</v>
      </c>
      <c r="Q123">
        <v>0</v>
      </c>
    </row>
    <row r="124" spans="1:25" ht="14.65" thickBot="1">
      <c r="A124">
        <v>40</v>
      </c>
      <c r="B124">
        <v>2</v>
      </c>
      <c r="C124">
        <v>4327</v>
      </c>
      <c r="D124">
        <v>5</v>
      </c>
      <c r="E124">
        <v>0</v>
      </c>
      <c r="F124">
        <v>0</v>
      </c>
      <c r="G124">
        <v>0</v>
      </c>
      <c r="H124">
        <v>0</v>
      </c>
      <c r="J124">
        <v>29</v>
      </c>
      <c r="K124">
        <v>27</v>
      </c>
      <c r="L124">
        <v>7639</v>
      </c>
      <c r="M124">
        <v>10</v>
      </c>
      <c r="N124">
        <v>10</v>
      </c>
      <c r="O124">
        <v>4</v>
      </c>
      <c r="P124">
        <v>1</v>
      </c>
      <c r="Q124">
        <v>9</v>
      </c>
      <c r="T124" t="s">
        <v>217</v>
      </c>
    </row>
    <row r="125" spans="1:25">
      <c r="A125">
        <v>45</v>
      </c>
      <c r="B125">
        <v>25</v>
      </c>
      <c r="C125">
        <v>18061</v>
      </c>
      <c r="D125">
        <v>22</v>
      </c>
      <c r="E125">
        <v>0</v>
      </c>
      <c r="F125">
        <v>0</v>
      </c>
      <c r="G125">
        <v>0</v>
      </c>
      <c r="H125">
        <v>0</v>
      </c>
      <c r="J125">
        <v>40</v>
      </c>
      <c r="K125">
        <v>22</v>
      </c>
      <c r="L125">
        <v>6380</v>
      </c>
      <c r="M125">
        <v>8</v>
      </c>
      <c r="N125">
        <v>6</v>
      </c>
      <c r="O125">
        <v>4</v>
      </c>
      <c r="P125">
        <v>1</v>
      </c>
      <c r="Q125">
        <v>0</v>
      </c>
      <c r="T125" s="29"/>
      <c r="U125" s="29" t="s">
        <v>169</v>
      </c>
      <c r="V125" s="29" t="s">
        <v>221</v>
      </c>
      <c r="W125" s="29" t="s">
        <v>222</v>
      </c>
      <c r="X125" s="29" t="s">
        <v>223</v>
      </c>
      <c r="Y125" s="29" t="s">
        <v>224</v>
      </c>
    </row>
    <row r="126" spans="1:25">
      <c r="A126">
        <v>40</v>
      </c>
      <c r="B126">
        <v>16</v>
      </c>
      <c r="C126">
        <v>3544</v>
      </c>
      <c r="D126">
        <v>6</v>
      </c>
      <c r="E126">
        <v>4</v>
      </c>
      <c r="F126">
        <v>2</v>
      </c>
      <c r="G126">
        <v>0</v>
      </c>
      <c r="H126">
        <v>0</v>
      </c>
      <c r="J126">
        <v>24</v>
      </c>
      <c r="K126">
        <v>1</v>
      </c>
      <c r="L126">
        <v>3202</v>
      </c>
      <c r="M126">
        <v>6</v>
      </c>
      <c r="N126">
        <v>5</v>
      </c>
      <c r="O126">
        <v>3</v>
      </c>
      <c r="P126">
        <v>1</v>
      </c>
      <c r="Q126">
        <v>4</v>
      </c>
      <c r="T126" t="s">
        <v>218</v>
      </c>
      <c r="U126">
        <v>7</v>
      </c>
      <c r="V126">
        <v>11.75359628214477</v>
      </c>
      <c r="W126">
        <v>1.6790851831635385</v>
      </c>
      <c r="X126">
        <v>13.12485252886659</v>
      </c>
      <c r="Y126">
        <v>1.7601959284620233E-16</v>
      </c>
    </row>
    <row r="127" spans="1:25">
      <c r="A127">
        <v>18</v>
      </c>
      <c r="B127">
        <v>1</v>
      </c>
      <c r="C127">
        <v>1611</v>
      </c>
      <c r="D127">
        <v>0</v>
      </c>
      <c r="E127">
        <v>0</v>
      </c>
      <c r="F127">
        <v>0</v>
      </c>
      <c r="G127">
        <v>0</v>
      </c>
      <c r="H127">
        <v>0</v>
      </c>
      <c r="J127">
        <v>43</v>
      </c>
      <c r="K127">
        <v>9</v>
      </c>
      <c r="L127">
        <v>5346</v>
      </c>
      <c r="M127">
        <v>7</v>
      </c>
      <c r="N127">
        <v>4</v>
      </c>
      <c r="O127">
        <v>3</v>
      </c>
      <c r="P127">
        <v>1</v>
      </c>
      <c r="Q127">
        <v>3</v>
      </c>
      <c r="T127" t="s">
        <v>219</v>
      </c>
      <c r="U127">
        <v>1462</v>
      </c>
      <c r="V127">
        <v>187.03619963622418</v>
      </c>
      <c r="W127">
        <v>0.12793173709728056</v>
      </c>
    </row>
    <row r="128" spans="1:25" ht="14.65" thickBot="1">
      <c r="A128">
        <v>35</v>
      </c>
      <c r="B128">
        <v>1</v>
      </c>
      <c r="C128">
        <v>5363</v>
      </c>
      <c r="D128">
        <v>10</v>
      </c>
      <c r="E128">
        <v>9</v>
      </c>
      <c r="F128">
        <v>7</v>
      </c>
      <c r="G128">
        <v>0</v>
      </c>
      <c r="H128">
        <v>0</v>
      </c>
      <c r="J128">
        <v>45</v>
      </c>
      <c r="K128">
        <v>2</v>
      </c>
      <c r="L128">
        <v>18824</v>
      </c>
      <c r="M128">
        <v>26</v>
      </c>
      <c r="N128">
        <v>24</v>
      </c>
      <c r="O128">
        <v>10</v>
      </c>
      <c r="P128">
        <v>1</v>
      </c>
      <c r="Q128">
        <v>11</v>
      </c>
      <c r="T128" s="28" t="s">
        <v>183</v>
      </c>
      <c r="U128" s="28">
        <v>1469</v>
      </c>
      <c r="V128" s="28">
        <v>198.78979591836895</v>
      </c>
      <c r="W128" s="28"/>
      <c r="X128" s="28"/>
      <c r="Y128" s="28"/>
    </row>
    <row r="129" spans="1:28" ht="14.65" thickBot="1">
      <c r="A129">
        <v>27</v>
      </c>
      <c r="B129">
        <v>2</v>
      </c>
      <c r="C129">
        <v>5071</v>
      </c>
      <c r="D129">
        <v>8</v>
      </c>
      <c r="E129">
        <v>6</v>
      </c>
      <c r="F129">
        <v>2</v>
      </c>
      <c r="G129">
        <v>0</v>
      </c>
      <c r="H129">
        <v>0</v>
      </c>
      <c r="J129">
        <v>40</v>
      </c>
      <c r="K129">
        <v>25</v>
      </c>
      <c r="L129">
        <v>9094</v>
      </c>
      <c r="M129">
        <v>9</v>
      </c>
      <c r="N129">
        <v>5</v>
      </c>
      <c r="O129">
        <v>4</v>
      </c>
      <c r="P129">
        <v>1</v>
      </c>
      <c r="Q129">
        <v>0</v>
      </c>
    </row>
    <row r="130" spans="1:28">
      <c r="A130">
        <v>34</v>
      </c>
      <c r="B130">
        <v>26</v>
      </c>
      <c r="C130">
        <v>2029</v>
      </c>
      <c r="D130">
        <v>5</v>
      </c>
      <c r="E130">
        <v>5</v>
      </c>
      <c r="F130">
        <v>4</v>
      </c>
      <c r="G130">
        <v>0</v>
      </c>
      <c r="H130">
        <v>0</v>
      </c>
      <c r="J130">
        <v>21</v>
      </c>
      <c r="K130">
        <v>7</v>
      </c>
      <c r="L130">
        <v>2679</v>
      </c>
      <c r="M130">
        <v>1</v>
      </c>
      <c r="N130">
        <v>1</v>
      </c>
      <c r="O130">
        <v>0</v>
      </c>
      <c r="P130">
        <v>1</v>
      </c>
      <c r="Q130">
        <v>0</v>
      </c>
      <c r="T130" s="29"/>
      <c r="U130" s="29" t="s">
        <v>225</v>
      </c>
      <c r="V130" s="29" t="s">
        <v>124</v>
      </c>
      <c r="W130" s="29" t="s">
        <v>170</v>
      </c>
      <c r="X130" s="29" t="s">
        <v>226</v>
      </c>
      <c r="Y130" s="29" t="s">
        <v>227</v>
      </c>
      <c r="Z130" s="29" t="s">
        <v>228</v>
      </c>
      <c r="AA130" s="29" t="s">
        <v>229</v>
      </c>
      <c r="AB130" s="29" t="s">
        <v>230</v>
      </c>
    </row>
    <row r="131" spans="1:28">
      <c r="A131">
        <v>55</v>
      </c>
      <c r="B131">
        <v>1</v>
      </c>
      <c r="C131">
        <v>14732</v>
      </c>
      <c r="D131">
        <v>31</v>
      </c>
      <c r="E131">
        <v>7</v>
      </c>
      <c r="F131">
        <v>7</v>
      </c>
      <c r="G131">
        <v>0</v>
      </c>
      <c r="H131">
        <v>0</v>
      </c>
      <c r="J131">
        <v>26</v>
      </c>
      <c r="K131">
        <v>20</v>
      </c>
      <c r="L131">
        <v>2148</v>
      </c>
      <c r="M131">
        <v>6</v>
      </c>
      <c r="N131">
        <v>5</v>
      </c>
      <c r="O131">
        <v>1</v>
      </c>
      <c r="P131">
        <v>1</v>
      </c>
      <c r="Q131">
        <v>4</v>
      </c>
      <c r="T131" t="s">
        <v>220</v>
      </c>
      <c r="U131">
        <v>0.26118075591487111</v>
      </c>
      <c r="V131">
        <v>2.0954869197590167E-2</v>
      </c>
      <c r="W131">
        <v>12.463964983609021</v>
      </c>
      <c r="X131">
        <v>5.8358289974034081E-34</v>
      </c>
      <c r="Y131">
        <v>0.22007593749757387</v>
      </c>
      <c r="Z131">
        <v>0.30228557433216835</v>
      </c>
      <c r="AA131">
        <v>0.22007593749757387</v>
      </c>
      <c r="AB131">
        <v>0.30228557433216835</v>
      </c>
    </row>
    <row r="132" spans="1:28">
      <c r="A132">
        <v>33</v>
      </c>
      <c r="B132">
        <v>8</v>
      </c>
      <c r="C132">
        <v>6388</v>
      </c>
      <c r="D132">
        <v>14</v>
      </c>
      <c r="E132">
        <v>0</v>
      </c>
      <c r="F132">
        <v>0</v>
      </c>
      <c r="G132">
        <v>0</v>
      </c>
      <c r="H132">
        <v>0</v>
      </c>
      <c r="J132">
        <v>34</v>
      </c>
      <c r="K132">
        <v>6</v>
      </c>
      <c r="L132">
        <v>2960</v>
      </c>
      <c r="M132">
        <v>8</v>
      </c>
      <c r="N132">
        <v>4</v>
      </c>
      <c r="O132">
        <v>2</v>
      </c>
      <c r="P132">
        <v>1</v>
      </c>
      <c r="Q132">
        <v>3</v>
      </c>
      <c r="T132" t="s">
        <v>5</v>
      </c>
      <c r="U132">
        <v>3.5956454996869491E-3</v>
      </c>
      <c r="V132">
        <v>1.1519880761161102E-3</v>
      </c>
      <c r="W132">
        <v>3.1212523586264447</v>
      </c>
      <c r="X132">
        <v>1.8360917458210494E-3</v>
      </c>
      <c r="Y132">
        <v>1.3359195982201029E-3</v>
      </c>
      <c r="Z132">
        <v>5.8553714011537958E-3</v>
      </c>
      <c r="AA132">
        <v>1.3359195982201029E-3</v>
      </c>
      <c r="AB132">
        <v>5.8553714011537958E-3</v>
      </c>
    </row>
    <row r="133" spans="1:28">
      <c r="A133">
        <v>32</v>
      </c>
      <c r="B133">
        <v>10</v>
      </c>
      <c r="C133">
        <v>11244</v>
      </c>
      <c r="D133">
        <v>10</v>
      </c>
      <c r="E133">
        <v>5</v>
      </c>
      <c r="F133">
        <v>2</v>
      </c>
      <c r="G133">
        <v>0</v>
      </c>
      <c r="H133">
        <v>0</v>
      </c>
      <c r="J133">
        <v>19</v>
      </c>
      <c r="K133">
        <v>2</v>
      </c>
      <c r="L133">
        <v>1102</v>
      </c>
      <c r="M133">
        <v>1</v>
      </c>
      <c r="N133">
        <v>1</v>
      </c>
      <c r="O133">
        <v>0</v>
      </c>
      <c r="P133">
        <v>1</v>
      </c>
      <c r="Q133">
        <v>0</v>
      </c>
      <c r="T133" t="s">
        <v>18</v>
      </c>
      <c r="U133">
        <v>-6.237792961854126E-6</v>
      </c>
      <c r="V133">
        <v>3.1440534265170123E-6</v>
      </c>
      <c r="W133">
        <v>-1.983997125889926</v>
      </c>
      <c r="X133">
        <v>4.7442908073697027E-2</v>
      </c>
      <c r="Y133">
        <v>-1.2405130203268413E-5</v>
      </c>
      <c r="Z133">
        <v>-7.0455720439838688E-8</v>
      </c>
      <c r="AA133">
        <v>-1.2405130203268413E-5</v>
      </c>
      <c r="AB133">
        <v>-7.0455720439838688E-8</v>
      </c>
    </row>
    <row r="134" spans="1:28">
      <c r="A134">
        <v>28</v>
      </c>
      <c r="B134">
        <v>27</v>
      </c>
      <c r="C134">
        <v>4877</v>
      </c>
      <c r="D134">
        <v>6</v>
      </c>
      <c r="E134">
        <v>5</v>
      </c>
      <c r="F134">
        <v>3</v>
      </c>
      <c r="G134">
        <v>0</v>
      </c>
      <c r="H134">
        <v>0</v>
      </c>
      <c r="J134">
        <v>29</v>
      </c>
      <c r="K134">
        <v>1</v>
      </c>
      <c r="L134">
        <v>2058</v>
      </c>
      <c r="M134">
        <v>7</v>
      </c>
      <c r="N134">
        <v>6</v>
      </c>
      <c r="O134">
        <v>2</v>
      </c>
      <c r="P134">
        <v>1</v>
      </c>
      <c r="Q134">
        <v>5</v>
      </c>
      <c r="T134" t="s">
        <v>28</v>
      </c>
      <c r="U134">
        <v>-4.475937651300119E-3</v>
      </c>
      <c r="V134">
        <v>2.0878187554804473E-3</v>
      </c>
      <c r="W134">
        <v>-2.1438343915394702</v>
      </c>
      <c r="X134">
        <v>3.2210689868279276E-2</v>
      </c>
      <c r="Y134">
        <v>-8.5713777145633441E-3</v>
      </c>
      <c r="Z134">
        <v>-3.8049758803689396E-4</v>
      </c>
      <c r="AA134">
        <v>-8.5713777145633441E-3</v>
      </c>
      <c r="AB134">
        <v>-3.8049758803689396E-4</v>
      </c>
    </row>
    <row r="135" spans="1:28">
      <c r="A135">
        <v>49</v>
      </c>
      <c r="B135">
        <v>1</v>
      </c>
      <c r="C135">
        <v>15379</v>
      </c>
      <c r="D135">
        <v>23</v>
      </c>
      <c r="E135">
        <v>8</v>
      </c>
      <c r="F135">
        <v>7</v>
      </c>
      <c r="G135">
        <v>0</v>
      </c>
      <c r="H135">
        <v>0</v>
      </c>
      <c r="J135">
        <v>33</v>
      </c>
      <c r="K135">
        <v>2</v>
      </c>
      <c r="L135">
        <v>2707</v>
      </c>
      <c r="M135">
        <v>13</v>
      </c>
      <c r="N135">
        <v>9</v>
      </c>
      <c r="O135">
        <v>7</v>
      </c>
      <c r="P135">
        <v>1</v>
      </c>
      <c r="Q135">
        <v>7</v>
      </c>
      <c r="T135" t="s">
        <v>31</v>
      </c>
      <c r="U135">
        <v>5.1663173437058339E-3</v>
      </c>
      <c r="V135">
        <v>3.1444827260372512E-3</v>
      </c>
      <c r="W135">
        <v>1.6429784463203412</v>
      </c>
      <c r="X135">
        <v>0.10060242440213554</v>
      </c>
      <c r="Y135">
        <v>-1.0018620064641635E-3</v>
      </c>
      <c r="Z135">
        <v>1.1334496693875831E-2</v>
      </c>
      <c r="AA135">
        <v>-1.0018620064641635E-3</v>
      </c>
      <c r="AB135">
        <v>1.1334496693875831E-2</v>
      </c>
    </row>
    <row r="136" spans="1:28">
      <c r="A136">
        <v>38</v>
      </c>
      <c r="B136">
        <v>4</v>
      </c>
      <c r="C136">
        <v>3306</v>
      </c>
      <c r="D136">
        <v>7</v>
      </c>
      <c r="E136">
        <v>0</v>
      </c>
      <c r="F136">
        <v>0</v>
      </c>
      <c r="G136">
        <v>0</v>
      </c>
      <c r="H136">
        <v>0</v>
      </c>
      <c r="J136">
        <v>29</v>
      </c>
      <c r="K136">
        <v>25</v>
      </c>
      <c r="L136">
        <v>2546</v>
      </c>
      <c r="M136">
        <v>6</v>
      </c>
      <c r="N136">
        <v>2</v>
      </c>
      <c r="O136">
        <v>2</v>
      </c>
      <c r="P136">
        <v>1</v>
      </c>
      <c r="Q136">
        <v>1</v>
      </c>
      <c r="T136" t="s">
        <v>32</v>
      </c>
      <c r="U136">
        <v>-1.3662977225627451E-2</v>
      </c>
      <c r="V136">
        <v>4.2081616341027306E-3</v>
      </c>
      <c r="W136">
        <v>-3.2467805216661283</v>
      </c>
      <c r="X136">
        <v>1.1936346362621468E-3</v>
      </c>
      <c r="Y136">
        <v>-2.1917656279425692E-2</v>
      </c>
      <c r="Z136">
        <v>-5.4082981718292077E-3</v>
      </c>
      <c r="AA136">
        <v>-2.1917656279425692E-2</v>
      </c>
      <c r="AB136">
        <v>-5.4082981718292077E-3</v>
      </c>
    </row>
    <row r="137" spans="1:28">
      <c r="A137">
        <v>42</v>
      </c>
      <c r="B137">
        <v>13</v>
      </c>
      <c r="C137">
        <v>5538</v>
      </c>
      <c r="D137">
        <v>10</v>
      </c>
      <c r="E137">
        <v>0</v>
      </c>
      <c r="F137">
        <v>0</v>
      </c>
      <c r="G137">
        <v>0</v>
      </c>
      <c r="H137">
        <v>0</v>
      </c>
      <c r="J137">
        <v>33</v>
      </c>
      <c r="K137">
        <v>10</v>
      </c>
      <c r="L137">
        <v>3408</v>
      </c>
      <c r="M137">
        <v>8</v>
      </c>
      <c r="N137">
        <v>4</v>
      </c>
      <c r="O137">
        <v>3</v>
      </c>
      <c r="P137">
        <v>1</v>
      </c>
      <c r="Q137">
        <v>3</v>
      </c>
      <c r="T137" t="s">
        <v>33</v>
      </c>
      <c r="U137">
        <v>1.2563078684898546E-2</v>
      </c>
      <c r="V137">
        <v>3.7351727628570329E-3</v>
      </c>
      <c r="W137">
        <v>3.3634531740612315</v>
      </c>
      <c r="X137">
        <v>7.896422458559657E-4</v>
      </c>
      <c r="Y137">
        <v>5.2362088902577243E-3</v>
      </c>
      <c r="Z137">
        <v>1.9889948479539368E-2</v>
      </c>
      <c r="AA137">
        <v>5.2362088902577243E-3</v>
      </c>
      <c r="AB137">
        <v>1.9889948479539368E-2</v>
      </c>
    </row>
    <row r="138" spans="1:28" ht="14.65" thickBot="1">
      <c r="A138">
        <v>18</v>
      </c>
      <c r="B138">
        <v>14</v>
      </c>
      <c r="C138">
        <v>1514</v>
      </c>
      <c r="D138">
        <v>0</v>
      </c>
      <c r="E138">
        <v>0</v>
      </c>
      <c r="F138">
        <v>0</v>
      </c>
      <c r="G138">
        <v>0</v>
      </c>
      <c r="H138">
        <v>0</v>
      </c>
      <c r="J138">
        <v>20</v>
      </c>
      <c r="K138">
        <v>10</v>
      </c>
      <c r="L138">
        <v>1009</v>
      </c>
      <c r="M138">
        <v>1</v>
      </c>
      <c r="N138">
        <v>1</v>
      </c>
      <c r="O138">
        <v>0</v>
      </c>
      <c r="P138">
        <v>1</v>
      </c>
      <c r="Q138">
        <v>1</v>
      </c>
      <c r="T138" s="28" t="s">
        <v>34</v>
      </c>
      <c r="U138" s="28">
        <v>-1.1609089118841709E-2</v>
      </c>
      <c r="V138" s="28">
        <v>4.328720028311475E-3</v>
      </c>
      <c r="W138" s="28">
        <v>-2.6818757145100287</v>
      </c>
      <c r="X138" s="28">
        <v>7.4034869559281994E-3</v>
      </c>
      <c r="Y138" s="28">
        <v>-2.010025406314607E-2</v>
      </c>
      <c r="Z138" s="28">
        <v>-3.1179241745373457E-3</v>
      </c>
      <c r="AA138" s="28">
        <v>-2.010025406314607E-2</v>
      </c>
      <c r="AB138" s="28">
        <v>-3.1179241745373457E-3</v>
      </c>
    </row>
    <row r="139" spans="1:28">
      <c r="A139">
        <v>32</v>
      </c>
      <c r="B139">
        <v>10</v>
      </c>
      <c r="C139">
        <v>4648</v>
      </c>
      <c r="D139">
        <v>4</v>
      </c>
      <c r="E139">
        <v>0</v>
      </c>
      <c r="F139">
        <v>0</v>
      </c>
      <c r="G139">
        <v>0</v>
      </c>
      <c r="H139">
        <v>0</v>
      </c>
      <c r="J139">
        <v>55</v>
      </c>
      <c r="K139">
        <v>2</v>
      </c>
      <c r="L139">
        <v>19859</v>
      </c>
      <c r="M139">
        <v>24</v>
      </c>
      <c r="N139">
        <v>5</v>
      </c>
      <c r="O139">
        <v>2</v>
      </c>
      <c r="P139">
        <v>1</v>
      </c>
      <c r="Q139">
        <v>4</v>
      </c>
    </row>
    <row r="140" spans="1:28">
      <c r="A140">
        <v>42</v>
      </c>
      <c r="B140">
        <v>8</v>
      </c>
      <c r="C140">
        <v>3968</v>
      </c>
      <c r="D140">
        <v>8</v>
      </c>
      <c r="E140">
        <v>0</v>
      </c>
      <c r="F140">
        <v>0</v>
      </c>
      <c r="G140">
        <v>0</v>
      </c>
      <c r="H140">
        <v>0</v>
      </c>
      <c r="J140">
        <v>41</v>
      </c>
      <c r="K140">
        <v>2</v>
      </c>
      <c r="L140">
        <v>2778</v>
      </c>
      <c r="M140">
        <v>10</v>
      </c>
      <c r="N140">
        <v>7</v>
      </c>
      <c r="O140">
        <v>7</v>
      </c>
      <c r="P140">
        <v>1</v>
      </c>
      <c r="Q140">
        <v>0</v>
      </c>
      <c r="T140" s="30" t="s">
        <v>232</v>
      </c>
    </row>
    <row r="141" spans="1:28">
      <c r="A141">
        <v>56</v>
      </c>
      <c r="B141">
        <v>11</v>
      </c>
      <c r="C141">
        <v>5380</v>
      </c>
      <c r="D141">
        <v>6</v>
      </c>
      <c r="E141">
        <v>0</v>
      </c>
      <c r="F141">
        <v>0</v>
      </c>
      <c r="G141">
        <v>0</v>
      </c>
      <c r="H141">
        <v>0</v>
      </c>
      <c r="J141">
        <v>21</v>
      </c>
      <c r="K141">
        <v>10</v>
      </c>
      <c r="L141">
        <v>1416</v>
      </c>
      <c r="M141">
        <v>1</v>
      </c>
      <c r="N141">
        <v>1</v>
      </c>
      <c r="O141">
        <v>0</v>
      </c>
      <c r="P141">
        <v>1</v>
      </c>
      <c r="Q141">
        <v>0</v>
      </c>
      <c r="T141" s="30"/>
    </row>
    <row r="142" spans="1:28">
      <c r="A142">
        <v>42</v>
      </c>
      <c r="B142">
        <v>12</v>
      </c>
      <c r="C142">
        <v>5087</v>
      </c>
      <c r="D142">
        <v>14</v>
      </c>
      <c r="E142">
        <v>0</v>
      </c>
      <c r="F142">
        <v>0</v>
      </c>
      <c r="G142">
        <v>0</v>
      </c>
      <c r="H142">
        <v>0</v>
      </c>
      <c r="J142">
        <v>32</v>
      </c>
      <c r="K142">
        <v>7</v>
      </c>
      <c r="L142">
        <v>4883</v>
      </c>
      <c r="M142">
        <v>10</v>
      </c>
      <c r="N142">
        <v>10</v>
      </c>
      <c r="O142">
        <v>4</v>
      </c>
      <c r="P142">
        <v>1</v>
      </c>
      <c r="Q142">
        <v>1</v>
      </c>
      <c r="T142" s="30" t="s">
        <v>233</v>
      </c>
    </row>
    <row r="143" spans="1:28">
      <c r="A143">
        <v>52</v>
      </c>
      <c r="B143">
        <v>29</v>
      </c>
      <c r="C143">
        <v>3482</v>
      </c>
      <c r="D143">
        <v>16</v>
      </c>
      <c r="E143">
        <v>9</v>
      </c>
      <c r="F143">
        <v>8</v>
      </c>
      <c r="G143">
        <v>0</v>
      </c>
      <c r="H143">
        <v>0</v>
      </c>
      <c r="J143">
        <v>40</v>
      </c>
      <c r="K143">
        <v>9</v>
      </c>
      <c r="L143">
        <v>2018</v>
      </c>
      <c r="M143">
        <v>15</v>
      </c>
      <c r="N143">
        <v>5</v>
      </c>
      <c r="O143">
        <v>4</v>
      </c>
      <c r="P143">
        <v>1</v>
      </c>
      <c r="Q143">
        <v>0</v>
      </c>
      <c r="T143" s="21"/>
    </row>
    <row r="144" spans="1:28">
      <c r="A144">
        <v>36</v>
      </c>
      <c r="B144">
        <v>11</v>
      </c>
      <c r="C144">
        <v>6652</v>
      </c>
      <c r="D144">
        <v>8</v>
      </c>
      <c r="E144">
        <v>6</v>
      </c>
      <c r="F144">
        <v>3</v>
      </c>
      <c r="G144">
        <v>0</v>
      </c>
      <c r="H144">
        <v>0</v>
      </c>
      <c r="J144">
        <v>53</v>
      </c>
      <c r="K144">
        <v>2</v>
      </c>
      <c r="L144">
        <v>10169</v>
      </c>
      <c r="M144">
        <v>34</v>
      </c>
      <c r="N144">
        <v>33</v>
      </c>
      <c r="O144">
        <v>7</v>
      </c>
      <c r="P144">
        <v>1</v>
      </c>
      <c r="Q144">
        <v>9</v>
      </c>
      <c r="T144" s="21" t="s">
        <v>234</v>
      </c>
    </row>
    <row r="145" spans="1:20">
      <c r="A145">
        <v>26</v>
      </c>
      <c r="B145">
        <v>5</v>
      </c>
      <c r="C145">
        <v>2966</v>
      </c>
      <c r="D145">
        <v>5</v>
      </c>
      <c r="E145">
        <v>4</v>
      </c>
      <c r="F145">
        <v>2</v>
      </c>
      <c r="G145">
        <v>0</v>
      </c>
      <c r="H145">
        <v>0</v>
      </c>
      <c r="J145">
        <v>38</v>
      </c>
      <c r="K145">
        <v>2</v>
      </c>
      <c r="L145">
        <v>4855</v>
      </c>
      <c r="M145">
        <v>7</v>
      </c>
      <c r="N145">
        <v>5</v>
      </c>
      <c r="O145">
        <v>2</v>
      </c>
      <c r="P145">
        <v>1</v>
      </c>
      <c r="Q145">
        <v>4</v>
      </c>
      <c r="T145" s="21"/>
    </row>
    <row r="146" spans="1:20">
      <c r="A146">
        <v>46</v>
      </c>
      <c r="B146">
        <v>5</v>
      </c>
      <c r="C146">
        <v>5772</v>
      </c>
      <c r="D146">
        <v>14</v>
      </c>
      <c r="E146">
        <v>9</v>
      </c>
      <c r="F146">
        <v>6</v>
      </c>
      <c r="G146">
        <v>0</v>
      </c>
      <c r="H146">
        <v>8</v>
      </c>
      <c r="J146">
        <v>56</v>
      </c>
      <c r="K146">
        <v>24</v>
      </c>
      <c r="L146">
        <v>2587</v>
      </c>
      <c r="M146">
        <v>5</v>
      </c>
      <c r="N146">
        <v>4</v>
      </c>
      <c r="O146">
        <v>2</v>
      </c>
      <c r="P146">
        <v>1</v>
      </c>
      <c r="Q146">
        <v>0</v>
      </c>
      <c r="T146" s="21" t="s">
        <v>235</v>
      </c>
    </row>
    <row r="147" spans="1:20">
      <c r="A147">
        <v>50</v>
      </c>
      <c r="B147">
        <v>1</v>
      </c>
      <c r="C147">
        <v>18172</v>
      </c>
      <c r="D147">
        <v>28</v>
      </c>
      <c r="E147">
        <v>8</v>
      </c>
      <c r="F147">
        <v>3</v>
      </c>
      <c r="G147">
        <v>0</v>
      </c>
      <c r="H147">
        <v>7</v>
      </c>
      <c r="J147">
        <v>24</v>
      </c>
      <c r="K147">
        <v>7</v>
      </c>
      <c r="L147">
        <v>2886</v>
      </c>
      <c r="M147">
        <v>6</v>
      </c>
      <c r="N147">
        <v>6</v>
      </c>
      <c r="O147">
        <v>3</v>
      </c>
      <c r="P147">
        <v>1</v>
      </c>
      <c r="Q147">
        <v>2</v>
      </c>
      <c r="T147" s="30"/>
    </row>
    <row r="148" spans="1:20">
      <c r="A148">
        <v>33</v>
      </c>
      <c r="B148">
        <v>22</v>
      </c>
      <c r="C148">
        <v>6146</v>
      </c>
      <c r="D148">
        <v>8</v>
      </c>
      <c r="E148">
        <v>7</v>
      </c>
      <c r="F148">
        <v>7</v>
      </c>
      <c r="G148">
        <v>0</v>
      </c>
      <c r="H148">
        <v>7</v>
      </c>
      <c r="J148">
        <v>31</v>
      </c>
      <c r="K148">
        <v>9</v>
      </c>
      <c r="L148">
        <v>2321</v>
      </c>
      <c r="M148">
        <v>4</v>
      </c>
      <c r="N148">
        <v>3</v>
      </c>
      <c r="O148">
        <v>2</v>
      </c>
      <c r="P148">
        <v>1</v>
      </c>
      <c r="Q148">
        <v>2</v>
      </c>
      <c r="T148" s="30" t="s">
        <v>236</v>
      </c>
    </row>
    <row r="149" spans="1:20">
      <c r="A149">
        <v>32</v>
      </c>
      <c r="B149">
        <v>9</v>
      </c>
      <c r="C149">
        <v>4668</v>
      </c>
      <c r="D149">
        <v>9</v>
      </c>
      <c r="E149">
        <v>8</v>
      </c>
      <c r="F149">
        <v>7</v>
      </c>
      <c r="G149">
        <v>0</v>
      </c>
      <c r="H149">
        <v>7</v>
      </c>
      <c r="J149">
        <v>32</v>
      </c>
      <c r="K149">
        <v>1</v>
      </c>
      <c r="L149">
        <v>3730</v>
      </c>
      <c r="M149">
        <v>4</v>
      </c>
      <c r="N149">
        <v>3</v>
      </c>
      <c r="O149">
        <v>2</v>
      </c>
      <c r="P149">
        <v>1</v>
      </c>
      <c r="Q149">
        <v>2</v>
      </c>
      <c r="T149" s="21"/>
    </row>
    <row r="150" spans="1:20">
      <c r="A150">
        <v>42</v>
      </c>
      <c r="B150">
        <v>21</v>
      </c>
      <c r="C150">
        <v>5265</v>
      </c>
      <c r="D150">
        <v>11</v>
      </c>
      <c r="E150">
        <v>5</v>
      </c>
      <c r="F150">
        <v>3</v>
      </c>
      <c r="G150">
        <v>0</v>
      </c>
      <c r="H150">
        <v>2</v>
      </c>
      <c r="J150">
        <v>21</v>
      </c>
      <c r="K150">
        <v>1</v>
      </c>
      <c r="L150">
        <v>2174</v>
      </c>
      <c r="M150">
        <v>3</v>
      </c>
      <c r="N150">
        <v>3</v>
      </c>
      <c r="O150">
        <v>2</v>
      </c>
      <c r="P150">
        <v>1</v>
      </c>
      <c r="Q150">
        <v>2</v>
      </c>
      <c r="T150" s="21" t="s">
        <v>237</v>
      </c>
    </row>
    <row r="151" spans="1:20">
      <c r="A151">
        <v>36</v>
      </c>
      <c r="B151">
        <v>24</v>
      </c>
      <c r="C151">
        <v>5674</v>
      </c>
      <c r="D151">
        <v>11</v>
      </c>
      <c r="E151">
        <v>9</v>
      </c>
      <c r="F151">
        <v>8</v>
      </c>
      <c r="G151">
        <v>0</v>
      </c>
      <c r="H151">
        <v>8</v>
      </c>
      <c r="J151">
        <v>22</v>
      </c>
      <c r="K151">
        <v>4</v>
      </c>
      <c r="L151">
        <v>3894</v>
      </c>
      <c r="M151">
        <v>4</v>
      </c>
      <c r="N151">
        <v>2</v>
      </c>
      <c r="O151">
        <v>2</v>
      </c>
      <c r="P151">
        <v>1</v>
      </c>
      <c r="Q151">
        <v>2</v>
      </c>
      <c r="T151" s="21"/>
    </row>
    <row r="152" spans="1:20">
      <c r="A152">
        <v>33</v>
      </c>
      <c r="B152">
        <v>10</v>
      </c>
      <c r="C152">
        <v>4682</v>
      </c>
      <c r="D152">
        <v>9</v>
      </c>
      <c r="E152">
        <v>7</v>
      </c>
      <c r="F152">
        <v>7</v>
      </c>
      <c r="G152">
        <v>0</v>
      </c>
      <c r="H152">
        <v>1</v>
      </c>
      <c r="J152">
        <v>32</v>
      </c>
      <c r="K152">
        <v>11</v>
      </c>
      <c r="L152">
        <v>4707</v>
      </c>
      <c r="M152">
        <v>6</v>
      </c>
      <c r="N152">
        <v>4</v>
      </c>
      <c r="O152">
        <v>2</v>
      </c>
      <c r="P152">
        <v>1</v>
      </c>
      <c r="Q152">
        <v>2</v>
      </c>
      <c r="T152" s="21" t="s">
        <v>238</v>
      </c>
    </row>
    <row r="153" spans="1:20">
      <c r="A153">
        <v>54</v>
      </c>
      <c r="B153">
        <v>20</v>
      </c>
      <c r="C153">
        <v>4869</v>
      </c>
      <c r="D153">
        <v>20</v>
      </c>
      <c r="E153">
        <v>4</v>
      </c>
      <c r="F153">
        <v>3</v>
      </c>
      <c r="G153">
        <v>0</v>
      </c>
      <c r="H153">
        <v>3</v>
      </c>
      <c r="J153">
        <v>31</v>
      </c>
      <c r="K153">
        <v>13</v>
      </c>
      <c r="L153">
        <v>4233</v>
      </c>
      <c r="M153">
        <v>9</v>
      </c>
      <c r="N153">
        <v>3</v>
      </c>
      <c r="O153">
        <v>1</v>
      </c>
      <c r="P153">
        <v>1</v>
      </c>
      <c r="Q153">
        <v>2</v>
      </c>
      <c r="T153" s="21"/>
    </row>
    <row r="154" spans="1:20">
      <c r="A154">
        <v>42</v>
      </c>
      <c r="B154">
        <v>29</v>
      </c>
      <c r="C154">
        <v>4556</v>
      </c>
      <c r="D154">
        <v>19</v>
      </c>
      <c r="E154">
        <v>5</v>
      </c>
      <c r="F154">
        <v>4</v>
      </c>
      <c r="G154">
        <v>0</v>
      </c>
      <c r="H154">
        <v>2</v>
      </c>
      <c r="J154">
        <v>26</v>
      </c>
      <c r="K154">
        <v>8</v>
      </c>
      <c r="L154">
        <v>5326</v>
      </c>
      <c r="M154">
        <v>6</v>
      </c>
      <c r="N154">
        <v>4</v>
      </c>
      <c r="O154">
        <v>3</v>
      </c>
      <c r="P154">
        <v>1</v>
      </c>
      <c r="Q154">
        <v>2</v>
      </c>
      <c r="T154" s="21" t="s">
        <v>239</v>
      </c>
    </row>
    <row r="155" spans="1:20">
      <c r="A155">
        <v>42</v>
      </c>
      <c r="B155">
        <v>28</v>
      </c>
      <c r="C155">
        <v>4523</v>
      </c>
      <c r="D155">
        <v>7</v>
      </c>
      <c r="E155">
        <v>6</v>
      </c>
      <c r="F155">
        <v>5</v>
      </c>
      <c r="G155">
        <v>0</v>
      </c>
      <c r="H155">
        <v>4</v>
      </c>
      <c r="J155">
        <v>30</v>
      </c>
      <c r="K155">
        <v>5</v>
      </c>
      <c r="L155">
        <v>2422</v>
      </c>
      <c r="M155">
        <v>4</v>
      </c>
      <c r="N155">
        <v>3</v>
      </c>
      <c r="O155">
        <v>2</v>
      </c>
      <c r="P155">
        <v>1</v>
      </c>
      <c r="Q155">
        <v>2</v>
      </c>
      <c r="T155" s="21"/>
    </row>
    <row r="156" spans="1:20">
      <c r="A156">
        <v>40</v>
      </c>
      <c r="B156">
        <v>28</v>
      </c>
      <c r="C156">
        <v>10932</v>
      </c>
      <c r="D156">
        <v>20</v>
      </c>
      <c r="E156">
        <v>1</v>
      </c>
      <c r="F156">
        <v>0</v>
      </c>
      <c r="G156">
        <v>0</v>
      </c>
      <c r="H156">
        <v>1</v>
      </c>
      <c r="J156">
        <v>26</v>
      </c>
      <c r="K156">
        <v>2</v>
      </c>
      <c r="L156">
        <v>2042</v>
      </c>
      <c r="M156">
        <v>6</v>
      </c>
      <c r="N156">
        <v>3</v>
      </c>
      <c r="O156">
        <v>2</v>
      </c>
      <c r="P156">
        <v>1</v>
      </c>
      <c r="Q156">
        <v>2</v>
      </c>
      <c r="T156" s="21" t="s">
        <v>240</v>
      </c>
    </row>
    <row r="157" spans="1:20">
      <c r="A157">
        <v>41</v>
      </c>
      <c r="B157">
        <v>2</v>
      </c>
      <c r="C157">
        <v>6811</v>
      </c>
      <c r="D157">
        <v>10</v>
      </c>
      <c r="E157">
        <v>8</v>
      </c>
      <c r="F157">
        <v>7</v>
      </c>
      <c r="G157">
        <v>0</v>
      </c>
      <c r="H157">
        <v>7</v>
      </c>
      <c r="J157">
        <v>44</v>
      </c>
      <c r="K157">
        <v>3</v>
      </c>
      <c r="L157">
        <v>2362</v>
      </c>
      <c r="M157">
        <v>10</v>
      </c>
      <c r="N157">
        <v>3</v>
      </c>
      <c r="O157">
        <v>2</v>
      </c>
      <c r="P157">
        <v>1</v>
      </c>
      <c r="Q157">
        <v>2</v>
      </c>
      <c r="T157" s="21"/>
    </row>
    <row r="158" spans="1:20">
      <c r="A158">
        <v>36</v>
      </c>
      <c r="B158">
        <v>8</v>
      </c>
      <c r="C158">
        <v>11713</v>
      </c>
      <c r="D158">
        <v>10</v>
      </c>
      <c r="E158">
        <v>8</v>
      </c>
      <c r="F158">
        <v>7</v>
      </c>
      <c r="G158">
        <v>0</v>
      </c>
      <c r="H158">
        <v>5</v>
      </c>
      <c r="J158">
        <v>28</v>
      </c>
      <c r="K158">
        <v>1</v>
      </c>
      <c r="L158">
        <v>2909</v>
      </c>
      <c r="M158">
        <v>5</v>
      </c>
      <c r="N158">
        <v>3</v>
      </c>
      <c r="O158">
        <v>2</v>
      </c>
      <c r="P158">
        <v>1</v>
      </c>
      <c r="Q158">
        <v>2</v>
      </c>
      <c r="T158" s="21" t="s">
        <v>241</v>
      </c>
    </row>
    <row r="159" spans="1:20">
      <c r="A159">
        <v>30</v>
      </c>
      <c r="B159">
        <v>5</v>
      </c>
      <c r="C159">
        <v>3761</v>
      </c>
      <c r="D159">
        <v>10</v>
      </c>
      <c r="E159">
        <v>5</v>
      </c>
      <c r="F159">
        <v>4</v>
      </c>
      <c r="G159">
        <v>0</v>
      </c>
      <c r="H159">
        <v>3</v>
      </c>
      <c r="J159">
        <v>23</v>
      </c>
      <c r="K159">
        <v>8</v>
      </c>
      <c r="L159">
        <v>3989</v>
      </c>
      <c r="M159">
        <v>5</v>
      </c>
      <c r="N159">
        <v>5</v>
      </c>
      <c r="O159">
        <v>4</v>
      </c>
      <c r="P159">
        <v>1</v>
      </c>
      <c r="Q159">
        <v>2</v>
      </c>
      <c r="T159" s="21"/>
    </row>
    <row r="160" spans="1:20">
      <c r="A160">
        <v>32</v>
      </c>
      <c r="B160">
        <v>1</v>
      </c>
      <c r="C160">
        <v>2314</v>
      </c>
      <c r="D160">
        <v>4</v>
      </c>
      <c r="E160">
        <v>3</v>
      </c>
      <c r="F160">
        <v>0</v>
      </c>
      <c r="G160">
        <v>0</v>
      </c>
      <c r="H160">
        <v>2</v>
      </c>
      <c r="J160">
        <v>30</v>
      </c>
      <c r="K160">
        <v>8</v>
      </c>
      <c r="L160">
        <v>2180</v>
      </c>
      <c r="M160">
        <v>6</v>
      </c>
      <c r="N160">
        <v>4</v>
      </c>
      <c r="O160">
        <v>2</v>
      </c>
      <c r="P160">
        <v>1</v>
      </c>
      <c r="Q160">
        <v>2</v>
      </c>
      <c r="T160" s="21" t="s">
        <v>242</v>
      </c>
    </row>
    <row r="161" spans="1:23">
      <c r="A161">
        <v>32</v>
      </c>
      <c r="B161">
        <v>1</v>
      </c>
      <c r="C161">
        <v>2332</v>
      </c>
      <c r="D161">
        <v>5</v>
      </c>
      <c r="E161">
        <v>3</v>
      </c>
      <c r="F161">
        <v>0</v>
      </c>
      <c r="G161">
        <v>0</v>
      </c>
      <c r="H161">
        <v>2</v>
      </c>
      <c r="J161">
        <v>39</v>
      </c>
      <c r="K161">
        <v>2</v>
      </c>
      <c r="L161">
        <v>12169</v>
      </c>
      <c r="M161">
        <v>21</v>
      </c>
      <c r="N161">
        <v>18</v>
      </c>
      <c r="O161">
        <v>7</v>
      </c>
      <c r="P161">
        <v>11</v>
      </c>
      <c r="Q161">
        <v>5</v>
      </c>
      <c r="T161" s="30"/>
    </row>
    <row r="162" spans="1:23">
      <c r="A162">
        <v>36</v>
      </c>
      <c r="B162">
        <v>8</v>
      </c>
      <c r="C162">
        <v>5079</v>
      </c>
      <c r="D162">
        <v>12</v>
      </c>
      <c r="E162">
        <v>7</v>
      </c>
      <c r="F162">
        <v>7</v>
      </c>
      <c r="G162">
        <v>0</v>
      </c>
      <c r="H162">
        <v>7</v>
      </c>
      <c r="J162">
        <v>42</v>
      </c>
      <c r="K162">
        <v>12</v>
      </c>
      <c r="L162">
        <v>13758</v>
      </c>
      <c r="M162">
        <v>22</v>
      </c>
      <c r="N162">
        <v>21</v>
      </c>
      <c r="O162">
        <v>9</v>
      </c>
      <c r="P162">
        <v>13</v>
      </c>
      <c r="Q162">
        <v>14</v>
      </c>
      <c r="T162" s="30" t="s">
        <v>243</v>
      </c>
    </row>
    <row r="163" spans="1:23">
      <c r="A163">
        <v>41</v>
      </c>
      <c r="B163">
        <v>9</v>
      </c>
      <c r="C163">
        <v>19419</v>
      </c>
      <c r="D163">
        <v>21</v>
      </c>
      <c r="E163">
        <v>18</v>
      </c>
      <c r="F163">
        <v>16</v>
      </c>
      <c r="G163">
        <v>0</v>
      </c>
      <c r="H163">
        <v>11</v>
      </c>
      <c r="J163">
        <v>29</v>
      </c>
      <c r="K163">
        <v>14</v>
      </c>
      <c r="L163">
        <v>7553</v>
      </c>
      <c r="M163">
        <v>9</v>
      </c>
      <c r="N163">
        <v>8</v>
      </c>
      <c r="O163">
        <v>7</v>
      </c>
      <c r="P163">
        <v>7</v>
      </c>
      <c r="Q163">
        <v>7</v>
      </c>
      <c r="T163" s="21"/>
    </row>
    <row r="164" spans="1:23">
      <c r="A164">
        <v>38</v>
      </c>
      <c r="B164">
        <v>10</v>
      </c>
      <c r="C164">
        <v>2684</v>
      </c>
      <c r="D164">
        <v>3</v>
      </c>
      <c r="E164">
        <v>2</v>
      </c>
      <c r="F164">
        <v>1</v>
      </c>
      <c r="G164">
        <v>0</v>
      </c>
      <c r="H164">
        <v>2</v>
      </c>
      <c r="J164">
        <v>35</v>
      </c>
      <c r="K164">
        <v>12</v>
      </c>
      <c r="L164">
        <v>4581</v>
      </c>
      <c r="M164">
        <v>13</v>
      </c>
      <c r="N164">
        <v>11</v>
      </c>
      <c r="O164">
        <v>9</v>
      </c>
      <c r="P164">
        <v>6</v>
      </c>
      <c r="Q164">
        <v>7</v>
      </c>
      <c r="T164" s="21" t="s">
        <v>244</v>
      </c>
    </row>
    <row r="165" spans="1:23">
      <c r="A165">
        <v>50</v>
      </c>
      <c r="B165">
        <v>1</v>
      </c>
      <c r="C165">
        <v>6347</v>
      </c>
      <c r="D165">
        <v>19</v>
      </c>
      <c r="E165">
        <v>18</v>
      </c>
      <c r="F165">
        <v>7</v>
      </c>
      <c r="G165">
        <v>0</v>
      </c>
      <c r="H165">
        <v>13</v>
      </c>
      <c r="J165">
        <v>48</v>
      </c>
      <c r="K165">
        <v>7</v>
      </c>
      <c r="L165">
        <v>2655</v>
      </c>
      <c r="M165">
        <v>19</v>
      </c>
      <c r="N165">
        <v>9</v>
      </c>
      <c r="O165">
        <v>7</v>
      </c>
      <c r="P165">
        <v>7</v>
      </c>
      <c r="Q165">
        <v>7</v>
      </c>
      <c r="T165" s="30"/>
    </row>
    <row r="166" spans="1:23">
      <c r="A166">
        <v>56</v>
      </c>
      <c r="B166">
        <v>9</v>
      </c>
      <c r="C166">
        <v>2942</v>
      </c>
      <c r="D166">
        <v>18</v>
      </c>
      <c r="E166">
        <v>5</v>
      </c>
      <c r="F166">
        <v>4</v>
      </c>
      <c r="G166">
        <v>0</v>
      </c>
      <c r="H166">
        <v>3</v>
      </c>
      <c r="J166">
        <v>47</v>
      </c>
      <c r="K166">
        <v>9</v>
      </c>
      <c r="L166">
        <v>12936</v>
      </c>
      <c r="M166">
        <v>25</v>
      </c>
      <c r="N166">
        <v>23</v>
      </c>
      <c r="O166">
        <v>5</v>
      </c>
      <c r="P166">
        <v>14</v>
      </c>
      <c r="Q166">
        <v>10</v>
      </c>
      <c r="T166" s="30" t="s">
        <v>245</v>
      </c>
    </row>
    <row r="167" spans="1:23">
      <c r="A167">
        <v>43</v>
      </c>
      <c r="B167">
        <v>27</v>
      </c>
      <c r="C167">
        <v>10820</v>
      </c>
      <c r="D167">
        <v>18</v>
      </c>
      <c r="E167">
        <v>8</v>
      </c>
      <c r="F167">
        <v>7</v>
      </c>
      <c r="G167">
        <v>0</v>
      </c>
      <c r="H167">
        <v>1</v>
      </c>
      <c r="J167">
        <v>31</v>
      </c>
      <c r="K167">
        <v>6</v>
      </c>
      <c r="L167">
        <v>6172</v>
      </c>
      <c r="M167">
        <v>12</v>
      </c>
      <c r="N167">
        <v>7</v>
      </c>
      <c r="O167">
        <v>7</v>
      </c>
      <c r="P167">
        <v>7</v>
      </c>
      <c r="Q167">
        <v>7</v>
      </c>
      <c r="T167" s="21"/>
    </row>
    <row r="168" spans="1:23">
      <c r="A168">
        <v>39</v>
      </c>
      <c r="B168">
        <v>9</v>
      </c>
      <c r="C168">
        <v>6782</v>
      </c>
      <c r="D168">
        <v>9</v>
      </c>
      <c r="E168">
        <v>5</v>
      </c>
      <c r="F168">
        <v>4</v>
      </c>
      <c r="G168">
        <v>0</v>
      </c>
      <c r="H168">
        <v>3</v>
      </c>
      <c r="J168">
        <v>28</v>
      </c>
      <c r="K168">
        <v>1</v>
      </c>
      <c r="L168">
        <v>2216</v>
      </c>
      <c r="M168">
        <v>10</v>
      </c>
      <c r="N168">
        <v>7</v>
      </c>
      <c r="O168">
        <v>7</v>
      </c>
      <c r="P168">
        <v>3</v>
      </c>
      <c r="Q168">
        <v>7</v>
      </c>
      <c r="T168" s="21" t="s">
        <v>246</v>
      </c>
    </row>
    <row r="169" spans="1:23">
      <c r="A169">
        <v>36</v>
      </c>
      <c r="B169">
        <v>18</v>
      </c>
      <c r="C169">
        <v>7779</v>
      </c>
      <c r="D169">
        <v>18</v>
      </c>
      <c r="E169">
        <v>11</v>
      </c>
      <c r="F169">
        <v>9</v>
      </c>
      <c r="G169">
        <v>0</v>
      </c>
      <c r="H169">
        <v>9</v>
      </c>
      <c r="J169">
        <v>37</v>
      </c>
      <c r="K169">
        <v>1</v>
      </c>
      <c r="L169">
        <v>10609</v>
      </c>
      <c r="M169">
        <v>17</v>
      </c>
      <c r="N169">
        <v>14</v>
      </c>
      <c r="O169">
        <v>1</v>
      </c>
      <c r="P169">
        <v>11</v>
      </c>
      <c r="Q169">
        <v>7</v>
      </c>
    </row>
    <row r="170" spans="1:23">
      <c r="A170">
        <v>42</v>
      </c>
      <c r="B170">
        <v>2</v>
      </c>
      <c r="C170">
        <v>6272</v>
      </c>
      <c r="D170">
        <v>10</v>
      </c>
      <c r="E170">
        <v>4</v>
      </c>
      <c r="F170">
        <v>3</v>
      </c>
      <c r="G170">
        <v>0</v>
      </c>
      <c r="H170">
        <v>3</v>
      </c>
      <c r="J170">
        <v>44</v>
      </c>
      <c r="K170">
        <v>1</v>
      </c>
      <c r="L170">
        <v>10482</v>
      </c>
      <c r="M170">
        <v>24</v>
      </c>
      <c r="N170">
        <v>20</v>
      </c>
      <c r="O170">
        <v>6</v>
      </c>
      <c r="P170">
        <v>3</v>
      </c>
      <c r="Q170">
        <v>6</v>
      </c>
    </row>
    <row r="171" spans="1:23">
      <c r="A171">
        <v>32</v>
      </c>
      <c r="B171">
        <v>2</v>
      </c>
      <c r="C171">
        <v>4998</v>
      </c>
      <c r="D171">
        <v>10</v>
      </c>
      <c r="E171">
        <v>8</v>
      </c>
      <c r="F171">
        <v>7</v>
      </c>
      <c r="G171">
        <v>0</v>
      </c>
      <c r="H171">
        <v>7</v>
      </c>
      <c r="J171">
        <v>58</v>
      </c>
      <c r="K171">
        <v>7</v>
      </c>
      <c r="L171">
        <v>10008</v>
      </c>
      <c r="M171">
        <v>31</v>
      </c>
      <c r="N171">
        <v>10</v>
      </c>
      <c r="O171">
        <v>9</v>
      </c>
      <c r="P171">
        <v>5</v>
      </c>
      <c r="Q171">
        <v>9</v>
      </c>
    </row>
    <row r="172" spans="1:23" ht="17.25">
      <c r="A172">
        <v>39</v>
      </c>
      <c r="B172">
        <v>25</v>
      </c>
      <c r="C172">
        <v>10920</v>
      </c>
      <c r="D172">
        <v>13</v>
      </c>
      <c r="E172">
        <v>6</v>
      </c>
      <c r="F172">
        <v>4</v>
      </c>
      <c r="G172">
        <v>0</v>
      </c>
      <c r="H172">
        <v>5</v>
      </c>
      <c r="J172">
        <v>55</v>
      </c>
      <c r="K172">
        <v>13</v>
      </c>
      <c r="L172">
        <v>13695</v>
      </c>
      <c r="M172">
        <v>24</v>
      </c>
      <c r="N172">
        <v>19</v>
      </c>
      <c r="O172">
        <v>7</v>
      </c>
      <c r="P172">
        <v>3</v>
      </c>
      <c r="Q172">
        <v>8</v>
      </c>
      <c r="T172" s="20" t="s">
        <v>247</v>
      </c>
    </row>
    <row r="173" spans="1:23">
      <c r="A173">
        <v>52</v>
      </c>
      <c r="B173">
        <v>28</v>
      </c>
      <c r="C173">
        <v>13247</v>
      </c>
      <c r="D173">
        <v>24</v>
      </c>
      <c r="E173">
        <v>5</v>
      </c>
      <c r="F173">
        <v>3</v>
      </c>
      <c r="G173">
        <v>0</v>
      </c>
      <c r="H173">
        <v>2</v>
      </c>
      <c r="J173">
        <v>34</v>
      </c>
      <c r="K173">
        <v>24</v>
      </c>
      <c r="L173">
        <v>4599</v>
      </c>
      <c r="M173">
        <v>16</v>
      </c>
      <c r="N173">
        <v>15</v>
      </c>
      <c r="O173">
        <v>9</v>
      </c>
      <c r="P173">
        <v>10</v>
      </c>
      <c r="Q173">
        <v>10</v>
      </c>
      <c r="T173" s="24"/>
    </row>
    <row r="174" spans="1:23" ht="27.75">
      <c r="A174">
        <v>40</v>
      </c>
      <c r="B174">
        <v>9</v>
      </c>
      <c r="C174">
        <v>3975</v>
      </c>
      <c r="D174">
        <v>11</v>
      </c>
      <c r="E174">
        <v>8</v>
      </c>
      <c r="F174">
        <v>7</v>
      </c>
      <c r="G174">
        <v>0</v>
      </c>
      <c r="H174">
        <v>7</v>
      </c>
      <c r="J174">
        <v>35</v>
      </c>
      <c r="K174">
        <v>10</v>
      </c>
      <c r="L174">
        <v>10306</v>
      </c>
      <c r="M174">
        <v>15</v>
      </c>
      <c r="N174">
        <v>13</v>
      </c>
      <c r="O174">
        <v>12</v>
      </c>
      <c r="P174">
        <v>6</v>
      </c>
      <c r="Q174">
        <v>0</v>
      </c>
      <c r="T174" s="2" t="s">
        <v>248</v>
      </c>
      <c r="U174" s="2" t="s">
        <v>249</v>
      </c>
      <c r="V174" s="2" t="s">
        <v>250</v>
      </c>
      <c r="W174" s="2" t="s">
        <v>251</v>
      </c>
    </row>
    <row r="175" spans="1:23" ht="54">
      <c r="A175">
        <v>33</v>
      </c>
      <c r="B175">
        <v>7</v>
      </c>
      <c r="C175">
        <v>4373</v>
      </c>
      <c r="D175">
        <v>5</v>
      </c>
      <c r="E175">
        <v>4</v>
      </c>
      <c r="F175">
        <v>3</v>
      </c>
      <c r="G175">
        <v>0</v>
      </c>
      <c r="H175">
        <v>3</v>
      </c>
      <c r="J175">
        <v>24</v>
      </c>
      <c r="K175">
        <v>1</v>
      </c>
      <c r="L175">
        <v>2293</v>
      </c>
      <c r="M175">
        <v>6</v>
      </c>
      <c r="N175">
        <v>2</v>
      </c>
      <c r="O175">
        <v>0</v>
      </c>
      <c r="P175">
        <v>2</v>
      </c>
      <c r="Q175">
        <v>0</v>
      </c>
      <c r="T175" s="2" t="s">
        <v>22</v>
      </c>
      <c r="U175" s="3" t="s">
        <v>252</v>
      </c>
      <c r="V175" s="32" t="s">
        <v>253</v>
      </c>
      <c r="W175" s="2">
        <v>3</v>
      </c>
    </row>
    <row r="176" spans="1:23" ht="27.75">
      <c r="A176">
        <v>44</v>
      </c>
      <c r="B176">
        <v>1</v>
      </c>
      <c r="C176">
        <v>5743</v>
      </c>
      <c r="D176">
        <v>14</v>
      </c>
      <c r="E176">
        <v>10</v>
      </c>
      <c r="F176">
        <v>7</v>
      </c>
      <c r="G176">
        <v>0</v>
      </c>
      <c r="H176">
        <v>2</v>
      </c>
      <c r="J176">
        <v>56</v>
      </c>
      <c r="K176">
        <v>14</v>
      </c>
      <c r="L176">
        <v>4963</v>
      </c>
      <c r="M176">
        <v>7</v>
      </c>
      <c r="N176">
        <v>5</v>
      </c>
      <c r="O176">
        <v>4</v>
      </c>
      <c r="P176">
        <v>4</v>
      </c>
      <c r="Q176">
        <v>3</v>
      </c>
      <c r="T176" s="2" t="s">
        <v>254</v>
      </c>
      <c r="U176" s="3" t="s">
        <v>255</v>
      </c>
      <c r="V176" s="32" t="s">
        <v>256</v>
      </c>
      <c r="W176" s="2">
        <v>2</v>
      </c>
    </row>
    <row r="177" spans="1:23" ht="55.5">
      <c r="A177">
        <v>30</v>
      </c>
      <c r="B177">
        <v>2</v>
      </c>
      <c r="C177">
        <v>4968</v>
      </c>
      <c r="D177">
        <v>10</v>
      </c>
      <c r="E177">
        <v>9</v>
      </c>
      <c r="F177">
        <v>7</v>
      </c>
      <c r="G177">
        <v>0</v>
      </c>
      <c r="H177">
        <v>7</v>
      </c>
      <c r="J177">
        <v>33</v>
      </c>
      <c r="K177">
        <v>15</v>
      </c>
      <c r="L177">
        <v>13610</v>
      </c>
      <c r="M177">
        <v>15</v>
      </c>
      <c r="N177">
        <v>7</v>
      </c>
      <c r="O177">
        <v>6</v>
      </c>
      <c r="P177">
        <v>7</v>
      </c>
      <c r="Q177">
        <v>7</v>
      </c>
      <c r="T177" s="2" t="s">
        <v>257</v>
      </c>
      <c r="U177" s="3" t="s">
        <v>258</v>
      </c>
      <c r="V177" s="32" t="s">
        <v>259</v>
      </c>
      <c r="W177" s="2">
        <v>2</v>
      </c>
    </row>
    <row r="178" spans="1:23" ht="40.5">
      <c r="A178">
        <v>38</v>
      </c>
      <c r="B178">
        <v>2</v>
      </c>
      <c r="C178">
        <v>2468</v>
      </c>
      <c r="D178">
        <v>9</v>
      </c>
      <c r="E178">
        <v>6</v>
      </c>
      <c r="F178">
        <v>1</v>
      </c>
      <c r="G178">
        <v>0</v>
      </c>
      <c r="H178">
        <v>5</v>
      </c>
      <c r="J178">
        <v>58</v>
      </c>
      <c r="K178">
        <v>2</v>
      </c>
      <c r="L178">
        <v>19246</v>
      </c>
      <c r="M178">
        <v>40</v>
      </c>
      <c r="N178">
        <v>31</v>
      </c>
      <c r="O178">
        <v>15</v>
      </c>
      <c r="P178">
        <v>13</v>
      </c>
      <c r="Q178">
        <v>8</v>
      </c>
      <c r="T178" s="2" t="s">
        <v>260</v>
      </c>
      <c r="U178" s="3" t="s">
        <v>261</v>
      </c>
      <c r="V178" s="32" t="s">
        <v>262</v>
      </c>
      <c r="W178" s="2">
        <v>1</v>
      </c>
    </row>
    <row r="179" spans="1:23" ht="41.65">
      <c r="A179">
        <v>32</v>
      </c>
      <c r="B179">
        <v>5</v>
      </c>
      <c r="C179">
        <v>2718</v>
      </c>
      <c r="D179">
        <v>12</v>
      </c>
      <c r="E179">
        <v>7</v>
      </c>
      <c r="F179">
        <v>7</v>
      </c>
      <c r="G179">
        <v>0</v>
      </c>
      <c r="H179">
        <v>7</v>
      </c>
      <c r="J179">
        <v>55</v>
      </c>
      <c r="K179">
        <v>2</v>
      </c>
      <c r="L179">
        <v>5160</v>
      </c>
      <c r="M179">
        <v>12</v>
      </c>
      <c r="N179">
        <v>9</v>
      </c>
      <c r="O179">
        <v>7</v>
      </c>
      <c r="P179">
        <v>7</v>
      </c>
      <c r="Q179">
        <v>3</v>
      </c>
      <c r="T179" s="2" t="s">
        <v>263</v>
      </c>
      <c r="U179" s="3" t="s">
        <v>264</v>
      </c>
      <c r="V179" s="32" t="s">
        <v>265</v>
      </c>
      <c r="W179" s="2">
        <v>1</v>
      </c>
    </row>
    <row r="180" spans="1:23" ht="41.65">
      <c r="A180">
        <v>27</v>
      </c>
      <c r="B180">
        <v>5</v>
      </c>
      <c r="C180">
        <v>2379</v>
      </c>
      <c r="D180">
        <v>6</v>
      </c>
      <c r="E180">
        <v>5</v>
      </c>
      <c r="F180">
        <v>4</v>
      </c>
      <c r="G180">
        <v>0</v>
      </c>
      <c r="H180">
        <v>2</v>
      </c>
      <c r="J180">
        <v>51</v>
      </c>
      <c r="K180">
        <v>4</v>
      </c>
      <c r="L180">
        <v>2461</v>
      </c>
      <c r="M180">
        <v>18</v>
      </c>
      <c r="N180">
        <v>10</v>
      </c>
      <c r="O180">
        <v>0</v>
      </c>
      <c r="P180">
        <v>2</v>
      </c>
      <c r="Q180">
        <v>7</v>
      </c>
      <c r="T180" s="2" t="s">
        <v>266</v>
      </c>
      <c r="U180" s="3" t="s">
        <v>267</v>
      </c>
      <c r="V180" s="32" t="s">
        <v>268</v>
      </c>
      <c r="W180" s="2">
        <v>1</v>
      </c>
    </row>
    <row r="181" spans="1:23">
      <c r="A181">
        <v>49</v>
      </c>
      <c r="B181">
        <v>2</v>
      </c>
      <c r="C181">
        <v>5390</v>
      </c>
      <c r="D181">
        <v>17</v>
      </c>
      <c r="E181">
        <v>9</v>
      </c>
      <c r="F181">
        <v>6</v>
      </c>
      <c r="G181">
        <v>0</v>
      </c>
      <c r="H181">
        <v>8</v>
      </c>
      <c r="J181">
        <v>35</v>
      </c>
      <c r="K181">
        <v>4</v>
      </c>
      <c r="L181">
        <v>9582</v>
      </c>
      <c r="M181">
        <v>9</v>
      </c>
      <c r="N181">
        <v>8</v>
      </c>
      <c r="O181">
        <v>7</v>
      </c>
      <c r="P181">
        <v>4</v>
      </c>
      <c r="Q181">
        <v>7</v>
      </c>
    </row>
    <row r="182" spans="1:23">
      <c r="A182">
        <v>35</v>
      </c>
      <c r="B182">
        <v>16</v>
      </c>
      <c r="C182">
        <v>2426</v>
      </c>
      <c r="D182">
        <v>6</v>
      </c>
      <c r="E182">
        <v>5</v>
      </c>
      <c r="F182">
        <v>4</v>
      </c>
      <c r="G182">
        <v>0</v>
      </c>
      <c r="H182">
        <v>3</v>
      </c>
      <c r="J182">
        <v>29</v>
      </c>
      <c r="K182">
        <v>7</v>
      </c>
      <c r="L182">
        <v>3339</v>
      </c>
      <c r="M182">
        <v>10</v>
      </c>
      <c r="N182">
        <v>7</v>
      </c>
      <c r="O182">
        <v>7</v>
      </c>
      <c r="P182">
        <v>7</v>
      </c>
      <c r="Q182">
        <v>7</v>
      </c>
    </row>
    <row r="183" spans="1:23">
      <c r="A183">
        <v>29</v>
      </c>
      <c r="B183">
        <v>15</v>
      </c>
      <c r="C183">
        <v>4193</v>
      </c>
      <c r="D183">
        <v>10</v>
      </c>
      <c r="E183">
        <v>9</v>
      </c>
      <c r="F183">
        <v>5</v>
      </c>
      <c r="G183">
        <v>0</v>
      </c>
      <c r="H183">
        <v>8</v>
      </c>
      <c r="J183">
        <v>52</v>
      </c>
      <c r="K183">
        <v>5</v>
      </c>
      <c r="L183">
        <v>8446</v>
      </c>
      <c r="M183">
        <v>10</v>
      </c>
      <c r="N183">
        <v>8</v>
      </c>
      <c r="O183">
        <v>7</v>
      </c>
      <c r="P183">
        <v>7</v>
      </c>
      <c r="Q183">
        <v>7</v>
      </c>
    </row>
    <row r="184" spans="1:23">
      <c r="A184">
        <v>55</v>
      </c>
      <c r="B184">
        <v>8</v>
      </c>
      <c r="C184">
        <v>14756</v>
      </c>
      <c r="D184">
        <v>21</v>
      </c>
      <c r="E184">
        <v>5</v>
      </c>
      <c r="F184">
        <v>0</v>
      </c>
      <c r="G184">
        <v>0</v>
      </c>
      <c r="H184">
        <v>2</v>
      </c>
      <c r="J184">
        <v>46</v>
      </c>
      <c r="K184">
        <v>9</v>
      </c>
      <c r="L184">
        <v>10096</v>
      </c>
      <c r="M184">
        <v>28</v>
      </c>
      <c r="N184">
        <v>7</v>
      </c>
      <c r="O184">
        <v>7</v>
      </c>
      <c r="P184">
        <v>4</v>
      </c>
      <c r="Q184">
        <v>3</v>
      </c>
    </row>
    <row r="185" spans="1:23">
      <c r="A185">
        <v>29</v>
      </c>
      <c r="B185">
        <v>2</v>
      </c>
      <c r="C185">
        <v>2703</v>
      </c>
      <c r="D185">
        <v>6</v>
      </c>
      <c r="E185">
        <v>5</v>
      </c>
      <c r="F185">
        <v>4</v>
      </c>
      <c r="G185">
        <v>0</v>
      </c>
      <c r="H185">
        <v>4</v>
      </c>
      <c r="J185">
        <v>46</v>
      </c>
      <c r="K185">
        <v>21</v>
      </c>
      <c r="L185">
        <v>8926</v>
      </c>
      <c r="M185">
        <v>13</v>
      </c>
      <c r="N185">
        <v>9</v>
      </c>
      <c r="O185">
        <v>7</v>
      </c>
      <c r="P185">
        <v>3</v>
      </c>
      <c r="Q185">
        <v>7</v>
      </c>
    </row>
    <row r="186" spans="1:23">
      <c r="A186">
        <v>56</v>
      </c>
      <c r="B186">
        <v>7</v>
      </c>
      <c r="C186">
        <v>7260</v>
      </c>
      <c r="D186">
        <v>37</v>
      </c>
      <c r="E186">
        <v>6</v>
      </c>
      <c r="F186">
        <v>4</v>
      </c>
      <c r="G186">
        <v>0</v>
      </c>
      <c r="H186">
        <v>2</v>
      </c>
      <c r="J186">
        <v>28</v>
      </c>
      <c r="K186">
        <v>13</v>
      </c>
      <c r="L186">
        <v>9854</v>
      </c>
      <c r="M186">
        <v>6</v>
      </c>
      <c r="N186">
        <v>2</v>
      </c>
      <c r="O186">
        <v>0</v>
      </c>
      <c r="P186">
        <v>2</v>
      </c>
      <c r="Q186">
        <v>2</v>
      </c>
    </row>
    <row r="187" spans="1:23">
      <c r="A187">
        <v>54</v>
      </c>
      <c r="B187">
        <v>2</v>
      </c>
      <c r="C187">
        <v>13549</v>
      </c>
      <c r="D187">
        <v>16</v>
      </c>
      <c r="E187">
        <v>4</v>
      </c>
      <c r="F187">
        <v>3</v>
      </c>
      <c r="G187">
        <v>0</v>
      </c>
      <c r="H187">
        <v>3</v>
      </c>
      <c r="J187">
        <v>56</v>
      </c>
      <c r="K187">
        <v>7</v>
      </c>
      <c r="L187">
        <v>2339</v>
      </c>
      <c r="M187">
        <v>14</v>
      </c>
      <c r="N187">
        <v>10</v>
      </c>
      <c r="O187">
        <v>9</v>
      </c>
      <c r="P187">
        <v>9</v>
      </c>
      <c r="Q187">
        <v>8</v>
      </c>
    </row>
    <row r="188" spans="1:23">
      <c r="A188">
        <v>41</v>
      </c>
      <c r="B188">
        <v>9</v>
      </c>
      <c r="C188">
        <v>8189</v>
      </c>
      <c r="D188">
        <v>12</v>
      </c>
      <c r="E188">
        <v>9</v>
      </c>
      <c r="F188">
        <v>7</v>
      </c>
      <c r="G188">
        <v>0</v>
      </c>
      <c r="H188">
        <v>7</v>
      </c>
      <c r="J188">
        <v>31</v>
      </c>
      <c r="K188">
        <v>20</v>
      </c>
      <c r="L188">
        <v>4559</v>
      </c>
      <c r="M188">
        <v>4</v>
      </c>
      <c r="N188">
        <v>2</v>
      </c>
      <c r="O188">
        <v>2</v>
      </c>
      <c r="P188">
        <v>2</v>
      </c>
      <c r="Q188">
        <v>2</v>
      </c>
    </row>
    <row r="189" spans="1:23">
      <c r="A189">
        <v>45</v>
      </c>
      <c r="B189">
        <v>29</v>
      </c>
      <c r="C189">
        <v>3452</v>
      </c>
      <c r="D189">
        <v>9</v>
      </c>
      <c r="E189">
        <v>6</v>
      </c>
      <c r="F189">
        <v>5</v>
      </c>
      <c r="G189">
        <v>0</v>
      </c>
      <c r="H189">
        <v>3</v>
      </c>
      <c r="J189">
        <v>52</v>
      </c>
      <c r="K189">
        <v>8</v>
      </c>
      <c r="L189">
        <v>4941</v>
      </c>
      <c r="M189">
        <v>11</v>
      </c>
      <c r="N189">
        <v>8</v>
      </c>
      <c r="O189">
        <v>2</v>
      </c>
      <c r="P189">
        <v>7</v>
      </c>
      <c r="Q189">
        <v>7</v>
      </c>
    </row>
    <row r="190" spans="1:23">
      <c r="A190">
        <v>45</v>
      </c>
      <c r="B190">
        <v>9</v>
      </c>
      <c r="C190">
        <v>2348</v>
      </c>
      <c r="D190">
        <v>20</v>
      </c>
      <c r="E190">
        <v>17</v>
      </c>
      <c r="F190">
        <v>9</v>
      </c>
      <c r="G190">
        <v>0</v>
      </c>
      <c r="H190">
        <v>15</v>
      </c>
      <c r="J190">
        <v>28</v>
      </c>
      <c r="K190">
        <v>2</v>
      </c>
      <c r="L190">
        <v>3464</v>
      </c>
      <c r="M190">
        <v>5</v>
      </c>
      <c r="N190">
        <v>3</v>
      </c>
      <c r="O190">
        <v>2</v>
      </c>
      <c r="P190">
        <v>2</v>
      </c>
      <c r="Q190">
        <v>2</v>
      </c>
    </row>
    <row r="191" spans="1:23">
      <c r="A191">
        <v>38</v>
      </c>
      <c r="B191">
        <v>1</v>
      </c>
      <c r="C191">
        <v>8686</v>
      </c>
      <c r="D191">
        <v>12</v>
      </c>
      <c r="E191">
        <v>8</v>
      </c>
      <c r="F191">
        <v>3</v>
      </c>
      <c r="G191">
        <v>0</v>
      </c>
      <c r="H191">
        <v>7</v>
      </c>
      <c r="J191">
        <v>24</v>
      </c>
      <c r="K191">
        <v>3</v>
      </c>
      <c r="L191">
        <v>4577</v>
      </c>
      <c r="M191">
        <v>4</v>
      </c>
      <c r="N191">
        <v>2</v>
      </c>
      <c r="O191">
        <v>2</v>
      </c>
      <c r="P191">
        <v>2</v>
      </c>
      <c r="Q191">
        <v>0</v>
      </c>
    </row>
    <row r="192" spans="1:23">
      <c r="A192">
        <v>45</v>
      </c>
      <c r="B192">
        <v>4</v>
      </c>
      <c r="C192">
        <v>5006</v>
      </c>
      <c r="D192">
        <v>9</v>
      </c>
      <c r="E192">
        <v>5</v>
      </c>
      <c r="F192">
        <v>4</v>
      </c>
      <c r="G192">
        <v>0</v>
      </c>
      <c r="H192">
        <v>3</v>
      </c>
      <c r="J192">
        <v>42</v>
      </c>
      <c r="K192">
        <v>19</v>
      </c>
      <c r="L192">
        <v>2759</v>
      </c>
      <c r="M192">
        <v>7</v>
      </c>
      <c r="N192">
        <v>2</v>
      </c>
      <c r="O192">
        <v>2</v>
      </c>
      <c r="P192">
        <v>2</v>
      </c>
      <c r="Q192">
        <v>2</v>
      </c>
    </row>
    <row r="193" spans="1:17">
      <c r="A193">
        <v>33</v>
      </c>
      <c r="B193">
        <v>2</v>
      </c>
      <c r="C193">
        <v>2500</v>
      </c>
      <c r="D193">
        <v>4</v>
      </c>
      <c r="E193">
        <v>3</v>
      </c>
      <c r="F193">
        <v>1</v>
      </c>
      <c r="G193">
        <v>0</v>
      </c>
      <c r="H193">
        <v>2</v>
      </c>
      <c r="J193">
        <v>28</v>
      </c>
      <c r="K193">
        <v>2</v>
      </c>
      <c r="L193">
        <v>4382</v>
      </c>
      <c r="M193">
        <v>5</v>
      </c>
      <c r="N193">
        <v>2</v>
      </c>
      <c r="O193">
        <v>2</v>
      </c>
      <c r="P193">
        <v>2</v>
      </c>
      <c r="Q193">
        <v>1</v>
      </c>
    </row>
    <row r="194" spans="1:17">
      <c r="A194">
        <v>50</v>
      </c>
      <c r="B194">
        <v>1</v>
      </c>
      <c r="C194">
        <v>19517</v>
      </c>
      <c r="D194">
        <v>32</v>
      </c>
      <c r="E194">
        <v>7</v>
      </c>
      <c r="F194">
        <v>0</v>
      </c>
      <c r="G194">
        <v>0</v>
      </c>
      <c r="H194">
        <v>6</v>
      </c>
      <c r="J194">
        <v>39</v>
      </c>
      <c r="K194">
        <v>6</v>
      </c>
      <c r="L194">
        <v>2404</v>
      </c>
      <c r="M194">
        <v>8</v>
      </c>
      <c r="N194">
        <v>2</v>
      </c>
      <c r="O194">
        <v>2</v>
      </c>
      <c r="P194">
        <v>2</v>
      </c>
      <c r="Q194">
        <v>2</v>
      </c>
    </row>
    <row r="195" spans="1:17">
      <c r="A195">
        <v>37</v>
      </c>
      <c r="B195">
        <v>1</v>
      </c>
      <c r="C195">
        <v>3920</v>
      </c>
      <c r="D195">
        <v>17</v>
      </c>
      <c r="E195">
        <v>3</v>
      </c>
      <c r="F195">
        <v>1</v>
      </c>
      <c r="G195">
        <v>0</v>
      </c>
      <c r="H195">
        <v>2</v>
      </c>
      <c r="J195">
        <v>26</v>
      </c>
      <c r="K195">
        <v>29</v>
      </c>
      <c r="L195">
        <v>4969</v>
      </c>
      <c r="M195">
        <v>7</v>
      </c>
      <c r="N195">
        <v>2</v>
      </c>
      <c r="O195">
        <v>2</v>
      </c>
      <c r="P195">
        <v>2</v>
      </c>
      <c r="Q195">
        <v>2</v>
      </c>
    </row>
    <row r="196" spans="1:17">
      <c r="A196">
        <v>37</v>
      </c>
      <c r="B196">
        <v>6</v>
      </c>
      <c r="C196">
        <v>6502</v>
      </c>
      <c r="D196">
        <v>7</v>
      </c>
      <c r="E196">
        <v>5</v>
      </c>
      <c r="F196">
        <v>4</v>
      </c>
      <c r="G196">
        <v>0</v>
      </c>
      <c r="H196">
        <v>1</v>
      </c>
      <c r="J196">
        <v>33</v>
      </c>
      <c r="K196">
        <v>25</v>
      </c>
      <c r="L196">
        <v>2313</v>
      </c>
      <c r="M196">
        <v>5</v>
      </c>
      <c r="N196">
        <v>2</v>
      </c>
      <c r="O196">
        <v>2</v>
      </c>
      <c r="P196">
        <v>2</v>
      </c>
      <c r="Q196">
        <v>2</v>
      </c>
    </row>
    <row r="197" spans="1:17">
      <c r="A197">
        <v>55</v>
      </c>
      <c r="B197">
        <v>20</v>
      </c>
      <c r="C197">
        <v>5415</v>
      </c>
      <c r="D197">
        <v>12</v>
      </c>
      <c r="E197">
        <v>10</v>
      </c>
      <c r="F197">
        <v>7</v>
      </c>
      <c r="G197">
        <v>0</v>
      </c>
      <c r="H197">
        <v>8</v>
      </c>
      <c r="J197">
        <v>35</v>
      </c>
      <c r="K197">
        <v>18</v>
      </c>
      <c r="L197">
        <v>4614</v>
      </c>
      <c r="M197">
        <v>5</v>
      </c>
      <c r="N197">
        <v>4</v>
      </c>
      <c r="O197">
        <v>2</v>
      </c>
      <c r="P197">
        <v>3</v>
      </c>
      <c r="Q197">
        <v>2</v>
      </c>
    </row>
    <row r="198" spans="1:17">
      <c r="A198">
        <v>28</v>
      </c>
      <c r="B198">
        <v>16</v>
      </c>
      <c r="C198">
        <v>5661</v>
      </c>
      <c r="D198">
        <v>9</v>
      </c>
      <c r="E198">
        <v>8</v>
      </c>
      <c r="F198">
        <v>3</v>
      </c>
      <c r="G198">
        <v>0</v>
      </c>
      <c r="H198">
        <v>7</v>
      </c>
      <c r="J198">
        <v>25</v>
      </c>
      <c r="K198">
        <v>9</v>
      </c>
      <c r="L198">
        <v>4400</v>
      </c>
      <c r="M198">
        <v>6</v>
      </c>
      <c r="N198">
        <v>3</v>
      </c>
      <c r="O198">
        <v>2</v>
      </c>
      <c r="P198">
        <v>2</v>
      </c>
      <c r="Q198">
        <v>2</v>
      </c>
    </row>
    <row r="199" spans="1:17">
      <c r="A199">
        <v>38</v>
      </c>
      <c r="B199">
        <v>25</v>
      </c>
      <c r="C199">
        <v>12061</v>
      </c>
      <c r="D199">
        <v>19</v>
      </c>
      <c r="E199">
        <v>10</v>
      </c>
      <c r="F199">
        <v>8</v>
      </c>
      <c r="G199">
        <v>0</v>
      </c>
      <c r="H199">
        <v>1</v>
      </c>
      <c r="J199">
        <v>31</v>
      </c>
      <c r="K199">
        <v>2</v>
      </c>
      <c r="L199">
        <v>3722</v>
      </c>
      <c r="M199">
        <v>7</v>
      </c>
      <c r="N199">
        <v>2</v>
      </c>
      <c r="O199">
        <v>2</v>
      </c>
      <c r="P199">
        <v>2</v>
      </c>
      <c r="Q199">
        <v>2</v>
      </c>
    </row>
    <row r="200" spans="1:17">
      <c r="A200">
        <v>49</v>
      </c>
      <c r="B200">
        <v>1</v>
      </c>
      <c r="C200">
        <v>13964</v>
      </c>
      <c r="D200">
        <v>25</v>
      </c>
      <c r="E200">
        <v>7</v>
      </c>
      <c r="F200">
        <v>1</v>
      </c>
      <c r="G200">
        <v>0</v>
      </c>
      <c r="H200">
        <v>7</v>
      </c>
      <c r="J200">
        <v>35</v>
      </c>
      <c r="K200">
        <v>15</v>
      </c>
      <c r="L200">
        <v>5440</v>
      </c>
      <c r="M200">
        <v>7</v>
      </c>
      <c r="N200">
        <v>2</v>
      </c>
      <c r="O200">
        <v>2</v>
      </c>
      <c r="P200">
        <v>2</v>
      </c>
      <c r="Q200">
        <v>2</v>
      </c>
    </row>
    <row r="201" spans="1:17">
      <c r="A201">
        <v>32</v>
      </c>
      <c r="B201">
        <v>2</v>
      </c>
      <c r="C201">
        <v>5055</v>
      </c>
      <c r="D201">
        <v>10</v>
      </c>
      <c r="E201">
        <v>7</v>
      </c>
      <c r="F201">
        <v>7</v>
      </c>
      <c r="G201">
        <v>0</v>
      </c>
      <c r="H201">
        <v>7</v>
      </c>
      <c r="J201">
        <v>36</v>
      </c>
      <c r="K201">
        <v>13</v>
      </c>
      <c r="L201">
        <v>6134</v>
      </c>
      <c r="M201">
        <v>16</v>
      </c>
      <c r="N201">
        <v>2</v>
      </c>
      <c r="O201">
        <v>2</v>
      </c>
      <c r="P201">
        <v>2</v>
      </c>
      <c r="Q201">
        <v>2</v>
      </c>
    </row>
    <row r="202" spans="1:17">
      <c r="A202">
        <v>40</v>
      </c>
      <c r="B202">
        <v>1</v>
      </c>
      <c r="C202">
        <v>7457</v>
      </c>
      <c r="D202">
        <v>6</v>
      </c>
      <c r="E202">
        <v>4</v>
      </c>
      <c r="F202">
        <v>3</v>
      </c>
      <c r="G202">
        <v>0</v>
      </c>
      <c r="H202">
        <v>2</v>
      </c>
      <c r="J202">
        <v>29</v>
      </c>
      <c r="K202">
        <v>13</v>
      </c>
      <c r="L202">
        <v>2335</v>
      </c>
      <c r="M202">
        <v>4</v>
      </c>
      <c r="N202">
        <v>2</v>
      </c>
      <c r="O202">
        <v>2</v>
      </c>
      <c r="P202">
        <v>2</v>
      </c>
      <c r="Q202">
        <v>0</v>
      </c>
    </row>
    <row r="203" spans="1:17">
      <c r="A203">
        <v>35</v>
      </c>
      <c r="B203">
        <v>5</v>
      </c>
      <c r="C203">
        <v>8095</v>
      </c>
      <c r="D203">
        <v>17</v>
      </c>
      <c r="E203">
        <v>16</v>
      </c>
      <c r="F203">
        <v>6</v>
      </c>
      <c r="G203">
        <v>0</v>
      </c>
      <c r="H203">
        <v>13</v>
      </c>
      <c r="J203">
        <v>32</v>
      </c>
      <c r="K203">
        <v>2</v>
      </c>
      <c r="L203">
        <v>9907</v>
      </c>
      <c r="M203">
        <v>7</v>
      </c>
      <c r="N203">
        <v>2</v>
      </c>
      <c r="O203">
        <v>2</v>
      </c>
      <c r="P203">
        <v>2</v>
      </c>
      <c r="Q203">
        <v>2</v>
      </c>
    </row>
    <row r="204" spans="1:17">
      <c r="A204">
        <v>37</v>
      </c>
      <c r="B204">
        <v>10</v>
      </c>
      <c r="C204">
        <v>3452</v>
      </c>
      <c r="D204">
        <v>17</v>
      </c>
      <c r="E204">
        <v>5</v>
      </c>
      <c r="F204">
        <v>4</v>
      </c>
      <c r="G204">
        <v>0</v>
      </c>
      <c r="H204">
        <v>3</v>
      </c>
      <c r="J204">
        <v>53</v>
      </c>
      <c r="K204">
        <v>24</v>
      </c>
      <c r="L204">
        <v>10448</v>
      </c>
      <c r="M204">
        <v>15</v>
      </c>
      <c r="N204">
        <v>2</v>
      </c>
      <c r="O204">
        <v>2</v>
      </c>
      <c r="P204">
        <v>2</v>
      </c>
      <c r="Q204">
        <v>2</v>
      </c>
    </row>
    <row r="205" spans="1:17">
      <c r="A205">
        <v>51</v>
      </c>
      <c r="B205">
        <v>14</v>
      </c>
      <c r="C205">
        <v>4936</v>
      </c>
      <c r="D205">
        <v>18</v>
      </c>
      <c r="E205">
        <v>7</v>
      </c>
      <c r="F205">
        <v>7</v>
      </c>
      <c r="G205">
        <v>0</v>
      </c>
      <c r="H205">
        <v>7</v>
      </c>
      <c r="J205">
        <v>29</v>
      </c>
      <c r="K205">
        <v>1</v>
      </c>
      <c r="L205">
        <v>4787</v>
      </c>
      <c r="M205">
        <v>4</v>
      </c>
      <c r="N205">
        <v>2</v>
      </c>
      <c r="O205">
        <v>2</v>
      </c>
      <c r="P205">
        <v>2</v>
      </c>
      <c r="Q205">
        <v>2</v>
      </c>
    </row>
    <row r="206" spans="1:17">
      <c r="A206">
        <v>37</v>
      </c>
      <c r="B206">
        <v>10</v>
      </c>
      <c r="C206">
        <v>4197</v>
      </c>
      <c r="D206">
        <v>18</v>
      </c>
      <c r="E206">
        <v>1</v>
      </c>
      <c r="F206">
        <v>0</v>
      </c>
      <c r="G206">
        <v>0</v>
      </c>
      <c r="H206">
        <v>1</v>
      </c>
      <c r="J206">
        <v>50</v>
      </c>
      <c r="K206">
        <v>28</v>
      </c>
      <c r="L206">
        <v>10854</v>
      </c>
      <c r="M206">
        <v>20</v>
      </c>
      <c r="N206">
        <v>3</v>
      </c>
      <c r="O206">
        <v>2</v>
      </c>
      <c r="P206">
        <v>2</v>
      </c>
      <c r="Q206">
        <v>0</v>
      </c>
    </row>
    <row r="207" spans="1:17">
      <c r="A207">
        <v>52</v>
      </c>
      <c r="B207">
        <v>3</v>
      </c>
      <c r="C207">
        <v>7969</v>
      </c>
      <c r="D207">
        <v>28</v>
      </c>
      <c r="E207">
        <v>5</v>
      </c>
      <c r="F207">
        <v>4</v>
      </c>
      <c r="G207">
        <v>0</v>
      </c>
      <c r="H207">
        <v>4</v>
      </c>
      <c r="J207">
        <v>46</v>
      </c>
      <c r="K207">
        <v>9</v>
      </c>
      <c r="L207">
        <v>9619</v>
      </c>
      <c r="M207">
        <v>9</v>
      </c>
      <c r="N207">
        <v>9</v>
      </c>
      <c r="O207">
        <v>8</v>
      </c>
      <c r="P207">
        <v>4</v>
      </c>
      <c r="Q207">
        <v>7</v>
      </c>
    </row>
    <row r="208" spans="1:17">
      <c r="A208">
        <v>30</v>
      </c>
      <c r="B208">
        <v>2</v>
      </c>
      <c r="C208">
        <v>6091</v>
      </c>
      <c r="D208">
        <v>11</v>
      </c>
      <c r="E208">
        <v>5</v>
      </c>
      <c r="F208">
        <v>4</v>
      </c>
      <c r="G208">
        <v>0</v>
      </c>
      <c r="H208">
        <v>2</v>
      </c>
      <c r="J208">
        <v>41</v>
      </c>
      <c r="K208">
        <v>4</v>
      </c>
      <c r="L208">
        <v>9355</v>
      </c>
      <c r="M208">
        <v>8</v>
      </c>
      <c r="N208">
        <v>8</v>
      </c>
      <c r="O208">
        <v>7</v>
      </c>
      <c r="P208">
        <v>7</v>
      </c>
      <c r="Q208">
        <v>7</v>
      </c>
    </row>
    <row r="209" spans="1:17">
      <c r="A209">
        <v>46</v>
      </c>
      <c r="B209">
        <v>18</v>
      </c>
      <c r="C209">
        <v>4810</v>
      </c>
      <c r="D209">
        <v>19</v>
      </c>
      <c r="E209">
        <v>10</v>
      </c>
      <c r="F209">
        <v>7</v>
      </c>
      <c r="G209">
        <v>0</v>
      </c>
      <c r="H209">
        <v>8</v>
      </c>
      <c r="J209">
        <v>49</v>
      </c>
      <c r="K209">
        <v>11</v>
      </c>
      <c r="L209">
        <v>7654</v>
      </c>
      <c r="M209">
        <v>9</v>
      </c>
      <c r="N209">
        <v>9</v>
      </c>
      <c r="O209">
        <v>8</v>
      </c>
      <c r="P209">
        <v>7</v>
      </c>
      <c r="Q209">
        <v>7</v>
      </c>
    </row>
    <row r="210" spans="1:17">
      <c r="A210">
        <v>47</v>
      </c>
      <c r="B210">
        <v>2</v>
      </c>
      <c r="C210">
        <v>5070</v>
      </c>
      <c r="D210">
        <v>20</v>
      </c>
      <c r="E210">
        <v>5</v>
      </c>
      <c r="F210">
        <v>0</v>
      </c>
      <c r="G210">
        <v>0</v>
      </c>
      <c r="H210">
        <v>4</v>
      </c>
      <c r="J210">
        <v>36</v>
      </c>
      <c r="K210">
        <v>3</v>
      </c>
      <c r="L210">
        <v>10325</v>
      </c>
      <c r="M210">
        <v>16</v>
      </c>
      <c r="N210">
        <v>16</v>
      </c>
      <c r="O210">
        <v>7</v>
      </c>
      <c r="P210">
        <v>3</v>
      </c>
      <c r="Q210">
        <v>7</v>
      </c>
    </row>
    <row r="211" spans="1:17">
      <c r="A211">
        <v>31</v>
      </c>
      <c r="B211">
        <v>2</v>
      </c>
      <c r="C211">
        <v>6582</v>
      </c>
      <c r="D211">
        <v>10</v>
      </c>
      <c r="E211">
        <v>6</v>
      </c>
      <c r="F211">
        <v>5</v>
      </c>
      <c r="G211">
        <v>0</v>
      </c>
      <c r="H211">
        <v>5</v>
      </c>
      <c r="J211">
        <v>52</v>
      </c>
      <c r="K211">
        <v>2</v>
      </c>
      <c r="L211">
        <v>19845</v>
      </c>
      <c r="M211">
        <v>33</v>
      </c>
      <c r="N211">
        <v>32</v>
      </c>
      <c r="O211">
        <v>14</v>
      </c>
      <c r="P211">
        <v>6</v>
      </c>
      <c r="Q211">
        <v>9</v>
      </c>
    </row>
    <row r="212" spans="1:17">
      <c r="A212">
        <v>33</v>
      </c>
      <c r="B212">
        <v>1</v>
      </c>
      <c r="C212">
        <v>16184</v>
      </c>
      <c r="D212">
        <v>10</v>
      </c>
      <c r="E212">
        <v>6</v>
      </c>
      <c r="F212">
        <v>1</v>
      </c>
      <c r="G212">
        <v>0</v>
      </c>
      <c r="H212">
        <v>5</v>
      </c>
      <c r="J212">
        <v>35</v>
      </c>
      <c r="K212">
        <v>27</v>
      </c>
      <c r="L212">
        <v>5813</v>
      </c>
      <c r="M212">
        <v>10</v>
      </c>
      <c r="N212">
        <v>10</v>
      </c>
      <c r="O212">
        <v>7</v>
      </c>
      <c r="P212">
        <v>7</v>
      </c>
      <c r="Q212">
        <v>7</v>
      </c>
    </row>
    <row r="213" spans="1:17">
      <c r="A213">
        <v>31</v>
      </c>
      <c r="B213">
        <v>7</v>
      </c>
      <c r="C213">
        <v>11557</v>
      </c>
      <c r="D213">
        <v>10</v>
      </c>
      <c r="E213">
        <v>5</v>
      </c>
      <c r="F213">
        <v>4</v>
      </c>
      <c r="G213">
        <v>0</v>
      </c>
      <c r="H213">
        <v>1</v>
      </c>
      <c r="J213">
        <v>41</v>
      </c>
      <c r="K213">
        <v>12</v>
      </c>
      <c r="L213">
        <v>19545</v>
      </c>
      <c r="M213">
        <v>23</v>
      </c>
      <c r="N213">
        <v>22</v>
      </c>
      <c r="O213">
        <v>15</v>
      </c>
      <c r="P213">
        <v>15</v>
      </c>
      <c r="Q213">
        <v>8</v>
      </c>
    </row>
    <row r="214" spans="1:17">
      <c r="A214">
        <v>27</v>
      </c>
      <c r="B214">
        <v>6</v>
      </c>
      <c r="C214">
        <v>2187</v>
      </c>
      <c r="D214">
        <v>6</v>
      </c>
      <c r="E214">
        <v>5</v>
      </c>
      <c r="F214">
        <v>3</v>
      </c>
      <c r="G214">
        <v>0</v>
      </c>
      <c r="H214">
        <v>3</v>
      </c>
      <c r="J214">
        <v>58</v>
      </c>
      <c r="K214">
        <v>23</v>
      </c>
      <c r="L214">
        <v>10312</v>
      </c>
      <c r="M214">
        <v>40</v>
      </c>
      <c r="N214">
        <v>40</v>
      </c>
      <c r="O214">
        <v>10</v>
      </c>
      <c r="P214">
        <v>15</v>
      </c>
      <c r="Q214">
        <v>6</v>
      </c>
    </row>
    <row r="215" spans="1:17">
      <c r="A215">
        <v>38</v>
      </c>
      <c r="B215">
        <v>7</v>
      </c>
      <c r="C215">
        <v>4028</v>
      </c>
      <c r="D215">
        <v>8</v>
      </c>
      <c r="E215">
        <v>7</v>
      </c>
      <c r="F215">
        <v>7</v>
      </c>
      <c r="G215">
        <v>0</v>
      </c>
      <c r="H215">
        <v>5</v>
      </c>
      <c r="J215">
        <v>47</v>
      </c>
      <c r="K215">
        <v>29</v>
      </c>
      <c r="L215">
        <v>11849</v>
      </c>
      <c r="M215">
        <v>10</v>
      </c>
      <c r="N215">
        <v>10</v>
      </c>
      <c r="O215">
        <v>7</v>
      </c>
      <c r="P215">
        <v>9</v>
      </c>
      <c r="Q215">
        <v>9</v>
      </c>
    </row>
    <row r="216" spans="1:17">
      <c r="A216">
        <v>27</v>
      </c>
      <c r="B216">
        <v>7</v>
      </c>
      <c r="C216">
        <v>6811</v>
      </c>
      <c r="D216">
        <v>9</v>
      </c>
      <c r="E216">
        <v>7</v>
      </c>
      <c r="F216">
        <v>6</v>
      </c>
      <c r="G216">
        <v>0</v>
      </c>
      <c r="H216">
        <v>7</v>
      </c>
      <c r="J216">
        <v>35</v>
      </c>
      <c r="K216">
        <v>25</v>
      </c>
      <c r="L216">
        <v>2022</v>
      </c>
      <c r="M216">
        <v>10</v>
      </c>
      <c r="N216">
        <v>10</v>
      </c>
      <c r="O216">
        <v>2</v>
      </c>
      <c r="P216">
        <v>7</v>
      </c>
      <c r="Q216">
        <v>8</v>
      </c>
    </row>
    <row r="217" spans="1:17">
      <c r="A217">
        <v>38</v>
      </c>
      <c r="B217">
        <v>2</v>
      </c>
      <c r="C217">
        <v>3057</v>
      </c>
      <c r="D217">
        <v>6</v>
      </c>
      <c r="E217">
        <v>1</v>
      </c>
      <c r="F217">
        <v>0</v>
      </c>
      <c r="G217">
        <v>0</v>
      </c>
      <c r="H217">
        <v>1</v>
      </c>
      <c r="J217">
        <v>36</v>
      </c>
      <c r="K217">
        <v>16</v>
      </c>
      <c r="L217">
        <v>2743</v>
      </c>
      <c r="M217">
        <v>18</v>
      </c>
      <c r="N217">
        <v>17</v>
      </c>
      <c r="O217">
        <v>13</v>
      </c>
      <c r="P217">
        <v>15</v>
      </c>
      <c r="Q217">
        <v>14</v>
      </c>
    </row>
    <row r="218" spans="1:17">
      <c r="A218">
        <v>50</v>
      </c>
      <c r="B218">
        <v>2</v>
      </c>
      <c r="C218">
        <v>17639</v>
      </c>
      <c r="D218">
        <v>30</v>
      </c>
      <c r="E218">
        <v>4</v>
      </c>
      <c r="F218">
        <v>3</v>
      </c>
      <c r="G218">
        <v>0</v>
      </c>
      <c r="H218">
        <v>3</v>
      </c>
      <c r="J218">
        <v>21</v>
      </c>
      <c r="K218">
        <v>10</v>
      </c>
      <c r="L218">
        <v>2625</v>
      </c>
      <c r="M218">
        <v>2</v>
      </c>
      <c r="N218">
        <v>2</v>
      </c>
      <c r="O218">
        <v>2</v>
      </c>
      <c r="P218">
        <v>2</v>
      </c>
      <c r="Q218">
        <v>2</v>
      </c>
    </row>
    <row r="219" spans="1:17">
      <c r="A219">
        <v>36</v>
      </c>
      <c r="B219">
        <v>1</v>
      </c>
      <c r="C219">
        <v>5228</v>
      </c>
      <c r="D219">
        <v>10</v>
      </c>
      <c r="E219">
        <v>9</v>
      </c>
      <c r="F219">
        <v>7</v>
      </c>
      <c r="G219">
        <v>0</v>
      </c>
      <c r="H219">
        <v>5</v>
      </c>
      <c r="J219">
        <v>44</v>
      </c>
      <c r="K219">
        <v>1</v>
      </c>
      <c r="L219">
        <v>2342</v>
      </c>
      <c r="M219">
        <v>6</v>
      </c>
      <c r="N219">
        <v>5</v>
      </c>
      <c r="O219">
        <v>3</v>
      </c>
      <c r="P219">
        <v>2</v>
      </c>
      <c r="Q219">
        <v>3</v>
      </c>
    </row>
    <row r="220" spans="1:17">
      <c r="A220">
        <v>42</v>
      </c>
      <c r="B220">
        <v>1</v>
      </c>
      <c r="C220">
        <v>6062</v>
      </c>
      <c r="D220">
        <v>8</v>
      </c>
      <c r="E220">
        <v>4</v>
      </c>
      <c r="F220">
        <v>3</v>
      </c>
      <c r="G220">
        <v>0</v>
      </c>
      <c r="H220">
        <v>2</v>
      </c>
      <c r="J220">
        <v>32</v>
      </c>
      <c r="K220">
        <v>16</v>
      </c>
      <c r="L220">
        <v>3919</v>
      </c>
      <c r="M220">
        <v>10</v>
      </c>
      <c r="N220">
        <v>10</v>
      </c>
      <c r="O220">
        <v>2</v>
      </c>
      <c r="P220">
        <v>6</v>
      </c>
      <c r="Q220">
        <v>7</v>
      </c>
    </row>
    <row r="221" spans="1:17">
      <c r="A221">
        <v>25</v>
      </c>
      <c r="B221">
        <v>2</v>
      </c>
      <c r="C221">
        <v>3424</v>
      </c>
      <c r="D221">
        <v>6</v>
      </c>
      <c r="E221">
        <v>4</v>
      </c>
      <c r="F221">
        <v>3</v>
      </c>
      <c r="G221">
        <v>0</v>
      </c>
      <c r="H221">
        <v>1</v>
      </c>
      <c r="J221">
        <v>28</v>
      </c>
      <c r="K221">
        <v>5</v>
      </c>
      <c r="L221">
        <v>3441</v>
      </c>
      <c r="M221">
        <v>2</v>
      </c>
      <c r="N221">
        <v>2</v>
      </c>
      <c r="O221">
        <v>2</v>
      </c>
      <c r="P221">
        <v>2</v>
      </c>
      <c r="Q221">
        <v>2</v>
      </c>
    </row>
    <row r="222" spans="1:17">
      <c r="A222">
        <v>45</v>
      </c>
      <c r="B222">
        <v>9</v>
      </c>
      <c r="C222">
        <v>10761</v>
      </c>
      <c r="D222">
        <v>18</v>
      </c>
      <c r="E222">
        <v>5</v>
      </c>
      <c r="F222">
        <v>4</v>
      </c>
      <c r="G222">
        <v>0</v>
      </c>
      <c r="H222">
        <v>2</v>
      </c>
      <c r="J222">
        <v>32</v>
      </c>
      <c r="K222">
        <v>4</v>
      </c>
      <c r="L222">
        <v>10400</v>
      </c>
      <c r="M222">
        <v>14</v>
      </c>
      <c r="N222">
        <v>14</v>
      </c>
      <c r="O222">
        <v>8</v>
      </c>
      <c r="P222">
        <v>9</v>
      </c>
      <c r="Q222">
        <v>8</v>
      </c>
    </row>
    <row r="223" spans="1:17">
      <c r="A223">
        <v>36</v>
      </c>
      <c r="B223">
        <v>8</v>
      </c>
      <c r="C223">
        <v>2342</v>
      </c>
      <c r="D223">
        <v>6</v>
      </c>
      <c r="E223">
        <v>5</v>
      </c>
      <c r="F223">
        <v>4</v>
      </c>
      <c r="G223">
        <v>0</v>
      </c>
      <c r="H223">
        <v>3</v>
      </c>
      <c r="J223">
        <v>26</v>
      </c>
      <c r="K223">
        <v>4</v>
      </c>
      <c r="L223">
        <v>5828</v>
      </c>
      <c r="M223">
        <v>8</v>
      </c>
      <c r="N223">
        <v>8</v>
      </c>
      <c r="O223">
        <v>7</v>
      </c>
      <c r="P223">
        <v>7</v>
      </c>
      <c r="Q223">
        <v>4</v>
      </c>
    </row>
    <row r="224" spans="1:17">
      <c r="A224">
        <v>31</v>
      </c>
      <c r="B224">
        <v>11</v>
      </c>
      <c r="C224">
        <v>2356</v>
      </c>
      <c r="D224">
        <v>8</v>
      </c>
      <c r="E224">
        <v>6</v>
      </c>
      <c r="F224">
        <v>4</v>
      </c>
      <c r="G224">
        <v>0</v>
      </c>
      <c r="H224">
        <v>2</v>
      </c>
      <c r="J224">
        <v>33</v>
      </c>
      <c r="K224">
        <v>3</v>
      </c>
      <c r="L224">
        <v>3348</v>
      </c>
      <c r="M224">
        <v>10</v>
      </c>
      <c r="N224">
        <v>10</v>
      </c>
      <c r="O224">
        <v>8</v>
      </c>
      <c r="P224">
        <v>9</v>
      </c>
      <c r="Q224">
        <v>7</v>
      </c>
    </row>
    <row r="225" spans="1:17">
      <c r="A225">
        <v>39</v>
      </c>
      <c r="B225">
        <v>2</v>
      </c>
      <c r="C225">
        <v>5204</v>
      </c>
      <c r="D225">
        <v>13</v>
      </c>
      <c r="E225">
        <v>5</v>
      </c>
      <c r="F225">
        <v>4</v>
      </c>
      <c r="G225">
        <v>0</v>
      </c>
      <c r="H225">
        <v>4</v>
      </c>
      <c r="J225">
        <v>33</v>
      </c>
      <c r="K225">
        <v>1</v>
      </c>
      <c r="L225">
        <v>2686</v>
      </c>
      <c r="M225">
        <v>10</v>
      </c>
      <c r="N225">
        <v>10</v>
      </c>
      <c r="O225">
        <v>9</v>
      </c>
      <c r="P225">
        <v>7</v>
      </c>
      <c r="Q225">
        <v>8</v>
      </c>
    </row>
    <row r="226" spans="1:17">
      <c r="A226">
        <v>33</v>
      </c>
      <c r="B226">
        <v>3</v>
      </c>
      <c r="C226">
        <v>2277</v>
      </c>
      <c r="D226">
        <v>7</v>
      </c>
      <c r="E226">
        <v>4</v>
      </c>
      <c r="F226">
        <v>3</v>
      </c>
      <c r="G226">
        <v>0</v>
      </c>
      <c r="H226">
        <v>3</v>
      </c>
      <c r="J226">
        <v>33</v>
      </c>
      <c r="K226">
        <v>29</v>
      </c>
      <c r="L226">
        <v>4508</v>
      </c>
      <c r="M226">
        <v>14</v>
      </c>
      <c r="N226">
        <v>13</v>
      </c>
      <c r="O226">
        <v>7</v>
      </c>
      <c r="P226">
        <v>3</v>
      </c>
      <c r="Q226">
        <v>8</v>
      </c>
    </row>
    <row r="227" spans="1:17">
      <c r="A227">
        <v>29</v>
      </c>
      <c r="B227">
        <v>7</v>
      </c>
      <c r="C227">
        <v>2532</v>
      </c>
      <c r="D227">
        <v>8</v>
      </c>
      <c r="E227">
        <v>4</v>
      </c>
      <c r="F227">
        <v>3</v>
      </c>
      <c r="G227">
        <v>0</v>
      </c>
      <c r="H227">
        <v>3</v>
      </c>
      <c r="J227">
        <v>25</v>
      </c>
      <c r="K227">
        <v>4</v>
      </c>
      <c r="L227">
        <v>3691</v>
      </c>
      <c r="M227">
        <v>7</v>
      </c>
      <c r="N227">
        <v>7</v>
      </c>
      <c r="O227">
        <v>7</v>
      </c>
      <c r="P227">
        <v>5</v>
      </c>
      <c r="Q227">
        <v>6</v>
      </c>
    </row>
    <row r="228" spans="1:17">
      <c r="A228">
        <v>42</v>
      </c>
      <c r="B228">
        <v>14</v>
      </c>
      <c r="C228">
        <v>6244</v>
      </c>
      <c r="D228">
        <v>10</v>
      </c>
      <c r="E228">
        <v>5</v>
      </c>
      <c r="F228">
        <v>4</v>
      </c>
      <c r="G228">
        <v>0</v>
      </c>
      <c r="H228">
        <v>3</v>
      </c>
      <c r="J228">
        <v>31</v>
      </c>
      <c r="K228">
        <v>15</v>
      </c>
      <c r="L228">
        <v>2610</v>
      </c>
      <c r="M228">
        <v>2</v>
      </c>
      <c r="N228">
        <v>2</v>
      </c>
      <c r="O228">
        <v>2</v>
      </c>
      <c r="P228">
        <v>2</v>
      </c>
      <c r="Q228">
        <v>2</v>
      </c>
    </row>
    <row r="229" spans="1:17">
      <c r="A229">
        <v>58</v>
      </c>
      <c r="B229">
        <v>5</v>
      </c>
      <c r="C229">
        <v>10552</v>
      </c>
      <c r="D229">
        <v>24</v>
      </c>
      <c r="E229">
        <v>6</v>
      </c>
      <c r="F229">
        <v>0</v>
      </c>
      <c r="G229">
        <v>0</v>
      </c>
      <c r="H229">
        <v>4</v>
      </c>
      <c r="J229">
        <v>29</v>
      </c>
      <c r="K229">
        <v>23</v>
      </c>
      <c r="L229">
        <v>7336</v>
      </c>
      <c r="M229">
        <v>11</v>
      </c>
      <c r="N229">
        <v>11</v>
      </c>
      <c r="O229">
        <v>8</v>
      </c>
      <c r="P229">
        <v>3</v>
      </c>
      <c r="Q229">
        <v>10</v>
      </c>
    </row>
    <row r="230" spans="1:17">
      <c r="A230">
        <v>35</v>
      </c>
      <c r="B230">
        <v>3</v>
      </c>
      <c r="C230">
        <v>7823</v>
      </c>
      <c r="D230">
        <v>12</v>
      </c>
      <c r="E230">
        <v>10</v>
      </c>
      <c r="F230">
        <v>9</v>
      </c>
      <c r="G230">
        <v>0</v>
      </c>
      <c r="H230">
        <v>8</v>
      </c>
      <c r="J230">
        <v>31</v>
      </c>
      <c r="K230">
        <v>1</v>
      </c>
      <c r="L230">
        <v>2302</v>
      </c>
      <c r="M230">
        <v>3</v>
      </c>
      <c r="N230">
        <v>3</v>
      </c>
      <c r="O230">
        <v>2</v>
      </c>
      <c r="P230">
        <v>2</v>
      </c>
      <c r="Q230">
        <v>2</v>
      </c>
    </row>
    <row r="231" spans="1:17">
      <c r="A231">
        <v>39</v>
      </c>
      <c r="B231">
        <v>2</v>
      </c>
      <c r="C231">
        <v>7880</v>
      </c>
      <c r="D231">
        <v>9</v>
      </c>
      <c r="E231">
        <v>8</v>
      </c>
      <c r="F231">
        <v>7</v>
      </c>
      <c r="G231">
        <v>0</v>
      </c>
      <c r="H231">
        <v>7</v>
      </c>
      <c r="J231">
        <v>31</v>
      </c>
      <c r="K231">
        <v>22</v>
      </c>
      <c r="L231">
        <v>6179</v>
      </c>
      <c r="M231">
        <v>10</v>
      </c>
      <c r="N231">
        <v>10</v>
      </c>
      <c r="O231">
        <v>2</v>
      </c>
      <c r="P231">
        <v>6</v>
      </c>
      <c r="Q231">
        <v>7</v>
      </c>
    </row>
    <row r="232" spans="1:17">
      <c r="A232">
        <v>45</v>
      </c>
      <c r="B232">
        <v>1</v>
      </c>
      <c r="C232">
        <v>2270</v>
      </c>
      <c r="D232">
        <v>8</v>
      </c>
      <c r="E232">
        <v>5</v>
      </c>
      <c r="F232">
        <v>3</v>
      </c>
      <c r="G232">
        <v>0</v>
      </c>
      <c r="H232">
        <v>2</v>
      </c>
      <c r="J232">
        <v>27</v>
      </c>
      <c r="K232">
        <v>17</v>
      </c>
      <c r="L232">
        <v>2394</v>
      </c>
      <c r="M232">
        <v>8</v>
      </c>
      <c r="N232">
        <v>8</v>
      </c>
      <c r="O232">
        <v>2</v>
      </c>
      <c r="P232">
        <v>7</v>
      </c>
      <c r="Q232">
        <v>7</v>
      </c>
    </row>
    <row r="233" spans="1:17">
      <c r="A233">
        <v>46</v>
      </c>
      <c r="B233">
        <v>7</v>
      </c>
      <c r="C233">
        <v>10845</v>
      </c>
      <c r="D233">
        <v>13</v>
      </c>
      <c r="E233">
        <v>8</v>
      </c>
      <c r="F233">
        <v>7</v>
      </c>
      <c r="G233">
        <v>0</v>
      </c>
      <c r="H233">
        <v>7</v>
      </c>
      <c r="J233">
        <v>31</v>
      </c>
      <c r="K233">
        <v>1</v>
      </c>
      <c r="L233">
        <v>7446</v>
      </c>
      <c r="M233">
        <v>10</v>
      </c>
      <c r="N233">
        <v>10</v>
      </c>
      <c r="O233">
        <v>8</v>
      </c>
      <c r="P233">
        <v>4</v>
      </c>
      <c r="Q233">
        <v>7</v>
      </c>
    </row>
    <row r="234" spans="1:17">
      <c r="A234">
        <v>54</v>
      </c>
      <c r="B234">
        <v>17</v>
      </c>
      <c r="C234">
        <v>10739</v>
      </c>
      <c r="D234">
        <v>22</v>
      </c>
      <c r="E234">
        <v>10</v>
      </c>
      <c r="F234">
        <v>7</v>
      </c>
      <c r="G234">
        <v>0</v>
      </c>
      <c r="H234">
        <v>8</v>
      </c>
      <c r="J234">
        <v>34</v>
      </c>
      <c r="K234">
        <v>9</v>
      </c>
      <c r="L234">
        <v>2742</v>
      </c>
      <c r="M234">
        <v>2</v>
      </c>
      <c r="N234">
        <v>2</v>
      </c>
      <c r="O234">
        <v>2</v>
      </c>
      <c r="P234">
        <v>2</v>
      </c>
      <c r="Q234">
        <v>2</v>
      </c>
    </row>
    <row r="235" spans="1:17">
      <c r="A235">
        <v>34</v>
      </c>
      <c r="B235">
        <v>1</v>
      </c>
      <c r="C235">
        <v>9725</v>
      </c>
      <c r="D235">
        <v>16</v>
      </c>
      <c r="E235">
        <v>15</v>
      </c>
      <c r="F235">
        <v>1</v>
      </c>
      <c r="G235">
        <v>0</v>
      </c>
      <c r="H235">
        <v>9</v>
      </c>
      <c r="J235">
        <v>31</v>
      </c>
      <c r="K235">
        <v>3</v>
      </c>
      <c r="L235">
        <v>4084</v>
      </c>
      <c r="M235">
        <v>7</v>
      </c>
      <c r="N235">
        <v>7</v>
      </c>
      <c r="O235">
        <v>2</v>
      </c>
      <c r="P235">
        <v>7</v>
      </c>
      <c r="Q235">
        <v>7</v>
      </c>
    </row>
    <row r="236" spans="1:17">
      <c r="A236">
        <v>59</v>
      </c>
      <c r="B236">
        <v>1</v>
      </c>
      <c r="C236">
        <v>11904</v>
      </c>
      <c r="D236">
        <v>14</v>
      </c>
      <c r="E236">
        <v>6</v>
      </c>
      <c r="F236">
        <v>4</v>
      </c>
      <c r="G236">
        <v>0</v>
      </c>
      <c r="H236">
        <v>4</v>
      </c>
      <c r="J236">
        <v>30</v>
      </c>
      <c r="K236">
        <v>1</v>
      </c>
      <c r="L236">
        <v>9714</v>
      </c>
      <c r="M236">
        <v>10</v>
      </c>
      <c r="N236">
        <v>10</v>
      </c>
      <c r="O236">
        <v>8</v>
      </c>
      <c r="P236">
        <v>6</v>
      </c>
      <c r="Q236">
        <v>7</v>
      </c>
    </row>
    <row r="237" spans="1:17">
      <c r="A237">
        <v>37</v>
      </c>
      <c r="B237">
        <v>3</v>
      </c>
      <c r="C237">
        <v>4107</v>
      </c>
      <c r="D237">
        <v>8</v>
      </c>
      <c r="E237">
        <v>4</v>
      </c>
      <c r="F237">
        <v>3</v>
      </c>
      <c r="G237">
        <v>0</v>
      </c>
      <c r="H237">
        <v>1</v>
      </c>
      <c r="J237">
        <v>29</v>
      </c>
      <c r="K237">
        <v>9</v>
      </c>
      <c r="L237">
        <v>2760</v>
      </c>
      <c r="M237">
        <v>2</v>
      </c>
      <c r="N237">
        <v>2</v>
      </c>
      <c r="O237">
        <v>2</v>
      </c>
      <c r="P237">
        <v>2</v>
      </c>
      <c r="Q237">
        <v>2</v>
      </c>
    </row>
    <row r="238" spans="1:17">
      <c r="A238">
        <v>28</v>
      </c>
      <c r="B238">
        <v>2</v>
      </c>
      <c r="C238">
        <v>3201</v>
      </c>
      <c r="D238">
        <v>6</v>
      </c>
      <c r="E238">
        <v>5</v>
      </c>
      <c r="F238">
        <v>3</v>
      </c>
      <c r="G238">
        <v>0</v>
      </c>
      <c r="H238">
        <v>4</v>
      </c>
      <c r="J238">
        <v>34</v>
      </c>
      <c r="K238">
        <v>16</v>
      </c>
      <c r="L238">
        <v>2307</v>
      </c>
      <c r="M238">
        <v>5</v>
      </c>
      <c r="N238">
        <v>5</v>
      </c>
      <c r="O238">
        <v>2</v>
      </c>
      <c r="P238">
        <v>3</v>
      </c>
      <c r="Q238">
        <v>0</v>
      </c>
    </row>
    <row r="239" spans="1:17">
      <c r="A239">
        <v>30</v>
      </c>
      <c r="B239">
        <v>29</v>
      </c>
      <c r="C239">
        <v>4115</v>
      </c>
      <c r="D239">
        <v>8</v>
      </c>
      <c r="E239">
        <v>4</v>
      </c>
      <c r="F239">
        <v>3</v>
      </c>
      <c r="G239">
        <v>0</v>
      </c>
      <c r="H239">
        <v>3</v>
      </c>
    </row>
    <row r="240" spans="1:17">
      <c r="A240">
        <v>54</v>
      </c>
      <c r="B240">
        <v>3</v>
      </c>
      <c r="C240">
        <v>17779</v>
      </c>
      <c r="D240">
        <v>36</v>
      </c>
      <c r="E240">
        <v>10</v>
      </c>
      <c r="F240">
        <v>9</v>
      </c>
      <c r="G240">
        <v>0</v>
      </c>
      <c r="H240">
        <v>9</v>
      </c>
    </row>
    <row r="241" spans="1:8">
      <c r="A241">
        <v>59</v>
      </c>
      <c r="B241">
        <v>3</v>
      </c>
      <c r="C241">
        <v>5171</v>
      </c>
      <c r="D241">
        <v>13</v>
      </c>
      <c r="E241">
        <v>6</v>
      </c>
      <c r="F241">
        <v>1</v>
      </c>
      <c r="G241">
        <v>0</v>
      </c>
      <c r="H241">
        <v>5</v>
      </c>
    </row>
    <row r="242" spans="1:8">
      <c r="A242">
        <v>43</v>
      </c>
      <c r="B242">
        <v>3</v>
      </c>
      <c r="C242">
        <v>19740</v>
      </c>
      <c r="D242">
        <v>25</v>
      </c>
      <c r="E242">
        <v>8</v>
      </c>
      <c r="F242">
        <v>7</v>
      </c>
      <c r="G242">
        <v>0</v>
      </c>
      <c r="H242">
        <v>7</v>
      </c>
    </row>
    <row r="243" spans="1:8">
      <c r="A243">
        <v>33</v>
      </c>
      <c r="B243">
        <v>10</v>
      </c>
      <c r="C243">
        <v>8380</v>
      </c>
      <c r="D243">
        <v>10</v>
      </c>
      <c r="E243">
        <v>9</v>
      </c>
      <c r="F243">
        <v>8</v>
      </c>
      <c r="G243">
        <v>0</v>
      </c>
      <c r="H243">
        <v>8</v>
      </c>
    </row>
    <row r="244" spans="1:8">
      <c r="A244">
        <v>46</v>
      </c>
      <c r="B244">
        <v>4</v>
      </c>
      <c r="C244">
        <v>18789</v>
      </c>
      <c r="D244">
        <v>26</v>
      </c>
      <c r="E244">
        <v>11</v>
      </c>
      <c r="F244">
        <v>4</v>
      </c>
      <c r="G244">
        <v>0</v>
      </c>
      <c r="H244">
        <v>8</v>
      </c>
    </row>
    <row r="245" spans="1:8">
      <c r="A245">
        <v>42</v>
      </c>
      <c r="B245">
        <v>10</v>
      </c>
      <c r="C245">
        <v>16799</v>
      </c>
      <c r="D245">
        <v>21</v>
      </c>
      <c r="E245">
        <v>20</v>
      </c>
      <c r="F245">
        <v>7</v>
      </c>
      <c r="G245">
        <v>0</v>
      </c>
      <c r="H245">
        <v>9</v>
      </c>
    </row>
    <row r="246" spans="1:8">
      <c r="A246">
        <v>52</v>
      </c>
      <c r="B246">
        <v>8</v>
      </c>
      <c r="C246">
        <v>2950</v>
      </c>
      <c r="D246">
        <v>12</v>
      </c>
      <c r="E246">
        <v>5</v>
      </c>
      <c r="F246">
        <v>4</v>
      </c>
      <c r="G246">
        <v>0</v>
      </c>
      <c r="H246">
        <v>4</v>
      </c>
    </row>
    <row r="247" spans="1:8">
      <c r="A247">
        <v>26</v>
      </c>
      <c r="B247">
        <v>7</v>
      </c>
      <c r="C247">
        <v>3578</v>
      </c>
      <c r="D247">
        <v>8</v>
      </c>
      <c r="E247">
        <v>7</v>
      </c>
      <c r="F247">
        <v>7</v>
      </c>
      <c r="G247">
        <v>0</v>
      </c>
      <c r="H247">
        <v>7</v>
      </c>
    </row>
    <row r="248" spans="1:8">
      <c r="A248">
        <v>36</v>
      </c>
      <c r="B248">
        <v>3</v>
      </c>
      <c r="C248">
        <v>9278</v>
      </c>
      <c r="D248">
        <v>15</v>
      </c>
      <c r="E248">
        <v>5</v>
      </c>
      <c r="F248">
        <v>4</v>
      </c>
      <c r="G248">
        <v>0</v>
      </c>
      <c r="H248">
        <v>1</v>
      </c>
    </row>
    <row r="249" spans="1:8">
      <c r="A249">
        <v>32</v>
      </c>
      <c r="B249">
        <v>7</v>
      </c>
      <c r="C249">
        <v>9204</v>
      </c>
      <c r="D249">
        <v>7</v>
      </c>
      <c r="E249">
        <v>4</v>
      </c>
      <c r="F249">
        <v>3</v>
      </c>
      <c r="G249">
        <v>0</v>
      </c>
      <c r="H249">
        <v>3</v>
      </c>
    </row>
    <row r="250" spans="1:8">
      <c r="A250">
        <v>34</v>
      </c>
      <c r="B250">
        <v>1</v>
      </c>
      <c r="C250">
        <v>3294</v>
      </c>
      <c r="D250">
        <v>7</v>
      </c>
      <c r="E250">
        <v>5</v>
      </c>
      <c r="F250">
        <v>4</v>
      </c>
      <c r="G250">
        <v>0</v>
      </c>
      <c r="H250">
        <v>2</v>
      </c>
    </row>
    <row r="251" spans="1:8">
      <c r="A251">
        <v>45</v>
      </c>
      <c r="B251">
        <v>20</v>
      </c>
      <c r="C251">
        <v>10851</v>
      </c>
      <c r="D251">
        <v>24</v>
      </c>
      <c r="E251">
        <v>7</v>
      </c>
      <c r="F251">
        <v>7</v>
      </c>
      <c r="G251">
        <v>0</v>
      </c>
      <c r="H251">
        <v>7</v>
      </c>
    </row>
    <row r="252" spans="1:8">
      <c r="A252">
        <v>49</v>
      </c>
      <c r="B252">
        <v>7</v>
      </c>
      <c r="C252">
        <v>10466</v>
      </c>
      <c r="D252">
        <v>29</v>
      </c>
      <c r="E252">
        <v>8</v>
      </c>
      <c r="F252">
        <v>7</v>
      </c>
      <c r="G252">
        <v>0</v>
      </c>
      <c r="H252">
        <v>7</v>
      </c>
    </row>
    <row r="253" spans="1:8">
      <c r="A253">
        <v>33</v>
      </c>
      <c r="B253">
        <v>4</v>
      </c>
      <c r="C253">
        <v>3838</v>
      </c>
      <c r="D253">
        <v>8</v>
      </c>
      <c r="E253">
        <v>5</v>
      </c>
      <c r="F253">
        <v>4</v>
      </c>
      <c r="G253">
        <v>0</v>
      </c>
      <c r="H253">
        <v>2</v>
      </c>
    </row>
    <row r="254" spans="1:8">
      <c r="A254">
        <v>29</v>
      </c>
      <c r="B254">
        <v>8</v>
      </c>
      <c r="C254">
        <v>9715</v>
      </c>
      <c r="D254">
        <v>9</v>
      </c>
      <c r="E254">
        <v>7</v>
      </c>
      <c r="F254">
        <v>7</v>
      </c>
      <c r="G254">
        <v>0</v>
      </c>
      <c r="H254">
        <v>7</v>
      </c>
    </row>
    <row r="255" spans="1:8">
      <c r="A255">
        <v>45</v>
      </c>
      <c r="B255">
        <v>28</v>
      </c>
      <c r="C255">
        <v>2132</v>
      </c>
      <c r="D255">
        <v>8</v>
      </c>
      <c r="E255">
        <v>5</v>
      </c>
      <c r="F255">
        <v>4</v>
      </c>
      <c r="G255">
        <v>0</v>
      </c>
      <c r="H255">
        <v>3</v>
      </c>
    </row>
    <row r="256" spans="1:8">
      <c r="A256">
        <v>42</v>
      </c>
      <c r="B256">
        <v>9</v>
      </c>
      <c r="C256">
        <v>19613</v>
      </c>
      <c r="D256">
        <v>24</v>
      </c>
      <c r="E256">
        <v>1</v>
      </c>
      <c r="F256">
        <v>0</v>
      </c>
      <c r="G256">
        <v>0</v>
      </c>
      <c r="H256">
        <v>1</v>
      </c>
    </row>
    <row r="257" spans="1:8">
      <c r="A257">
        <v>43</v>
      </c>
      <c r="B257">
        <v>27</v>
      </c>
      <c r="C257">
        <v>4876</v>
      </c>
      <c r="D257">
        <v>8</v>
      </c>
      <c r="E257">
        <v>6</v>
      </c>
      <c r="F257">
        <v>4</v>
      </c>
      <c r="G257">
        <v>0</v>
      </c>
      <c r="H257">
        <v>2</v>
      </c>
    </row>
    <row r="258" spans="1:8">
      <c r="A258">
        <v>39</v>
      </c>
      <c r="B258">
        <v>3</v>
      </c>
      <c r="C258">
        <v>3069</v>
      </c>
      <c r="D258">
        <v>11</v>
      </c>
      <c r="E258">
        <v>10</v>
      </c>
      <c r="F258">
        <v>8</v>
      </c>
      <c r="G258">
        <v>0</v>
      </c>
      <c r="H258">
        <v>7</v>
      </c>
    </row>
    <row r="259" spans="1:8">
      <c r="A259">
        <v>37</v>
      </c>
      <c r="B259">
        <v>19</v>
      </c>
      <c r="C259">
        <v>5768</v>
      </c>
      <c r="D259">
        <v>9</v>
      </c>
      <c r="E259">
        <v>4</v>
      </c>
      <c r="F259">
        <v>3</v>
      </c>
      <c r="G259">
        <v>0</v>
      </c>
      <c r="H259">
        <v>2</v>
      </c>
    </row>
    <row r="260" spans="1:8">
      <c r="A260">
        <v>38</v>
      </c>
      <c r="B260">
        <v>2</v>
      </c>
      <c r="C260">
        <v>7756</v>
      </c>
      <c r="D260">
        <v>10</v>
      </c>
      <c r="E260">
        <v>5</v>
      </c>
      <c r="F260">
        <v>4</v>
      </c>
      <c r="G260">
        <v>0</v>
      </c>
      <c r="H260">
        <v>2</v>
      </c>
    </row>
    <row r="261" spans="1:8">
      <c r="A261">
        <v>36</v>
      </c>
      <c r="B261">
        <v>3</v>
      </c>
      <c r="C261">
        <v>6842</v>
      </c>
      <c r="D261">
        <v>13</v>
      </c>
      <c r="E261">
        <v>5</v>
      </c>
      <c r="F261">
        <v>4</v>
      </c>
      <c r="G261">
        <v>0</v>
      </c>
      <c r="H261">
        <v>4</v>
      </c>
    </row>
    <row r="262" spans="1:8">
      <c r="A262">
        <v>41</v>
      </c>
      <c r="B262">
        <v>23</v>
      </c>
      <c r="C262">
        <v>7082</v>
      </c>
      <c r="D262">
        <v>21</v>
      </c>
      <c r="E262">
        <v>2</v>
      </c>
      <c r="F262">
        <v>0</v>
      </c>
      <c r="G262">
        <v>0</v>
      </c>
      <c r="H262">
        <v>2</v>
      </c>
    </row>
    <row r="263" spans="1:8">
      <c r="A263">
        <v>46</v>
      </c>
      <c r="B263">
        <v>13</v>
      </c>
      <c r="C263">
        <v>5562</v>
      </c>
      <c r="D263">
        <v>19</v>
      </c>
      <c r="E263">
        <v>10</v>
      </c>
      <c r="F263">
        <v>7</v>
      </c>
      <c r="G263">
        <v>0</v>
      </c>
      <c r="H263">
        <v>9</v>
      </c>
    </row>
    <row r="264" spans="1:8">
      <c r="A264">
        <v>35</v>
      </c>
      <c r="B264">
        <v>27</v>
      </c>
      <c r="C264">
        <v>6883</v>
      </c>
      <c r="D264">
        <v>17</v>
      </c>
      <c r="E264">
        <v>7</v>
      </c>
      <c r="F264">
        <v>7</v>
      </c>
      <c r="G264">
        <v>0</v>
      </c>
      <c r="H264">
        <v>7</v>
      </c>
    </row>
    <row r="265" spans="1:8">
      <c r="A265">
        <v>46</v>
      </c>
      <c r="B265">
        <v>2</v>
      </c>
      <c r="C265">
        <v>10368</v>
      </c>
      <c r="D265">
        <v>13</v>
      </c>
      <c r="E265">
        <v>10</v>
      </c>
      <c r="F265">
        <v>6</v>
      </c>
      <c r="G265">
        <v>0</v>
      </c>
      <c r="H265">
        <v>3</v>
      </c>
    </row>
    <row r="266" spans="1:8">
      <c r="A266">
        <v>32</v>
      </c>
      <c r="B266">
        <v>19</v>
      </c>
      <c r="C266">
        <v>9610</v>
      </c>
      <c r="D266">
        <v>10</v>
      </c>
      <c r="E266">
        <v>4</v>
      </c>
      <c r="F266">
        <v>3</v>
      </c>
      <c r="G266">
        <v>0</v>
      </c>
      <c r="H266">
        <v>2</v>
      </c>
    </row>
    <row r="267" spans="1:8">
      <c r="A267">
        <v>45</v>
      </c>
      <c r="B267">
        <v>4</v>
      </c>
      <c r="C267">
        <v>9756</v>
      </c>
      <c r="D267">
        <v>9</v>
      </c>
      <c r="E267">
        <v>5</v>
      </c>
      <c r="F267">
        <v>0</v>
      </c>
      <c r="G267">
        <v>0</v>
      </c>
      <c r="H267">
        <v>3</v>
      </c>
    </row>
    <row r="268" spans="1:8">
      <c r="A268">
        <v>49</v>
      </c>
      <c r="B268">
        <v>11</v>
      </c>
      <c r="C268">
        <v>4507</v>
      </c>
      <c r="D268">
        <v>8</v>
      </c>
      <c r="E268">
        <v>5</v>
      </c>
      <c r="F268">
        <v>1</v>
      </c>
      <c r="G268">
        <v>0</v>
      </c>
      <c r="H268">
        <v>4</v>
      </c>
    </row>
    <row r="269" spans="1:8">
      <c r="A269">
        <v>42</v>
      </c>
      <c r="B269">
        <v>12</v>
      </c>
      <c r="C269">
        <v>2766</v>
      </c>
      <c r="D269">
        <v>7</v>
      </c>
      <c r="E269">
        <v>5</v>
      </c>
      <c r="F269">
        <v>3</v>
      </c>
      <c r="G269">
        <v>0</v>
      </c>
      <c r="H269">
        <v>4</v>
      </c>
    </row>
    <row r="270" spans="1:8">
      <c r="A270">
        <v>40</v>
      </c>
      <c r="B270">
        <v>2</v>
      </c>
      <c r="C270">
        <v>3377</v>
      </c>
      <c r="D270">
        <v>7</v>
      </c>
      <c r="E270">
        <v>4</v>
      </c>
      <c r="F270">
        <v>3</v>
      </c>
      <c r="G270">
        <v>0</v>
      </c>
      <c r="H270">
        <v>2</v>
      </c>
    </row>
    <row r="271" spans="1:8">
      <c r="A271">
        <v>30</v>
      </c>
      <c r="B271">
        <v>10</v>
      </c>
      <c r="C271">
        <v>9667</v>
      </c>
      <c r="D271">
        <v>9</v>
      </c>
      <c r="E271">
        <v>7</v>
      </c>
      <c r="F271">
        <v>7</v>
      </c>
      <c r="G271">
        <v>0</v>
      </c>
      <c r="H271">
        <v>2</v>
      </c>
    </row>
    <row r="272" spans="1:8">
      <c r="A272">
        <v>40</v>
      </c>
      <c r="B272">
        <v>1</v>
      </c>
      <c r="C272">
        <v>6513</v>
      </c>
      <c r="D272">
        <v>12</v>
      </c>
      <c r="E272">
        <v>5</v>
      </c>
      <c r="F272">
        <v>3</v>
      </c>
      <c r="G272">
        <v>0</v>
      </c>
      <c r="H272">
        <v>3</v>
      </c>
    </row>
    <row r="273" spans="1:8">
      <c r="A273">
        <v>35</v>
      </c>
      <c r="B273">
        <v>23</v>
      </c>
      <c r="C273">
        <v>2705</v>
      </c>
      <c r="D273">
        <v>6</v>
      </c>
      <c r="E273">
        <v>5</v>
      </c>
      <c r="F273">
        <v>4</v>
      </c>
      <c r="G273">
        <v>0</v>
      </c>
      <c r="H273">
        <v>3</v>
      </c>
    </row>
    <row r="274" spans="1:8">
      <c r="A274">
        <v>37</v>
      </c>
      <c r="B274">
        <v>7</v>
      </c>
      <c r="C274">
        <v>4284</v>
      </c>
      <c r="D274">
        <v>16</v>
      </c>
      <c r="E274">
        <v>5</v>
      </c>
      <c r="F274">
        <v>3</v>
      </c>
      <c r="G274">
        <v>0</v>
      </c>
      <c r="H274">
        <v>4</v>
      </c>
    </row>
    <row r="275" spans="1:8">
      <c r="A275">
        <v>27</v>
      </c>
      <c r="B275">
        <v>2</v>
      </c>
      <c r="C275">
        <v>6500</v>
      </c>
      <c r="D275">
        <v>9</v>
      </c>
      <c r="E275">
        <v>8</v>
      </c>
      <c r="F275">
        <v>7</v>
      </c>
      <c r="G275">
        <v>0</v>
      </c>
      <c r="H275">
        <v>7</v>
      </c>
    </row>
    <row r="276" spans="1:8">
      <c r="A276">
        <v>35</v>
      </c>
      <c r="B276">
        <v>18</v>
      </c>
      <c r="C276">
        <v>5561</v>
      </c>
      <c r="D276">
        <v>6</v>
      </c>
      <c r="E276">
        <v>5</v>
      </c>
      <c r="F276">
        <v>3</v>
      </c>
      <c r="G276">
        <v>0</v>
      </c>
      <c r="H276">
        <v>4</v>
      </c>
    </row>
    <row r="277" spans="1:8">
      <c r="A277">
        <v>29</v>
      </c>
      <c r="B277">
        <v>1</v>
      </c>
      <c r="C277">
        <v>5373</v>
      </c>
      <c r="D277">
        <v>6</v>
      </c>
      <c r="E277">
        <v>5</v>
      </c>
      <c r="F277">
        <v>3</v>
      </c>
      <c r="G277">
        <v>0</v>
      </c>
      <c r="H277">
        <v>2</v>
      </c>
    </row>
    <row r="278" spans="1:8">
      <c r="A278">
        <v>25</v>
      </c>
      <c r="B278">
        <v>8</v>
      </c>
      <c r="C278">
        <v>4907</v>
      </c>
      <c r="D278">
        <v>6</v>
      </c>
      <c r="E278">
        <v>5</v>
      </c>
      <c r="F278">
        <v>3</v>
      </c>
      <c r="G278">
        <v>0</v>
      </c>
      <c r="H278">
        <v>4</v>
      </c>
    </row>
    <row r="279" spans="1:8">
      <c r="A279">
        <v>41</v>
      </c>
      <c r="B279">
        <v>28</v>
      </c>
      <c r="C279">
        <v>13570</v>
      </c>
      <c r="D279">
        <v>21</v>
      </c>
      <c r="E279">
        <v>20</v>
      </c>
      <c r="F279">
        <v>7</v>
      </c>
      <c r="G279">
        <v>0</v>
      </c>
      <c r="H279">
        <v>10</v>
      </c>
    </row>
    <row r="280" spans="1:8">
      <c r="A280">
        <v>41</v>
      </c>
      <c r="B280">
        <v>3</v>
      </c>
      <c r="C280">
        <v>8938</v>
      </c>
      <c r="D280">
        <v>14</v>
      </c>
      <c r="E280">
        <v>5</v>
      </c>
      <c r="F280">
        <v>4</v>
      </c>
      <c r="G280">
        <v>0</v>
      </c>
      <c r="H280">
        <v>4</v>
      </c>
    </row>
    <row r="281" spans="1:8">
      <c r="A281">
        <v>45</v>
      </c>
      <c r="B281">
        <v>20</v>
      </c>
      <c r="C281">
        <v>4850</v>
      </c>
      <c r="D281">
        <v>8</v>
      </c>
      <c r="E281">
        <v>5</v>
      </c>
      <c r="F281">
        <v>3</v>
      </c>
      <c r="G281">
        <v>0</v>
      </c>
      <c r="H281">
        <v>1</v>
      </c>
    </row>
    <row r="282" spans="1:8">
      <c r="A282">
        <v>40</v>
      </c>
      <c r="B282">
        <v>2</v>
      </c>
      <c r="C282">
        <v>2001</v>
      </c>
      <c r="D282">
        <v>20</v>
      </c>
      <c r="E282">
        <v>5</v>
      </c>
      <c r="F282">
        <v>3</v>
      </c>
      <c r="G282">
        <v>0</v>
      </c>
      <c r="H282">
        <v>2</v>
      </c>
    </row>
    <row r="283" spans="1:8">
      <c r="A283">
        <v>29</v>
      </c>
      <c r="B283">
        <v>13</v>
      </c>
      <c r="C283">
        <v>4025</v>
      </c>
      <c r="D283">
        <v>10</v>
      </c>
      <c r="E283">
        <v>4</v>
      </c>
      <c r="F283">
        <v>3</v>
      </c>
      <c r="G283">
        <v>0</v>
      </c>
      <c r="H283">
        <v>3</v>
      </c>
    </row>
    <row r="284" spans="1:8">
      <c r="A284">
        <v>35</v>
      </c>
      <c r="B284">
        <v>8</v>
      </c>
      <c r="C284">
        <v>2269</v>
      </c>
      <c r="D284">
        <v>1</v>
      </c>
      <c r="E284">
        <v>1</v>
      </c>
      <c r="F284">
        <v>0</v>
      </c>
      <c r="G284">
        <v>0</v>
      </c>
      <c r="H284">
        <v>1</v>
      </c>
    </row>
    <row r="285" spans="1:8">
      <c r="A285">
        <v>37</v>
      </c>
      <c r="B285">
        <v>1</v>
      </c>
      <c r="C285">
        <v>5993</v>
      </c>
      <c r="D285">
        <v>7</v>
      </c>
      <c r="E285">
        <v>7</v>
      </c>
      <c r="F285">
        <v>5</v>
      </c>
      <c r="G285">
        <v>0</v>
      </c>
      <c r="H285">
        <v>7</v>
      </c>
    </row>
    <row r="286" spans="1:8">
      <c r="A286">
        <v>32</v>
      </c>
      <c r="B286">
        <v>1</v>
      </c>
      <c r="C286">
        <v>6220</v>
      </c>
      <c r="D286">
        <v>10</v>
      </c>
      <c r="E286">
        <v>10</v>
      </c>
      <c r="F286">
        <v>4</v>
      </c>
      <c r="G286">
        <v>0</v>
      </c>
      <c r="H286">
        <v>9</v>
      </c>
    </row>
    <row r="287" spans="1:8">
      <c r="A287">
        <v>35</v>
      </c>
      <c r="B287">
        <v>1</v>
      </c>
      <c r="C287">
        <v>2859</v>
      </c>
      <c r="D287">
        <v>6</v>
      </c>
      <c r="E287">
        <v>6</v>
      </c>
      <c r="F287">
        <v>4</v>
      </c>
      <c r="G287">
        <v>0</v>
      </c>
      <c r="H287">
        <v>4</v>
      </c>
    </row>
    <row r="288" spans="1:8">
      <c r="A288">
        <v>30</v>
      </c>
      <c r="B288">
        <v>18</v>
      </c>
      <c r="C288">
        <v>2632</v>
      </c>
      <c r="D288">
        <v>5</v>
      </c>
      <c r="E288">
        <v>5</v>
      </c>
      <c r="F288">
        <v>4</v>
      </c>
      <c r="G288">
        <v>0</v>
      </c>
      <c r="H288">
        <v>4</v>
      </c>
    </row>
    <row r="289" spans="1:8">
      <c r="A289">
        <v>35</v>
      </c>
      <c r="B289">
        <v>1</v>
      </c>
      <c r="C289">
        <v>7295</v>
      </c>
      <c r="D289">
        <v>10</v>
      </c>
      <c r="E289">
        <v>10</v>
      </c>
      <c r="F289">
        <v>8</v>
      </c>
      <c r="G289">
        <v>0</v>
      </c>
      <c r="H289">
        <v>6</v>
      </c>
    </row>
    <row r="290" spans="1:8">
      <c r="A290">
        <v>27</v>
      </c>
      <c r="B290">
        <v>9</v>
      </c>
      <c r="C290">
        <v>2279</v>
      </c>
      <c r="D290">
        <v>7</v>
      </c>
      <c r="E290">
        <v>7</v>
      </c>
      <c r="F290">
        <v>7</v>
      </c>
      <c r="G290">
        <v>0</v>
      </c>
      <c r="H290">
        <v>3</v>
      </c>
    </row>
    <row r="291" spans="1:8">
      <c r="A291">
        <v>28</v>
      </c>
      <c r="B291">
        <v>8</v>
      </c>
      <c r="C291">
        <v>3310</v>
      </c>
      <c r="D291">
        <v>5</v>
      </c>
      <c r="E291">
        <v>5</v>
      </c>
      <c r="F291">
        <v>3</v>
      </c>
      <c r="G291">
        <v>0</v>
      </c>
      <c r="H291">
        <v>2</v>
      </c>
    </row>
    <row r="292" spans="1:8">
      <c r="A292">
        <v>41</v>
      </c>
      <c r="B292">
        <v>2</v>
      </c>
      <c r="C292">
        <v>16015</v>
      </c>
      <c r="D292">
        <v>22</v>
      </c>
      <c r="E292">
        <v>22</v>
      </c>
      <c r="F292">
        <v>10</v>
      </c>
      <c r="G292">
        <v>0</v>
      </c>
      <c r="H292">
        <v>4</v>
      </c>
    </row>
    <row r="293" spans="1:8">
      <c r="A293">
        <v>27</v>
      </c>
      <c r="B293">
        <v>2</v>
      </c>
      <c r="C293">
        <v>4478</v>
      </c>
      <c r="D293">
        <v>5</v>
      </c>
      <c r="E293">
        <v>5</v>
      </c>
      <c r="F293">
        <v>4</v>
      </c>
      <c r="G293">
        <v>0</v>
      </c>
      <c r="H293">
        <v>4</v>
      </c>
    </row>
    <row r="294" spans="1:8">
      <c r="A294">
        <v>27</v>
      </c>
      <c r="B294">
        <v>8</v>
      </c>
      <c r="C294">
        <v>6214</v>
      </c>
      <c r="D294">
        <v>8</v>
      </c>
      <c r="E294">
        <v>8</v>
      </c>
      <c r="F294">
        <v>7</v>
      </c>
      <c r="G294">
        <v>0</v>
      </c>
      <c r="H294">
        <v>7</v>
      </c>
    </row>
    <row r="295" spans="1:8">
      <c r="A295">
        <v>32</v>
      </c>
      <c r="B295">
        <v>2</v>
      </c>
      <c r="C295">
        <v>2370</v>
      </c>
      <c r="D295">
        <v>8</v>
      </c>
      <c r="E295">
        <v>8</v>
      </c>
      <c r="F295">
        <v>0</v>
      </c>
      <c r="G295">
        <v>0</v>
      </c>
      <c r="H295">
        <v>7</v>
      </c>
    </row>
    <row r="296" spans="1:8">
      <c r="A296">
        <v>28</v>
      </c>
      <c r="B296">
        <v>9</v>
      </c>
      <c r="C296">
        <v>5253</v>
      </c>
      <c r="D296">
        <v>7</v>
      </c>
      <c r="E296">
        <v>7</v>
      </c>
      <c r="F296">
        <v>5</v>
      </c>
      <c r="G296">
        <v>0</v>
      </c>
      <c r="H296">
        <v>7</v>
      </c>
    </row>
    <row r="297" spans="1:8">
      <c r="A297">
        <v>41</v>
      </c>
      <c r="B297">
        <v>1</v>
      </c>
      <c r="C297">
        <v>8392</v>
      </c>
      <c r="D297">
        <v>10</v>
      </c>
      <c r="E297">
        <v>10</v>
      </c>
      <c r="F297">
        <v>7</v>
      </c>
      <c r="G297">
        <v>0</v>
      </c>
      <c r="H297">
        <v>7</v>
      </c>
    </row>
    <row r="298" spans="1:8">
      <c r="A298">
        <v>31</v>
      </c>
      <c r="B298">
        <v>9</v>
      </c>
      <c r="C298">
        <v>10648</v>
      </c>
      <c r="D298">
        <v>13</v>
      </c>
      <c r="E298">
        <v>13</v>
      </c>
      <c r="F298">
        <v>8</v>
      </c>
      <c r="G298">
        <v>0</v>
      </c>
      <c r="H298">
        <v>8</v>
      </c>
    </row>
    <row r="299" spans="1:8">
      <c r="A299">
        <v>35</v>
      </c>
      <c r="B299">
        <v>1</v>
      </c>
      <c r="C299">
        <v>4859</v>
      </c>
      <c r="D299">
        <v>5</v>
      </c>
      <c r="E299">
        <v>5</v>
      </c>
      <c r="F299">
        <v>4</v>
      </c>
      <c r="G299">
        <v>0</v>
      </c>
      <c r="H299">
        <v>3</v>
      </c>
    </row>
    <row r="300" spans="1:8">
      <c r="A300">
        <v>49</v>
      </c>
      <c r="B300">
        <v>18</v>
      </c>
      <c r="C300">
        <v>19502</v>
      </c>
      <c r="D300">
        <v>31</v>
      </c>
      <c r="E300">
        <v>31</v>
      </c>
      <c r="F300">
        <v>9</v>
      </c>
      <c r="G300">
        <v>0</v>
      </c>
      <c r="H300">
        <v>9</v>
      </c>
    </row>
    <row r="301" spans="1:8">
      <c r="A301">
        <v>25</v>
      </c>
      <c r="B301">
        <v>13</v>
      </c>
      <c r="C301">
        <v>2096</v>
      </c>
      <c r="D301">
        <v>7</v>
      </c>
      <c r="E301">
        <v>7</v>
      </c>
      <c r="F301">
        <v>4</v>
      </c>
      <c r="G301">
        <v>0</v>
      </c>
      <c r="H301">
        <v>6</v>
      </c>
    </row>
    <row r="302" spans="1:8">
      <c r="A302">
        <v>32</v>
      </c>
      <c r="B302">
        <v>9</v>
      </c>
      <c r="C302">
        <v>6322</v>
      </c>
      <c r="D302">
        <v>6</v>
      </c>
      <c r="E302">
        <v>6</v>
      </c>
      <c r="F302">
        <v>4</v>
      </c>
      <c r="G302">
        <v>0</v>
      </c>
      <c r="H302">
        <v>5</v>
      </c>
    </row>
    <row r="303" spans="1:8">
      <c r="A303">
        <v>32</v>
      </c>
      <c r="B303">
        <v>10</v>
      </c>
      <c r="C303">
        <v>5396</v>
      </c>
      <c r="D303">
        <v>10</v>
      </c>
      <c r="E303">
        <v>10</v>
      </c>
      <c r="F303">
        <v>7</v>
      </c>
      <c r="G303">
        <v>0</v>
      </c>
      <c r="H303">
        <v>8</v>
      </c>
    </row>
    <row r="304" spans="1:8">
      <c r="A304">
        <v>27</v>
      </c>
      <c r="B304">
        <v>1</v>
      </c>
      <c r="C304">
        <v>7412</v>
      </c>
      <c r="D304">
        <v>9</v>
      </c>
      <c r="E304">
        <v>9</v>
      </c>
      <c r="F304">
        <v>7</v>
      </c>
      <c r="G304">
        <v>0</v>
      </c>
      <c r="H304">
        <v>7</v>
      </c>
    </row>
    <row r="305" spans="1:8">
      <c r="A305">
        <v>23</v>
      </c>
      <c r="B305">
        <v>9</v>
      </c>
      <c r="C305">
        <v>2500</v>
      </c>
      <c r="D305">
        <v>5</v>
      </c>
      <c r="E305">
        <v>4</v>
      </c>
      <c r="F305">
        <v>3</v>
      </c>
      <c r="G305">
        <v>0</v>
      </c>
      <c r="H305">
        <v>2</v>
      </c>
    </row>
    <row r="306" spans="1:8">
      <c r="A306">
        <v>29</v>
      </c>
      <c r="B306">
        <v>23</v>
      </c>
      <c r="C306">
        <v>2700</v>
      </c>
      <c r="D306">
        <v>10</v>
      </c>
      <c r="E306">
        <v>10</v>
      </c>
      <c r="F306">
        <v>7</v>
      </c>
      <c r="G306">
        <v>0</v>
      </c>
      <c r="H306">
        <v>7</v>
      </c>
    </row>
    <row r="307" spans="1:8">
      <c r="A307">
        <v>27</v>
      </c>
      <c r="B307">
        <v>5</v>
      </c>
      <c r="C307">
        <v>12808</v>
      </c>
      <c r="D307">
        <v>9</v>
      </c>
      <c r="E307">
        <v>9</v>
      </c>
      <c r="F307">
        <v>8</v>
      </c>
      <c r="G307">
        <v>0</v>
      </c>
      <c r="H307">
        <v>8</v>
      </c>
    </row>
    <row r="308" spans="1:8">
      <c r="A308">
        <v>33</v>
      </c>
      <c r="B308">
        <v>1</v>
      </c>
      <c r="C308">
        <v>4037</v>
      </c>
      <c r="D308">
        <v>9</v>
      </c>
      <c r="E308">
        <v>9</v>
      </c>
      <c r="F308">
        <v>8</v>
      </c>
      <c r="G308">
        <v>0</v>
      </c>
      <c r="H308">
        <v>8</v>
      </c>
    </row>
    <row r="309" spans="1:8">
      <c r="A309">
        <v>28</v>
      </c>
      <c r="B309">
        <v>8</v>
      </c>
      <c r="C309">
        <v>4936</v>
      </c>
      <c r="D309">
        <v>6</v>
      </c>
      <c r="E309">
        <v>5</v>
      </c>
      <c r="F309">
        <v>1</v>
      </c>
      <c r="G309">
        <v>0</v>
      </c>
      <c r="H309">
        <v>4</v>
      </c>
    </row>
    <row r="310" spans="1:8">
      <c r="A310">
        <v>25</v>
      </c>
      <c r="B310">
        <v>3</v>
      </c>
      <c r="C310">
        <v>4194</v>
      </c>
      <c r="D310">
        <v>5</v>
      </c>
      <c r="E310">
        <v>5</v>
      </c>
      <c r="F310">
        <v>3</v>
      </c>
      <c r="G310">
        <v>0</v>
      </c>
      <c r="H310">
        <v>3</v>
      </c>
    </row>
    <row r="311" spans="1:8">
      <c r="A311">
        <v>35</v>
      </c>
      <c r="B311">
        <v>21</v>
      </c>
      <c r="C311">
        <v>4014</v>
      </c>
      <c r="D311">
        <v>10</v>
      </c>
      <c r="E311">
        <v>10</v>
      </c>
      <c r="F311">
        <v>6</v>
      </c>
      <c r="G311">
        <v>0</v>
      </c>
      <c r="H311">
        <v>7</v>
      </c>
    </row>
    <row r="312" spans="1:8">
      <c r="A312">
        <v>47</v>
      </c>
      <c r="B312">
        <v>4</v>
      </c>
      <c r="C312">
        <v>4163</v>
      </c>
      <c r="D312">
        <v>9</v>
      </c>
      <c r="E312">
        <v>9</v>
      </c>
      <c r="F312">
        <v>0</v>
      </c>
      <c r="G312">
        <v>0</v>
      </c>
      <c r="H312">
        <v>7</v>
      </c>
    </row>
    <row r="313" spans="1:8">
      <c r="A313">
        <v>45</v>
      </c>
      <c r="B313">
        <v>24</v>
      </c>
      <c r="C313">
        <v>2177</v>
      </c>
      <c r="D313">
        <v>6</v>
      </c>
      <c r="E313">
        <v>6</v>
      </c>
      <c r="F313">
        <v>3</v>
      </c>
      <c r="G313">
        <v>0</v>
      </c>
      <c r="H313">
        <v>4</v>
      </c>
    </row>
    <row r="314" spans="1:8">
      <c r="A314">
        <v>41</v>
      </c>
      <c r="B314">
        <v>7</v>
      </c>
      <c r="C314">
        <v>3376</v>
      </c>
      <c r="D314">
        <v>10</v>
      </c>
      <c r="E314">
        <v>10</v>
      </c>
      <c r="F314">
        <v>6</v>
      </c>
      <c r="G314">
        <v>0</v>
      </c>
      <c r="H314">
        <v>8</v>
      </c>
    </row>
    <row r="315" spans="1:8">
      <c r="A315">
        <v>26</v>
      </c>
      <c r="B315">
        <v>3</v>
      </c>
      <c r="C315">
        <v>4420</v>
      </c>
      <c r="D315">
        <v>8</v>
      </c>
      <c r="E315">
        <v>8</v>
      </c>
      <c r="F315">
        <v>7</v>
      </c>
      <c r="G315">
        <v>0</v>
      </c>
      <c r="H315">
        <v>7</v>
      </c>
    </row>
    <row r="316" spans="1:8">
      <c r="A316">
        <v>29</v>
      </c>
      <c r="B316">
        <v>6</v>
      </c>
      <c r="C316">
        <v>3131</v>
      </c>
      <c r="D316">
        <v>10</v>
      </c>
      <c r="E316">
        <v>10</v>
      </c>
      <c r="F316">
        <v>8</v>
      </c>
      <c r="G316">
        <v>0</v>
      </c>
      <c r="H316">
        <v>8</v>
      </c>
    </row>
    <row r="317" spans="1:8">
      <c r="A317">
        <v>31</v>
      </c>
      <c r="B317">
        <v>11</v>
      </c>
      <c r="C317">
        <v>6833</v>
      </c>
      <c r="D317">
        <v>6</v>
      </c>
      <c r="E317">
        <v>6</v>
      </c>
      <c r="F317">
        <v>5</v>
      </c>
      <c r="G317">
        <v>0</v>
      </c>
      <c r="H317">
        <v>1</v>
      </c>
    </row>
    <row r="318" spans="1:8">
      <c r="A318">
        <v>27</v>
      </c>
      <c r="B318">
        <v>4</v>
      </c>
      <c r="C318">
        <v>2517</v>
      </c>
      <c r="D318">
        <v>5</v>
      </c>
      <c r="E318">
        <v>5</v>
      </c>
      <c r="F318">
        <v>3</v>
      </c>
      <c r="G318">
        <v>0</v>
      </c>
      <c r="H318">
        <v>3</v>
      </c>
    </row>
    <row r="319" spans="1:8">
      <c r="A319">
        <v>19</v>
      </c>
      <c r="B319">
        <v>25</v>
      </c>
      <c r="C319">
        <v>2994</v>
      </c>
      <c r="D319">
        <v>1</v>
      </c>
      <c r="E319">
        <v>1</v>
      </c>
      <c r="F319">
        <v>0</v>
      </c>
      <c r="G319">
        <v>0</v>
      </c>
      <c r="H319">
        <v>1</v>
      </c>
    </row>
    <row r="320" spans="1:8">
      <c r="A320">
        <v>23</v>
      </c>
      <c r="B320">
        <v>1</v>
      </c>
      <c r="C320">
        <v>1223</v>
      </c>
      <c r="D320">
        <v>1</v>
      </c>
      <c r="E320">
        <v>1</v>
      </c>
      <c r="F320">
        <v>0</v>
      </c>
      <c r="G320">
        <v>0</v>
      </c>
      <c r="H320">
        <v>1</v>
      </c>
    </row>
    <row r="321" spans="1:8">
      <c r="A321">
        <v>32</v>
      </c>
      <c r="B321">
        <v>8</v>
      </c>
      <c r="C321">
        <v>6209</v>
      </c>
      <c r="D321">
        <v>10</v>
      </c>
      <c r="E321">
        <v>10</v>
      </c>
      <c r="F321">
        <v>7</v>
      </c>
      <c r="G321">
        <v>0</v>
      </c>
      <c r="H321">
        <v>8</v>
      </c>
    </row>
    <row r="322" spans="1:8">
      <c r="A322">
        <v>30</v>
      </c>
      <c r="B322">
        <v>17</v>
      </c>
      <c r="C322">
        <v>11916</v>
      </c>
      <c r="D322">
        <v>9</v>
      </c>
      <c r="E322">
        <v>9</v>
      </c>
      <c r="F322">
        <v>1</v>
      </c>
      <c r="G322">
        <v>0</v>
      </c>
      <c r="H322">
        <v>8</v>
      </c>
    </row>
    <row r="323" spans="1:8">
      <c r="A323">
        <v>51</v>
      </c>
      <c r="B323">
        <v>5</v>
      </c>
      <c r="C323">
        <v>14026</v>
      </c>
      <c r="D323">
        <v>33</v>
      </c>
      <c r="E323">
        <v>33</v>
      </c>
      <c r="F323">
        <v>9</v>
      </c>
      <c r="G323">
        <v>0</v>
      </c>
      <c r="H323">
        <v>10</v>
      </c>
    </row>
    <row r="324" spans="1:8">
      <c r="A324">
        <v>48</v>
      </c>
      <c r="B324">
        <v>4</v>
      </c>
      <c r="C324">
        <v>7898</v>
      </c>
      <c r="D324">
        <v>11</v>
      </c>
      <c r="E324">
        <v>10</v>
      </c>
      <c r="F324">
        <v>9</v>
      </c>
      <c r="G324">
        <v>0</v>
      </c>
      <c r="H324">
        <v>8</v>
      </c>
    </row>
    <row r="325" spans="1:8">
      <c r="A325">
        <v>28</v>
      </c>
      <c r="B325">
        <v>26</v>
      </c>
      <c r="C325">
        <v>4724</v>
      </c>
      <c r="D325">
        <v>5</v>
      </c>
      <c r="E325">
        <v>5</v>
      </c>
      <c r="F325">
        <v>3</v>
      </c>
      <c r="G325">
        <v>0</v>
      </c>
      <c r="H325">
        <v>4</v>
      </c>
    </row>
    <row r="326" spans="1:8">
      <c r="A326">
        <v>29</v>
      </c>
      <c r="B326">
        <v>17</v>
      </c>
      <c r="C326">
        <v>7988</v>
      </c>
      <c r="D326">
        <v>10</v>
      </c>
      <c r="E326">
        <v>10</v>
      </c>
      <c r="F326">
        <v>9</v>
      </c>
      <c r="G326">
        <v>0</v>
      </c>
      <c r="H326">
        <v>9</v>
      </c>
    </row>
    <row r="327" spans="1:8">
      <c r="A327">
        <v>24</v>
      </c>
      <c r="B327">
        <v>4</v>
      </c>
      <c r="C327">
        <v>4162</v>
      </c>
      <c r="D327">
        <v>5</v>
      </c>
      <c r="E327">
        <v>5</v>
      </c>
      <c r="F327">
        <v>4</v>
      </c>
      <c r="G327">
        <v>0</v>
      </c>
      <c r="H327">
        <v>3</v>
      </c>
    </row>
    <row r="328" spans="1:8">
      <c r="A328">
        <v>29</v>
      </c>
      <c r="B328">
        <v>19</v>
      </c>
      <c r="C328">
        <v>8620</v>
      </c>
      <c r="D328">
        <v>10</v>
      </c>
      <c r="E328">
        <v>10</v>
      </c>
      <c r="F328">
        <v>7</v>
      </c>
      <c r="G328">
        <v>0</v>
      </c>
      <c r="H328">
        <v>4</v>
      </c>
    </row>
    <row r="329" spans="1:8">
      <c r="A329">
        <v>33</v>
      </c>
      <c r="B329">
        <v>25</v>
      </c>
      <c r="C329">
        <v>4320</v>
      </c>
      <c r="D329">
        <v>5</v>
      </c>
      <c r="E329">
        <v>5</v>
      </c>
      <c r="F329">
        <v>3</v>
      </c>
      <c r="G329">
        <v>0</v>
      </c>
      <c r="H329">
        <v>2</v>
      </c>
    </row>
    <row r="330" spans="1:8">
      <c r="A330">
        <v>35</v>
      </c>
      <c r="B330">
        <v>7</v>
      </c>
      <c r="C330">
        <v>2690</v>
      </c>
      <c r="D330">
        <v>1</v>
      </c>
      <c r="E330">
        <v>1</v>
      </c>
      <c r="F330">
        <v>0</v>
      </c>
      <c r="G330">
        <v>0</v>
      </c>
      <c r="H330">
        <v>1</v>
      </c>
    </row>
    <row r="331" spans="1:8">
      <c r="A331">
        <v>46</v>
      </c>
      <c r="B331">
        <v>1</v>
      </c>
      <c r="C331">
        <v>17567</v>
      </c>
      <c r="D331">
        <v>27</v>
      </c>
      <c r="E331">
        <v>26</v>
      </c>
      <c r="F331">
        <v>0</v>
      </c>
      <c r="G331">
        <v>0</v>
      </c>
      <c r="H331">
        <v>12</v>
      </c>
    </row>
    <row r="332" spans="1:8">
      <c r="A332">
        <v>27</v>
      </c>
      <c r="B332">
        <v>19</v>
      </c>
      <c r="C332">
        <v>4066</v>
      </c>
      <c r="D332">
        <v>7</v>
      </c>
      <c r="E332">
        <v>7</v>
      </c>
      <c r="F332">
        <v>7</v>
      </c>
      <c r="G332">
        <v>0</v>
      </c>
      <c r="H332">
        <v>7</v>
      </c>
    </row>
    <row r="333" spans="1:8">
      <c r="A333">
        <v>29</v>
      </c>
      <c r="B333">
        <v>5</v>
      </c>
      <c r="C333">
        <v>4187</v>
      </c>
      <c r="D333">
        <v>10</v>
      </c>
      <c r="E333">
        <v>10</v>
      </c>
      <c r="F333">
        <v>0</v>
      </c>
      <c r="G333">
        <v>0</v>
      </c>
      <c r="H333">
        <v>9</v>
      </c>
    </row>
    <row r="334" spans="1:8">
      <c r="A334">
        <v>31</v>
      </c>
      <c r="B334">
        <v>5</v>
      </c>
      <c r="C334">
        <v>5476</v>
      </c>
      <c r="D334">
        <v>10</v>
      </c>
      <c r="E334">
        <v>10</v>
      </c>
      <c r="F334">
        <v>0</v>
      </c>
      <c r="G334">
        <v>0</v>
      </c>
      <c r="H334">
        <v>2</v>
      </c>
    </row>
    <row r="335" spans="1:8">
      <c r="A335">
        <v>24</v>
      </c>
      <c r="B335">
        <v>9</v>
      </c>
      <c r="C335">
        <v>4401</v>
      </c>
      <c r="D335">
        <v>5</v>
      </c>
      <c r="E335">
        <v>5</v>
      </c>
      <c r="F335">
        <v>3</v>
      </c>
      <c r="G335">
        <v>0</v>
      </c>
      <c r="H335">
        <v>4</v>
      </c>
    </row>
    <row r="336" spans="1:8">
      <c r="A336">
        <v>30</v>
      </c>
      <c r="B336">
        <v>16</v>
      </c>
      <c r="C336">
        <v>2862</v>
      </c>
      <c r="D336">
        <v>10</v>
      </c>
      <c r="E336">
        <v>10</v>
      </c>
      <c r="F336">
        <v>0</v>
      </c>
      <c r="G336">
        <v>0</v>
      </c>
      <c r="H336">
        <v>8</v>
      </c>
    </row>
    <row r="337" spans="1:8">
      <c r="A337">
        <v>41</v>
      </c>
      <c r="B337">
        <v>9</v>
      </c>
      <c r="C337">
        <v>2289</v>
      </c>
      <c r="D337">
        <v>5</v>
      </c>
      <c r="E337">
        <v>5</v>
      </c>
      <c r="F337">
        <v>3</v>
      </c>
      <c r="G337">
        <v>0</v>
      </c>
      <c r="H337">
        <v>4</v>
      </c>
    </row>
    <row r="338" spans="1:8">
      <c r="A338">
        <v>38</v>
      </c>
      <c r="B338">
        <v>6</v>
      </c>
      <c r="C338">
        <v>3702</v>
      </c>
      <c r="D338">
        <v>5</v>
      </c>
      <c r="E338">
        <v>5</v>
      </c>
      <c r="F338">
        <v>4</v>
      </c>
      <c r="G338">
        <v>0</v>
      </c>
      <c r="H338">
        <v>4</v>
      </c>
    </row>
    <row r="339" spans="1:8">
      <c r="A339">
        <v>28</v>
      </c>
      <c r="B339">
        <v>1</v>
      </c>
      <c r="C339">
        <v>2044</v>
      </c>
      <c r="D339">
        <v>5</v>
      </c>
      <c r="E339">
        <v>5</v>
      </c>
      <c r="F339">
        <v>3</v>
      </c>
      <c r="G339">
        <v>0</v>
      </c>
      <c r="H339">
        <v>3</v>
      </c>
    </row>
    <row r="340" spans="1:8">
      <c r="A340">
        <v>31</v>
      </c>
      <c r="B340">
        <v>20</v>
      </c>
      <c r="C340">
        <v>4197</v>
      </c>
      <c r="D340">
        <v>10</v>
      </c>
      <c r="E340">
        <v>10</v>
      </c>
      <c r="F340">
        <v>8</v>
      </c>
      <c r="G340">
        <v>0</v>
      </c>
      <c r="H340">
        <v>2</v>
      </c>
    </row>
    <row r="341" spans="1:8">
      <c r="A341">
        <v>33</v>
      </c>
      <c r="B341">
        <v>10</v>
      </c>
      <c r="C341">
        <v>5487</v>
      </c>
      <c r="D341">
        <v>10</v>
      </c>
      <c r="E341">
        <v>10</v>
      </c>
      <c r="F341">
        <v>4</v>
      </c>
      <c r="G341">
        <v>0</v>
      </c>
      <c r="H341">
        <v>9</v>
      </c>
    </row>
    <row r="342" spans="1:8">
      <c r="A342">
        <v>35</v>
      </c>
      <c r="B342">
        <v>7</v>
      </c>
      <c r="C342">
        <v>5204</v>
      </c>
      <c r="D342">
        <v>10</v>
      </c>
      <c r="E342">
        <v>10</v>
      </c>
      <c r="F342">
        <v>8</v>
      </c>
      <c r="G342">
        <v>0</v>
      </c>
      <c r="H342">
        <v>9</v>
      </c>
    </row>
    <row r="343" spans="1:8">
      <c r="A343">
        <v>27</v>
      </c>
      <c r="B343">
        <v>9</v>
      </c>
      <c r="C343">
        <v>4105</v>
      </c>
      <c r="D343">
        <v>7</v>
      </c>
      <c r="E343">
        <v>7</v>
      </c>
      <c r="F343">
        <v>7</v>
      </c>
      <c r="G343">
        <v>0</v>
      </c>
      <c r="H343">
        <v>7</v>
      </c>
    </row>
    <row r="344" spans="1:8">
      <c r="A344">
        <v>43</v>
      </c>
      <c r="B344">
        <v>11</v>
      </c>
      <c r="C344">
        <v>7510</v>
      </c>
      <c r="D344">
        <v>10</v>
      </c>
      <c r="E344">
        <v>10</v>
      </c>
      <c r="F344">
        <v>9</v>
      </c>
      <c r="G344">
        <v>0</v>
      </c>
      <c r="H344">
        <v>9</v>
      </c>
    </row>
    <row r="345" spans="1:8">
      <c r="A345">
        <v>35</v>
      </c>
      <c r="B345">
        <v>9</v>
      </c>
      <c r="C345">
        <v>5098</v>
      </c>
      <c r="D345">
        <v>10</v>
      </c>
      <c r="E345">
        <v>10</v>
      </c>
      <c r="F345">
        <v>7</v>
      </c>
      <c r="G345">
        <v>0</v>
      </c>
      <c r="H345">
        <v>8</v>
      </c>
    </row>
    <row r="346" spans="1:8">
      <c r="A346">
        <v>29</v>
      </c>
      <c r="B346">
        <v>28</v>
      </c>
      <c r="C346">
        <v>3785</v>
      </c>
      <c r="D346">
        <v>5</v>
      </c>
      <c r="E346">
        <v>5</v>
      </c>
      <c r="F346">
        <v>4</v>
      </c>
      <c r="G346">
        <v>0</v>
      </c>
      <c r="H346">
        <v>4</v>
      </c>
    </row>
    <row r="347" spans="1:8">
      <c r="A347">
        <v>36</v>
      </c>
      <c r="B347">
        <v>11</v>
      </c>
      <c r="C347">
        <v>6499</v>
      </c>
      <c r="D347">
        <v>6</v>
      </c>
      <c r="E347">
        <v>6</v>
      </c>
      <c r="F347">
        <v>5</v>
      </c>
      <c r="G347">
        <v>0</v>
      </c>
      <c r="H347">
        <v>3</v>
      </c>
    </row>
    <row r="348" spans="1:8">
      <c r="A348">
        <v>28</v>
      </c>
      <c r="B348">
        <v>4</v>
      </c>
      <c r="C348">
        <v>4221</v>
      </c>
      <c r="D348">
        <v>5</v>
      </c>
      <c r="E348">
        <v>5</v>
      </c>
      <c r="F348">
        <v>4</v>
      </c>
      <c r="G348">
        <v>0</v>
      </c>
      <c r="H348">
        <v>4</v>
      </c>
    </row>
    <row r="349" spans="1:8">
      <c r="A349">
        <v>30</v>
      </c>
      <c r="B349">
        <v>23</v>
      </c>
      <c r="C349">
        <v>2613</v>
      </c>
      <c r="D349">
        <v>10</v>
      </c>
      <c r="E349">
        <v>10</v>
      </c>
      <c r="F349">
        <v>7</v>
      </c>
      <c r="G349">
        <v>0</v>
      </c>
      <c r="H349">
        <v>9</v>
      </c>
    </row>
    <row r="350" spans="1:8">
      <c r="A350">
        <v>29</v>
      </c>
      <c r="B350">
        <v>1</v>
      </c>
      <c r="C350">
        <v>4319</v>
      </c>
      <c r="D350">
        <v>10</v>
      </c>
      <c r="E350">
        <v>10</v>
      </c>
      <c r="F350">
        <v>7</v>
      </c>
      <c r="G350">
        <v>0</v>
      </c>
      <c r="H350">
        <v>9</v>
      </c>
    </row>
    <row r="351" spans="1:8">
      <c r="A351">
        <v>27</v>
      </c>
      <c r="B351">
        <v>3</v>
      </c>
      <c r="C351">
        <v>2566</v>
      </c>
      <c r="D351">
        <v>1</v>
      </c>
      <c r="E351">
        <v>1</v>
      </c>
      <c r="F351">
        <v>1</v>
      </c>
      <c r="G351">
        <v>0</v>
      </c>
      <c r="H351">
        <v>1</v>
      </c>
    </row>
    <row r="352" spans="1:8">
      <c r="A352">
        <v>27</v>
      </c>
      <c r="B352">
        <v>20</v>
      </c>
      <c r="C352">
        <v>9981</v>
      </c>
      <c r="D352">
        <v>7</v>
      </c>
      <c r="E352">
        <v>7</v>
      </c>
      <c r="F352">
        <v>7</v>
      </c>
      <c r="G352">
        <v>0</v>
      </c>
      <c r="H352">
        <v>7</v>
      </c>
    </row>
    <row r="353" spans="1:8">
      <c r="A353">
        <v>37</v>
      </c>
      <c r="B353">
        <v>11</v>
      </c>
      <c r="C353">
        <v>12185</v>
      </c>
      <c r="D353">
        <v>10</v>
      </c>
      <c r="E353">
        <v>10</v>
      </c>
      <c r="F353">
        <v>8</v>
      </c>
      <c r="G353">
        <v>0</v>
      </c>
      <c r="H353">
        <v>7</v>
      </c>
    </row>
    <row r="354" spans="1:8">
      <c r="A354">
        <v>35</v>
      </c>
      <c r="B354">
        <v>1</v>
      </c>
      <c r="C354">
        <v>8789</v>
      </c>
      <c r="D354">
        <v>10</v>
      </c>
      <c r="E354">
        <v>10</v>
      </c>
      <c r="F354">
        <v>7</v>
      </c>
      <c r="G354">
        <v>0</v>
      </c>
      <c r="H354">
        <v>8</v>
      </c>
    </row>
    <row r="355" spans="1:8">
      <c r="A355">
        <v>32</v>
      </c>
      <c r="B355">
        <v>7</v>
      </c>
      <c r="C355">
        <v>2794</v>
      </c>
      <c r="D355">
        <v>5</v>
      </c>
      <c r="E355">
        <v>5</v>
      </c>
      <c r="F355">
        <v>1</v>
      </c>
      <c r="G355">
        <v>0</v>
      </c>
      <c r="H355">
        <v>3</v>
      </c>
    </row>
    <row r="356" spans="1:8">
      <c r="A356">
        <v>29</v>
      </c>
      <c r="B356">
        <v>2</v>
      </c>
      <c r="C356">
        <v>4554</v>
      </c>
      <c r="D356">
        <v>10</v>
      </c>
      <c r="E356">
        <v>10</v>
      </c>
      <c r="F356">
        <v>7</v>
      </c>
      <c r="G356">
        <v>0</v>
      </c>
      <c r="H356">
        <v>9</v>
      </c>
    </row>
    <row r="357" spans="1:8">
      <c r="A357">
        <v>29</v>
      </c>
      <c r="B357">
        <v>2</v>
      </c>
      <c r="C357">
        <v>4649</v>
      </c>
      <c r="D357">
        <v>4</v>
      </c>
      <c r="E357">
        <v>4</v>
      </c>
      <c r="F357">
        <v>3</v>
      </c>
      <c r="G357">
        <v>0</v>
      </c>
      <c r="H357">
        <v>2</v>
      </c>
    </row>
    <row r="358" spans="1:8">
      <c r="A358">
        <v>39</v>
      </c>
      <c r="B358">
        <v>8</v>
      </c>
      <c r="C358">
        <v>3755</v>
      </c>
      <c r="D358">
        <v>8</v>
      </c>
      <c r="E358">
        <v>8</v>
      </c>
      <c r="F358">
        <v>3</v>
      </c>
      <c r="G358">
        <v>0</v>
      </c>
      <c r="H358">
        <v>7</v>
      </c>
    </row>
    <row r="359" spans="1:8">
      <c r="A359">
        <v>27</v>
      </c>
      <c r="B359">
        <v>3</v>
      </c>
      <c r="C359">
        <v>4647</v>
      </c>
      <c r="D359">
        <v>6</v>
      </c>
      <c r="E359">
        <v>6</v>
      </c>
      <c r="F359">
        <v>5</v>
      </c>
      <c r="G359">
        <v>0</v>
      </c>
      <c r="H359">
        <v>4</v>
      </c>
    </row>
    <row r="360" spans="1:8">
      <c r="A360">
        <v>36</v>
      </c>
      <c r="B360">
        <v>8</v>
      </c>
      <c r="C360">
        <v>7587</v>
      </c>
      <c r="D360">
        <v>10</v>
      </c>
      <c r="E360">
        <v>10</v>
      </c>
      <c r="F360">
        <v>7</v>
      </c>
      <c r="G360">
        <v>0</v>
      </c>
      <c r="H360">
        <v>9</v>
      </c>
    </row>
    <row r="361" spans="1:8">
      <c r="A361">
        <v>37</v>
      </c>
      <c r="B361">
        <v>19</v>
      </c>
      <c r="C361">
        <v>7642</v>
      </c>
      <c r="D361">
        <v>10</v>
      </c>
      <c r="E361">
        <v>10</v>
      </c>
      <c r="F361">
        <v>0</v>
      </c>
      <c r="G361">
        <v>0</v>
      </c>
      <c r="H361">
        <v>9</v>
      </c>
    </row>
    <row r="362" spans="1:8">
      <c r="A362">
        <v>26</v>
      </c>
      <c r="B362">
        <v>1</v>
      </c>
      <c r="C362">
        <v>4294</v>
      </c>
      <c r="D362">
        <v>7</v>
      </c>
      <c r="E362">
        <v>7</v>
      </c>
      <c r="F362">
        <v>7</v>
      </c>
      <c r="G362">
        <v>0</v>
      </c>
      <c r="H362">
        <v>7</v>
      </c>
    </row>
    <row r="363" spans="1:8">
      <c r="A363">
        <v>45</v>
      </c>
      <c r="B363">
        <v>4</v>
      </c>
      <c r="C363">
        <v>4447</v>
      </c>
      <c r="D363">
        <v>9</v>
      </c>
      <c r="E363">
        <v>9</v>
      </c>
      <c r="F363">
        <v>7</v>
      </c>
      <c r="G363">
        <v>0</v>
      </c>
      <c r="H363">
        <v>8</v>
      </c>
    </row>
    <row r="364" spans="1:8">
      <c r="A364">
        <v>29</v>
      </c>
      <c r="B364">
        <v>20</v>
      </c>
      <c r="C364">
        <v>2157</v>
      </c>
      <c r="D364">
        <v>3</v>
      </c>
      <c r="E364">
        <v>3</v>
      </c>
      <c r="F364">
        <v>1</v>
      </c>
      <c r="G364">
        <v>0</v>
      </c>
      <c r="H364">
        <v>2</v>
      </c>
    </row>
    <row r="365" spans="1:8">
      <c r="A365">
        <v>45</v>
      </c>
      <c r="B365">
        <v>23</v>
      </c>
      <c r="C365">
        <v>3633</v>
      </c>
      <c r="D365">
        <v>9</v>
      </c>
      <c r="E365">
        <v>9</v>
      </c>
      <c r="F365">
        <v>8</v>
      </c>
      <c r="G365">
        <v>0</v>
      </c>
      <c r="H365">
        <v>8</v>
      </c>
    </row>
    <row r="366" spans="1:8">
      <c r="A366">
        <v>31</v>
      </c>
      <c r="B366">
        <v>1</v>
      </c>
      <c r="C366">
        <v>4148</v>
      </c>
      <c r="D366">
        <v>4</v>
      </c>
      <c r="E366">
        <v>4</v>
      </c>
      <c r="F366">
        <v>3</v>
      </c>
      <c r="G366">
        <v>0</v>
      </c>
      <c r="H366">
        <v>3</v>
      </c>
    </row>
    <row r="367" spans="1:8">
      <c r="A367">
        <v>28</v>
      </c>
      <c r="B367">
        <v>6</v>
      </c>
      <c r="C367">
        <v>2703</v>
      </c>
      <c r="D367">
        <v>3</v>
      </c>
      <c r="E367">
        <v>3</v>
      </c>
      <c r="F367">
        <v>1</v>
      </c>
      <c r="G367">
        <v>0</v>
      </c>
      <c r="H367">
        <v>2</v>
      </c>
    </row>
    <row r="368" spans="1:8">
      <c r="A368">
        <v>33</v>
      </c>
      <c r="B368">
        <v>25</v>
      </c>
      <c r="C368">
        <v>4539</v>
      </c>
      <c r="D368">
        <v>10</v>
      </c>
      <c r="E368">
        <v>10</v>
      </c>
      <c r="F368">
        <v>7</v>
      </c>
      <c r="G368">
        <v>0</v>
      </c>
      <c r="H368">
        <v>1</v>
      </c>
    </row>
    <row r="369" spans="1:8">
      <c r="A369">
        <v>36</v>
      </c>
      <c r="B369">
        <v>3</v>
      </c>
      <c r="C369">
        <v>3692</v>
      </c>
      <c r="D369">
        <v>12</v>
      </c>
      <c r="E369">
        <v>11</v>
      </c>
      <c r="F369">
        <v>10</v>
      </c>
      <c r="G369">
        <v>0</v>
      </c>
      <c r="H369">
        <v>7</v>
      </c>
    </row>
    <row r="370" spans="1:8">
      <c r="A370">
        <v>25</v>
      </c>
      <c r="B370">
        <v>2</v>
      </c>
      <c r="C370">
        <v>5206</v>
      </c>
      <c r="D370">
        <v>7</v>
      </c>
      <c r="E370">
        <v>7</v>
      </c>
      <c r="F370">
        <v>7</v>
      </c>
      <c r="G370">
        <v>0</v>
      </c>
      <c r="H370">
        <v>7</v>
      </c>
    </row>
    <row r="371" spans="1:8">
      <c r="A371">
        <v>34</v>
      </c>
      <c r="B371">
        <v>10</v>
      </c>
      <c r="C371">
        <v>4001</v>
      </c>
      <c r="D371">
        <v>15</v>
      </c>
      <c r="E371">
        <v>15</v>
      </c>
      <c r="F371">
        <v>14</v>
      </c>
      <c r="G371">
        <v>0</v>
      </c>
      <c r="H371">
        <v>7</v>
      </c>
    </row>
    <row r="372" spans="1:8">
      <c r="A372">
        <v>36</v>
      </c>
      <c r="B372">
        <v>2</v>
      </c>
      <c r="C372">
        <v>3886</v>
      </c>
      <c r="D372">
        <v>10</v>
      </c>
      <c r="E372">
        <v>10</v>
      </c>
      <c r="F372">
        <v>1</v>
      </c>
      <c r="G372">
        <v>0</v>
      </c>
      <c r="H372">
        <v>8</v>
      </c>
    </row>
    <row r="373" spans="1:8">
      <c r="A373">
        <v>28</v>
      </c>
      <c r="B373">
        <v>1</v>
      </c>
      <c r="C373">
        <v>6834</v>
      </c>
      <c r="D373">
        <v>7</v>
      </c>
      <c r="E373">
        <v>7</v>
      </c>
      <c r="F373">
        <v>7</v>
      </c>
      <c r="G373">
        <v>0</v>
      </c>
      <c r="H373">
        <v>7</v>
      </c>
    </row>
    <row r="374" spans="1:8">
      <c r="A374">
        <v>38</v>
      </c>
      <c r="B374">
        <v>8</v>
      </c>
      <c r="C374">
        <v>2133</v>
      </c>
      <c r="D374">
        <v>20</v>
      </c>
      <c r="E374">
        <v>20</v>
      </c>
      <c r="F374">
        <v>11</v>
      </c>
      <c r="G374">
        <v>0</v>
      </c>
      <c r="H374">
        <v>7</v>
      </c>
    </row>
    <row r="375" spans="1:8">
      <c r="A375">
        <v>36</v>
      </c>
      <c r="B375">
        <v>9</v>
      </c>
      <c r="C375">
        <v>2810</v>
      </c>
      <c r="D375">
        <v>5</v>
      </c>
      <c r="E375">
        <v>5</v>
      </c>
      <c r="F375">
        <v>4</v>
      </c>
      <c r="G375">
        <v>0</v>
      </c>
      <c r="H375">
        <v>2</v>
      </c>
    </row>
    <row r="376" spans="1:8">
      <c r="A376">
        <v>32</v>
      </c>
      <c r="B376">
        <v>5</v>
      </c>
      <c r="C376">
        <v>3298</v>
      </c>
      <c r="D376">
        <v>7</v>
      </c>
      <c r="E376">
        <v>6</v>
      </c>
      <c r="F376">
        <v>2</v>
      </c>
      <c r="G376">
        <v>0</v>
      </c>
      <c r="H376">
        <v>5</v>
      </c>
    </row>
    <row r="377" spans="1:8">
      <c r="A377">
        <v>54</v>
      </c>
      <c r="B377">
        <v>3</v>
      </c>
      <c r="C377">
        <v>5940</v>
      </c>
      <c r="D377">
        <v>16</v>
      </c>
      <c r="E377">
        <v>6</v>
      </c>
      <c r="F377">
        <v>2</v>
      </c>
      <c r="G377">
        <v>0</v>
      </c>
      <c r="H377">
        <v>5</v>
      </c>
    </row>
    <row r="378" spans="1:8">
      <c r="A378">
        <v>32</v>
      </c>
      <c r="B378">
        <v>2</v>
      </c>
      <c r="C378">
        <v>2176</v>
      </c>
      <c r="D378">
        <v>9</v>
      </c>
      <c r="E378">
        <v>6</v>
      </c>
      <c r="F378">
        <v>2</v>
      </c>
      <c r="G378">
        <v>0</v>
      </c>
      <c r="H378">
        <v>4</v>
      </c>
    </row>
    <row r="379" spans="1:8">
      <c r="A379">
        <v>37</v>
      </c>
      <c r="B379">
        <v>5</v>
      </c>
      <c r="C379">
        <v>6347</v>
      </c>
      <c r="D379">
        <v>8</v>
      </c>
      <c r="E379">
        <v>6</v>
      </c>
      <c r="F379">
        <v>2</v>
      </c>
      <c r="G379">
        <v>0</v>
      </c>
      <c r="H379">
        <v>4</v>
      </c>
    </row>
    <row r="380" spans="1:8">
      <c r="A380">
        <v>29</v>
      </c>
      <c r="B380">
        <v>3</v>
      </c>
      <c r="C380">
        <v>11935</v>
      </c>
      <c r="D380">
        <v>10</v>
      </c>
      <c r="E380">
        <v>10</v>
      </c>
      <c r="F380">
        <v>2</v>
      </c>
      <c r="G380">
        <v>0</v>
      </c>
      <c r="H380">
        <v>7</v>
      </c>
    </row>
    <row r="381" spans="1:8">
      <c r="A381">
        <v>34</v>
      </c>
      <c r="B381">
        <v>14</v>
      </c>
      <c r="C381">
        <v>2579</v>
      </c>
      <c r="D381">
        <v>8</v>
      </c>
      <c r="E381">
        <v>8</v>
      </c>
      <c r="F381">
        <v>2</v>
      </c>
      <c r="G381">
        <v>0</v>
      </c>
      <c r="H381">
        <v>6</v>
      </c>
    </row>
    <row r="382" spans="1:8">
      <c r="A382">
        <v>36</v>
      </c>
      <c r="B382">
        <v>7</v>
      </c>
      <c r="C382">
        <v>4678</v>
      </c>
      <c r="D382">
        <v>8</v>
      </c>
      <c r="E382">
        <v>6</v>
      </c>
      <c r="F382">
        <v>2</v>
      </c>
      <c r="G382">
        <v>0</v>
      </c>
      <c r="H382">
        <v>1</v>
      </c>
    </row>
    <row r="383" spans="1:8">
      <c r="A383">
        <v>30</v>
      </c>
      <c r="B383">
        <v>20</v>
      </c>
      <c r="C383">
        <v>9957</v>
      </c>
      <c r="D383">
        <v>7</v>
      </c>
      <c r="E383">
        <v>6</v>
      </c>
      <c r="F383">
        <v>2</v>
      </c>
      <c r="G383">
        <v>0</v>
      </c>
      <c r="H383">
        <v>2</v>
      </c>
    </row>
    <row r="384" spans="1:8">
      <c r="A384">
        <v>34</v>
      </c>
      <c r="B384">
        <v>3</v>
      </c>
      <c r="C384">
        <v>7756</v>
      </c>
      <c r="D384">
        <v>7</v>
      </c>
      <c r="E384">
        <v>6</v>
      </c>
      <c r="F384">
        <v>2</v>
      </c>
      <c r="G384">
        <v>0</v>
      </c>
      <c r="H384">
        <v>4</v>
      </c>
    </row>
    <row r="385" spans="1:8">
      <c r="A385">
        <v>33</v>
      </c>
      <c r="B385">
        <v>2</v>
      </c>
      <c r="C385">
        <v>5505</v>
      </c>
      <c r="D385">
        <v>6</v>
      </c>
      <c r="E385">
        <v>6</v>
      </c>
      <c r="F385">
        <v>2</v>
      </c>
      <c r="G385">
        <v>0</v>
      </c>
      <c r="H385">
        <v>4</v>
      </c>
    </row>
    <row r="386" spans="1:8">
      <c r="A386">
        <v>35</v>
      </c>
      <c r="B386">
        <v>18</v>
      </c>
      <c r="C386">
        <v>5689</v>
      </c>
      <c r="D386">
        <v>10</v>
      </c>
      <c r="E386">
        <v>10</v>
      </c>
      <c r="F386">
        <v>2</v>
      </c>
      <c r="G386">
        <v>0</v>
      </c>
      <c r="H386">
        <v>2</v>
      </c>
    </row>
    <row r="387" spans="1:8">
      <c r="A387">
        <v>27</v>
      </c>
      <c r="B387">
        <v>4</v>
      </c>
      <c r="C387">
        <v>6142</v>
      </c>
      <c r="D387">
        <v>6</v>
      </c>
      <c r="E387">
        <v>6</v>
      </c>
      <c r="F387">
        <v>2</v>
      </c>
      <c r="G387">
        <v>0</v>
      </c>
      <c r="H387">
        <v>3</v>
      </c>
    </row>
    <row r="388" spans="1:8">
      <c r="A388">
        <v>46</v>
      </c>
      <c r="B388">
        <v>5</v>
      </c>
      <c r="C388">
        <v>5021</v>
      </c>
      <c r="D388">
        <v>16</v>
      </c>
      <c r="E388">
        <v>4</v>
      </c>
      <c r="F388">
        <v>2</v>
      </c>
      <c r="G388">
        <v>0</v>
      </c>
      <c r="H388">
        <v>2</v>
      </c>
    </row>
    <row r="389" spans="1:8">
      <c r="A389">
        <v>51</v>
      </c>
      <c r="B389">
        <v>9</v>
      </c>
      <c r="C389">
        <v>2075</v>
      </c>
      <c r="D389">
        <v>10</v>
      </c>
      <c r="E389">
        <v>4</v>
      </c>
      <c r="F389">
        <v>2</v>
      </c>
      <c r="G389">
        <v>0</v>
      </c>
      <c r="H389">
        <v>3</v>
      </c>
    </row>
    <row r="390" spans="1:8">
      <c r="A390">
        <v>24</v>
      </c>
      <c r="B390">
        <v>3</v>
      </c>
      <c r="C390">
        <v>4999</v>
      </c>
      <c r="D390">
        <v>4</v>
      </c>
      <c r="E390">
        <v>3</v>
      </c>
      <c r="F390">
        <v>2</v>
      </c>
      <c r="G390">
        <v>0</v>
      </c>
      <c r="H390">
        <v>2</v>
      </c>
    </row>
    <row r="391" spans="1:8">
      <c r="A391">
        <v>36</v>
      </c>
      <c r="B391">
        <v>6</v>
      </c>
      <c r="C391">
        <v>4941</v>
      </c>
      <c r="D391">
        <v>7</v>
      </c>
      <c r="E391">
        <v>3</v>
      </c>
      <c r="F391">
        <v>2</v>
      </c>
      <c r="G391">
        <v>0</v>
      </c>
      <c r="H391">
        <v>1</v>
      </c>
    </row>
    <row r="392" spans="1:8">
      <c r="A392">
        <v>31</v>
      </c>
      <c r="B392">
        <v>12</v>
      </c>
      <c r="C392">
        <v>3929</v>
      </c>
      <c r="D392">
        <v>7</v>
      </c>
      <c r="E392">
        <v>4</v>
      </c>
      <c r="F392">
        <v>2</v>
      </c>
      <c r="G392">
        <v>0</v>
      </c>
      <c r="H392">
        <v>2</v>
      </c>
    </row>
    <row r="393" spans="1:8">
      <c r="A393">
        <v>28</v>
      </c>
      <c r="B393">
        <v>9</v>
      </c>
      <c r="C393">
        <v>2070</v>
      </c>
      <c r="D393">
        <v>5</v>
      </c>
      <c r="E393">
        <v>5</v>
      </c>
      <c r="F393">
        <v>2</v>
      </c>
      <c r="G393">
        <v>0</v>
      </c>
      <c r="H393">
        <v>4</v>
      </c>
    </row>
    <row r="394" spans="1:8">
      <c r="A394">
        <v>45</v>
      </c>
      <c r="B394">
        <v>10</v>
      </c>
      <c r="C394">
        <v>2654</v>
      </c>
      <c r="D394">
        <v>8</v>
      </c>
      <c r="E394">
        <v>2</v>
      </c>
      <c r="F394">
        <v>2</v>
      </c>
      <c r="G394">
        <v>0</v>
      </c>
      <c r="H394">
        <v>2</v>
      </c>
    </row>
    <row r="395" spans="1:8">
      <c r="A395">
        <v>26</v>
      </c>
      <c r="B395">
        <v>23</v>
      </c>
      <c r="C395">
        <v>2886</v>
      </c>
      <c r="D395">
        <v>3</v>
      </c>
      <c r="E395">
        <v>3</v>
      </c>
      <c r="F395">
        <v>2</v>
      </c>
      <c r="G395">
        <v>0</v>
      </c>
      <c r="H395">
        <v>2</v>
      </c>
    </row>
    <row r="396" spans="1:8">
      <c r="A396">
        <v>30</v>
      </c>
      <c r="B396">
        <v>1</v>
      </c>
      <c r="C396">
        <v>3833</v>
      </c>
      <c r="D396">
        <v>7</v>
      </c>
      <c r="E396">
        <v>2</v>
      </c>
      <c r="F396">
        <v>2</v>
      </c>
      <c r="G396">
        <v>0</v>
      </c>
      <c r="H396">
        <v>2</v>
      </c>
    </row>
    <row r="397" spans="1:8">
      <c r="A397">
        <v>44</v>
      </c>
      <c r="B397">
        <v>8</v>
      </c>
      <c r="C397">
        <v>2818</v>
      </c>
      <c r="D397">
        <v>10</v>
      </c>
      <c r="E397">
        <v>3</v>
      </c>
      <c r="F397">
        <v>2</v>
      </c>
      <c r="G397">
        <v>0</v>
      </c>
      <c r="H397">
        <v>2</v>
      </c>
    </row>
    <row r="398" spans="1:8">
      <c r="A398">
        <v>40</v>
      </c>
      <c r="B398">
        <v>1</v>
      </c>
      <c r="C398">
        <v>2387</v>
      </c>
      <c r="D398">
        <v>7</v>
      </c>
      <c r="E398">
        <v>4</v>
      </c>
      <c r="F398">
        <v>2</v>
      </c>
      <c r="G398">
        <v>0</v>
      </c>
      <c r="H398">
        <v>3</v>
      </c>
    </row>
    <row r="399" spans="1:8">
      <c r="A399">
        <v>53</v>
      </c>
      <c r="B399">
        <v>1</v>
      </c>
      <c r="C399">
        <v>12965</v>
      </c>
      <c r="D399">
        <v>27</v>
      </c>
      <c r="E399">
        <v>3</v>
      </c>
      <c r="F399">
        <v>2</v>
      </c>
      <c r="G399">
        <v>0</v>
      </c>
      <c r="H399">
        <v>2</v>
      </c>
    </row>
    <row r="400" spans="1:8">
      <c r="A400">
        <v>38</v>
      </c>
      <c r="B400">
        <v>2</v>
      </c>
      <c r="C400">
        <v>5405</v>
      </c>
      <c r="D400">
        <v>20</v>
      </c>
      <c r="E400">
        <v>4</v>
      </c>
      <c r="F400">
        <v>2</v>
      </c>
      <c r="G400">
        <v>0</v>
      </c>
      <c r="H400">
        <v>3</v>
      </c>
    </row>
    <row r="401" spans="1:8">
      <c r="A401">
        <v>55</v>
      </c>
      <c r="B401">
        <v>2</v>
      </c>
      <c r="C401">
        <v>2662</v>
      </c>
      <c r="D401">
        <v>19</v>
      </c>
      <c r="E401">
        <v>5</v>
      </c>
      <c r="F401">
        <v>2</v>
      </c>
      <c r="G401">
        <v>0</v>
      </c>
      <c r="H401">
        <v>4</v>
      </c>
    </row>
    <row r="402" spans="1:8">
      <c r="A402">
        <v>37</v>
      </c>
      <c r="B402">
        <v>7</v>
      </c>
      <c r="C402">
        <v>13664</v>
      </c>
      <c r="D402">
        <v>16</v>
      </c>
      <c r="E402">
        <v>5</v>
      </c>
      <c r="F402">
        <v>2</v>
      </c>
      <c r="G402">
        <v>0</v>
      </c>
      <c r="H402">
        <v>2</v>
      </c>
    </row>
    <row r="403" spans="1:8">
      <c r="A403">
        <v>28</v>
      </c>
      <c r="B403">
        <v>21</v>
      </c>
      <c r="C403">
        <v>2713</v>
      </c>
      <c r="D403">
        <v>5</v>
      </c>
      <c r="E403">
        <v>5</v>
      </c>
      <c r="F403">
        <v>2</v>
      </c>
      <c r="G403">
        <v>0</v>
      </c>
      <c r="H403">
        <v>2</v>
      </c>
    </row>
    <row r="404" spans="1:8">
      <c r="A404">
        <v>50</v>
      </c>
      <c r="B404">
        <v>1</v>
      </c>
      <c r="C404">
        <v>3690</v>
      </c>
      <c r="D404">
        <v>5</v>
      </c>
      <c r="E404">
        <v>3</v>
      </c>
      <c r="F404">
        <v>2</v>
      </c>
      <c r="G404">
        <v>0</v>
      </c>
      <c r="H404">
        <v>2</v>
      </c>
    </row>
    <row r="405" spans="1:8">
      <c r="A405">
        <v>40</v>
      </c>
      <c r="B405">
        <v>9</v>
      </c>
      <c r="C405">
        <v>4876</v>
      </c>
      <c r="D405">
        <v>5</v>
      </c>
      <c r="E405">
        <v>3</v>
      </c>
      <c r="F405">
        <v>2</v>
      </c>
      <c r="G405">
        <v>0</v>
      </c>
      <c r="H405">
        <v>2</v>
      </c>
    </row>
    <row r="406" spans="1:8">
      <c r="A406">
        <v>46</v>
      </c>
      <c r="B406">
        <v>1</v>
      </c>
      <c r="C406">
        <v>9396</v>
      </c>
      <c r="D406">
        <v>17</v>
      </c>
      <c r="E406">
        <v>4</v>
      </c>
      <c r="F406">
        <v>2</v>
      </c>
      <c r="G406">
        <v>0</v>
      </c>
      <c r="H406">
        <v>3</v>
      </c>
    </row>
    <row r="407" spans="1:8">
      <c r="A407">
        <v>33</v>
      </c>
      <c r="B407">
        <v>5</v>
      </c>
      <c r="C407">
        <v>2911</v>
      </c>
      <c r="D407">
        <v>2</v>
      </c>
      <c r="E407">
        <v>2</v>
      </c>
      <c r="F407">
        <v>2</v>
      </c>
      <c r="G407">
        <v>0</v>
      </c>
      <c r="H407">
        <v>2</v>
      </c>
    </row>
    <row r="408" spans="1:8">
      <c r="A408">
        <v>45</v>
      </c>
      <c r="B408">
        <v>7</v>
      </c>
      <c r="C408">
        <v>6434</v>
      </c>
      <c r="D408">
        <v>9</v>
      </c>
      <c r="E408">
        <v>3</v>
      </c>
      <c r="F408">
        <v>2</v>
      </c>
      <c r="G408">
        <v>0</v>
      </c>
      <c r="H408">
        <v>2</v>
      </c>
    </row>
    <row r="409" spans="1:8">
      <c r="A409">
        <v>42</v>
      </c>
      <c r="B409">
        <v>17</v>
      </c>
      <c r="C409">
        <v>6545</v>
      </c>
      <c r="D409">
        <v>10</v>
      </c>
      <c r="E409">
        <v>3</v>
      </c>
      <c r="F409">
        <v>2</v>
      </c>
      <c r="G409">
        <v>0</v>
      </c>
      <c r="H409">
        <v>2</v>
      </c>
    </row>
    <row r="410" spans="1:8">
      <c r="A410">
        <v>29</v>
      </c>
      <c r="B410">
        <v>20</v>
      </c>
      <c r="C410">
        <v>6931</v>
      </c>
      <c r="D410">
        <v>10</v>
      </c>
      <c r="E410">
        <v>3</v>
      </c>
      <c r="F410">
        <v>2</v>
      </c>
      <c r="G410">
        <v>0</v>
      </c>
      <c r="H410">
        <v>2</v>
      </c>
    </row>
    <row r="411" spans="1:8">
      <c r="A411">
        <v>37</v>
      </c>
      <c r="B411">
        <v>1</v>
      </c>
      <c r="C411">
        <v>13603</v>
      </c>
      <c r="D411">
        <v>15</v>
      </c>
      <c r="E411">
        <v>5</v>
      </c>
      <c r="F411">
        <v>2</v>
      </c>
      <c r="G411">
        <v>0</v>
      </c>
      <c r="H411">
        <v>2</v>
      </c>
    </row>
    <row r="412" spans="1:8">
      <c r="A412">
        <v>31</v>
      </c>
      <c r="B412">
        <v>5</v>
      </c>
      <c r="C412">
        <v>4821</v>
      </c>
      <c r="D412">
        <v>6</v>
      </c>
      <c r="E412">
        <v>5</v>
      </c>
      <c r="F412">
        <v>2</v>
      </c>
      <c r="G412">
        <v>0</v>
      </c>
      <c r="H412">
        <v>3</v>
      </c>
    </row>
    <row r="413" spans="1:8">
      <c r="A413">
        <v>23</v>
      </c>
      <c r="B413">
        <v>26</v>
      </c>
      <c r="C413">
        <v>2904</v>
      </c>
      <c r="D413">
        <v>4</v>
      </c>
      <c r="E413">
        <v>4</v>
      </c>
      <c r="F413">
        <v>2</v>
      </c>
      <c r="G413">
        <v>0</v>
      </c>
      <c r="H413">
        <v>2</v>
      </c>
    </row>
    <row r="414" spans="1:8">
      <c r="A414">
        <v>27</v>
      </c>
      <c r="B414">
        <v>1</v>
      </c>
      <c r="C414">
        <v>3816</v>
      </c>
      <c r="D414">
        <v>5</v>
      </c>
      <c r="E414">
        <v>5</v>
      </c>
      <c r="F414">
        <v>2</v>
      </c>
      <c r="G414">
        <v>0</v>
      </c>
      <c r="H414">
        <v>4</v>
      </c>
    </row>
    <row r="415" spans="1:8">
      <c r="A415">
        <v>24</v>
      </c>
      <c r="B415">
        <v>10</v>
      </c>
      <c r="C415">
        <v>4260</v>
      </c>
      <c r="D415">
        <v>5</v>
      </c>
      <c r="E415">
        <v>5</v>
      </c>
      <c r="F415">
        <v>2</v>
      </c>
      <c r="G415">
        <v>0</v>
      </c>
      <c r="H415">
        <v>3</v>
      </c>
    </row>
    <row r="416" spans="1:8">
      <c r="A416">
        <v>43</v>
      </c>
      <c r="B416">
        <v>8</v>
      </c>
      <c r="C416">
        <v>4522</v>
      </c>
      <c r="D416">
        <v>8</v>
      </c>
      <c r="E416">
        <v>5</v>
      </c>
      <c r="F416">
        <v>2</v>
      </c>
      <c r="G416">
        <v>0</v>
      </c>
      <c r="H416">
        <v>2</v>
      </c>
    </row>
    <row r="417" spans="1:8">
      <c r="A417">
        <v>46</v>
      </c>
      <c r="B417">
        <v>2</v>
      </c>
      <c r="C417">
        <v>17861</v>
      </c>
      <c r="D417">
        <v>26</v>
      </c>
      <c r="E417">
        <v>3</v>
      </c>
      <c r="F417">
        <v>2</v>
      </c>
      <c r="G417">
        <v>0</v>
      </c>
      <c r="H417">
        <v>1</v>
      </c>
    </row>
    <row r="418" spans="1:8">
      <c r="A418">
        <v>35</v>
      </c>
      <c r="B418">
        <v>25</v>
      </c>
      <c r="C418">
        <v>3681</v>
      </c>
      <c r="D418">
        <v>9</v>
      </c>
      <c r="E418">
        <v>3</v>
      </c>
      <c r="F418">
        <v>2</v>
      </c>
      <c r="G418">
        <v>0</v>
      </c>
      <c r="H418">
        <v>2</v>
      </c>
    </row>
    <row r="419" spans="1:8">
      <c r="A419">
        <v>48</v>
      </c>
      <c r="B419">
        <v>1</v>
      </c>
      <c r="C419">
        <v>15402</v>
      </c>
      <c r="D419">
        <v>21</v>
      </c>
      <c r="E419">
        <v>3</v>
      </c>
      <c r="F419">
        <v>2</v>
      </c>
      <c r="G419">
        <v>0</v>
      </c>
      <c r="H419">
        <v>2</v>
      </c>
    </row>
    <row r="420" spans="1:8">
      <c r="A420">
        <v>44</v>
      </c>
      <c r="B420">
        <v>1</v>
      </c>
      <c r="C420">
        <v>5985</v>
      </c>
      <c r="D420">
        <v>10</v>
      </c>
      <c r="E420">
        <v>2</v>
      </c>
      <c r="F420">
        <v>2</v>
      </c>
      <c r="G420">
        <v>0</v>
      </c>
      <c r="H420">
        <v>2</v>
      </c>
    </row>
    <row r="421" spans="1:8">
      <c r="A421">
        <v>44</v>
      </c>
      <c r="B421">
        <v>3</v>
      </c>
      <c r="C421">
        <v>19513</v>
      </c>
      <c r="D421">
        <v>26</v>
      </c>
      <c r="E421">
        <v>2</v>
      </c>
      <c r="F421">
        <v>2</v>
      </c>
      <c r="G421">
        <v>0</v>
      </c>
      <c r="H421">
        <v>1</v>
      </c>
    </row>
    <row r="422" spans="1:8">
      <c r="A422">
        <v>26</v>
      </c>
      <c r="B422">
        <v>6</v>
      </c>
      <c r="C422">
        <v>2659</v>
      </c>
      <c r="D422">
        <v>3</v>
      </c>
      <c r="E422">
        <v>3</v>
      </c>
      <c r="F422">
        <v>2</v>
      </c>
      <c r="G422">
        <v>0</v>
      </c>
      <c r="H422">
        <v>2</v>
      </c>
    </row>
    <row r="423" spans="1:8">
      <c r="A423">
        <v>36</v>
      </c>
      <c r="B423">
        <v>9</v>
      </c>
      <c r="C423">
        <v>8847</v>
      </c>
      <c r="D423">
        <v>13</v>
      </c>
      <c r="E423">
        <v>3</v>
      </c>
      <c r="F423">
        <v>2</v>
      </c>
      <c r="G423">
        <v>0</v>
      </c>
      <c r="H423">
        <v>2</v>
      </c>
    </row>
    <row r="424" spans="1:8">
      <c r="A424">
        <v>23</v>
      </c>
      <c r="B424">
        <v>4</v>
      </c>
      <c r="C424">
        <v>2819</v>
      </c>
      <c r="D424">
        <v>5</v>
      </c>
      <c r="E424">
        <v>3</v>
      </c>
      <c r="F424">
        <v>2</v>
      </c>
      <c r="G424">
        <v>0</v>
      </c>
      <c r="H424">
        <v>2</v>
      </c>
    </row>
    <row r="425" spans="1:8">
      <c r="A425">
        <v>23</v>
      </c>
      <c r="B425">
        <v>10</v>
      </c>
      <c r="C425">
        <v>3505</v>
      </c>
      <c r="D425">
        <v>2</v>
      </c>
      <c r="E425">
        <v>2</v>
      </c>
      <c r="F425">
        <v>2</v>
      </c>
      <c r="G425">
        <v>0</v>
      </c>
      <c r="H425">
        <v>2</v>
      </c>
    </row>
    <row r="426" spans="1:8">
      <c r="A426">
        <v>35</v>
      </c>
      <c r="B426">
        <v>8</v>
      </c>
      <c r="C426">
        <v>2572</v>
      </c>
      <c r="D426">
        <v>3</v>
      </c>
      <c r="E426">
        <v>3</v>
      </c>
      <c r="F426">
        <v>2</v>
      </c>
      <c r="G426">
        <v>0</v>
      </c>
      <c r="H426">
        <v>2</v>
      </c>
    </row>
    <row r="427" spans="1:8">
      <c r="A427">
        <v>36</v>
      </c>
      <c r="B427">
        <v>13</v>
      </c>
      <c r="C427">
        <v>2143</v>
      </c>
      <c r="D427">
        <v>8</v>
      </c>
      <c r="E427">
        <v>5</v>
      </c>
      <c r="F427">
        <v>2</v>
      </c>
      <c r="G427">
        <v>0</v>
      </c>
      <c r="H427">
        <v>4</v>
      </c>
    </row>
    <row r="428" spans="1:8">
      <c r="A428">
        <v>34</v>
      </c>
      <c r="B428">
        <v>3</v>
      </c>
      <c r="C428">
        <v>3737</v>
      </c>
      <c r="D428">
        <v>4</v>
      </c>
      <c r="E428">
        <v>3</v>
      </c>
      <c r="F428">
        <v>2</v>
      </c>
      <c r="G428">
        <v>0</v>
      </c>
      <c r="H428">
        <v>2</v>
      </c>
    </row>
    <row r="429" spans="1:8">
      <c r="A429">
        <v>32</v>
      </c>
      <c r="B429">
        <v>13</v>
      </c>
      <c r="C429">
        <v>4403</v>
      </c>
      <c r="D429">
        <v>8</v>
      </c>
      <c r="E429">
        <v>5</v>
      </c>
      <c r="F429">
        <v>2</v>
      </c>
      <c r="G429">
        <v>0</v>
      </c>
      <c r="H429">
        <v>3</v>
      </c>
    </row>
    <row r="430" spans="1:8">
      <c r="A430">
        <v>53</v>
      </c>
      <c r="B430">
        <v>7</v>
      </c>
      <c r="C430">
        <v>10934</v>
      </c>
      <c r="D430">
        <v>35</v>
      </c>
      <c r="E430">
        <v>5</v>
      </c>
      <c r="F430">
        <v>2</v>
      </c>
      <c r="G430">
        <v>0</v>
      </c>
      <c r="H430">
        <v>4</v>
      </c>
    </row>
    <row r="431" spans="1:8">
      <c r="A431">
        <v>25</v>
      </c>
      <c r="B431">
        <v>4</v>
      </c>
      <c r="C431">
        <v>4256</v>
      </c>
      <c r="D431">
        <v>5</v>
      </c>
      <c r="E431">
        <v>5</v>
      </c>
      <c r="F431">
        <v>2</v>
      </c>
      <c r="G431">
        <v>0</v>
      </c>
      <c r="H431">
        <v>3</v>
      </c>
    </row>
    <row r="432" spans="1:8">
      <c r="A432">
        <v>49</v>
      </c>
      <c r="B432">
        <v>1</v>
      </c>
      <c r="C432">
        <v>3580</v>
      </c>
      <c r="D432">
        <v>7</v>
      </c>
      <c r="E432">
        <v>4</v>
      </c>
      <c r="F432">
        <v>2</v>
      </c>
      <c r="G432">
        <v>0</v>
      </c>
      <c r="H432">
        <v>2</v>
      </c>
    </row>
    <row r="433" spans="1:8">
      <c r="A433">
        <v>28</v>
      </c>
      <c r="B433">
        <v>5</v>
      </c>
      <c r="C433">
        <v>4908</v>
      </c>
      <c r="D433">
        <v>4</v>
      </c>
      <c r="E433">
        <v>4</v>
      </c>
      <c r="F433">
        <v>2</v>
      </c>
      <c r="G433">
        <v>0</v>
      </c>
      <c r="H433">
        <v>2</v>
      </c>
    </row>
    <row r="434" spans="1:8">
      <c r="A434">
        <v>33</v>
      </c>
      <c r="B434">
        <v>1</v>
      </c>
      <c r="C434">
        <v>2799</v>
      </c>
      <c r="D434">
        <v>6</v>
      </c>
      <c r="E434">
        <v>3</v>
      </c>
      <c r="F434">
        <v>2</v>
      </c>
      <c r="G434">
        <v>0</v>
      </c>
      <c r="H434">
        <v>2</v>
      </c>
    </row>
    <row r="435" spans="1:8">
      <c r="A435">
        <v>33</v>
      </c>
      <c r="B435">
        <v>13</v>
      </c>
      <c r="C435">
        <v>3452</v>
      </c>
      <c r="D435">
        <v>5</v>
      </c>
      <c r="E435">
        <v>3</v>
      </c>
      <c r="F435">
        <v>2</v>
      </c>
      <c r="G435">
        <v>0</v>
      </c>
      <c r="H435">
        <v>2</v>
      </c>
    </row>
    <row r="436" spans="1:8">
      <c r="A436">
        <v>33</v>
      </c>
      <c r="B436">
        <v>7</v>
      </c>
      <c r="C436">
        <v>4302</v>
      </c>
      <c r="D436">
        <v>4</v>
      </c>
      <c r="E436">
        <v>3</v>
      </c>
      <c r="F436">
        <v>2</v>
      </c>
      <c r="G436">
        <v>0</v>
      </c>
      <c r="H436">
        <v>2</v>
      </c>
    </row>
    <row r="437" spans="1:8">
      <c r="A437">
        <v>35</v>
      </c>
      <c r="B437">
        <v>11</v>
      </c>
      <c r="C437">
        <v>4968</v>
      </c>
      <c r="D437">
        <v>5</v>
      </c>
      <c r="E437">
        <v>5</v>
      </c>
      <c r="F437">
        <v>2</v>
      </c>
      <c r="G437">
        <v>0</v>
      </c>
      <c r="H437">
        <v>2</v>
      </c>
    </row>
    <row r="438" spans="1:8">
      <c r="A438">
        <v>34</v>
      </c>
      <c r="B438">
        <v>2</v>
      </c>
      <c r="C438">
        <v>4033</v>
      </c>
      <c r="D438">
        <v>5</v>
      </c>
      <c r="E438">
        <v>3</v>
      </c>
      <c r="F438">
        <v>2</v>
      </c>
      <c r="G438">
        <v>0</v>
      </c>
      <c r="H438">
        <v>2</v>
      </c>
    </row>
    <row r="439" spans="1:8">
      <c r="A439">
        <v>45</v>
      </c>
      <c r="B439">
        <v>7</v>
      </c>
      <c r="C439">
        <v>4477</v>
      </c>
      <c r="D439">
        <v>7</v>
      </c>
      <c r="E439">
        <v>3</v>
      </c>
      <c r="F439">
        <v>2</v>
      </c>
      <c r="G439">
        <v>0</v>
      </c>
      <c r="H439">
        <v>2</v>
      </c>
    </row>
    <row r="440" spans="1:8">
      <c r="A440">
        <v>46</v>
      </c>
      <c r="B440">
        <v>15</v>
      </c>
      <c r="C440">
        <v>19081</v>
      </c>
      <c r="D440">
        <v>25</v>
      </c>
      <c r="E440">
        <v>4</v>
      </c>
      <c r="F440">
        <v>2</v>
      </c>
      <c r="G440">
        <v>0</v>
      </c>
      <c r="H440">
        <v>3</v>
      </c>
    </row>
    <row r="441" spans="1:8">
      <c r="A441">
        <v>34</v>
      </c>
      <c r="B441">
        <v>2</v>
      </c>
      <c r="C441">
        <v>4538</v>
      </c>
      <c r="D441">
        <v>4</v>
      </c>
      <c r="E441">
        <v>3</v>
      </c>
      <c r="F441">
        <v>2</v>
      </c>
      <c r="G441">
        <v>0</v>
      </c>
      <c r="H441">
        <v>2</v>
      </c>
    </row>
    <row r="442" spans="1:8">
      <c r="A442">
        <v>28</v>
      </c>
      <c r="B442">
        <v>1</v>
      </c>
      <c r="C442">
        <v>2154</v>
      </c>
      <c r="D442">
        <v>5</v>
      </c>
      <c r="E442">
        <v>4</v>
      </c>
      <c r="F442">
        <v>2</v>
      </c>
      <c r="G442">
        <v>0</v>
      </c>
      <c r="H442">
        <v>2</v>
      </c>
    </row>
    <row r="443" spans="1:8">
      <c r="A443">
        <v>51</v>
      </c>
      <c r="B443">
        <v>11</v>
      </c>
      <c r="C443">
        <v>13142</v>
      </c>
      <c r="D443">
        <v>29</v>
      </c>
      <c r="E443">
        <v>5</v>
      </c>
      <c r="F443">
        <v>2</v>
      </c>
      <c r="G443">
        <v>0</v>
      </c>
      <c r="H443">
        <v>3</v>
      </c>
    </row>
    <row r="444" spans="1:8">
      <c r="A444">
        <v>38</v>
      </c>
      <c r="B444">
        <v>7</v>
      </c>
      <c r="C444">
        <v>2610</v>
      </c>
      <c r="D444">
        <v>4</v>
      </c>
      <c r="E444">
        <v>4</v>
      </c>
      <c r="F444">
        <v>2</v>
      </c>
      <c r="G444">
        <v>0</v>
      </c>
      <c r="H444">
        <v>3</v>
      </c>
    </row>
    <row r="445" spans="1:8">
      <c r="A445">
        <v>37</v>
      </c>
      <c r="B445">
        <v>11</v>
      </c>
      <c r="C445">
        <v>3629</v>
      </c>
      <c r="D445">
        <v>8</v>
      </c>
      <c r="E445">
        <v>3</v>
      </c>
      <c r="F445">
        <v>2</v>
      </c>
      <c r="G445">
        <v>0</v>
      </c>
      <c r="H445">
        <v>2</v>
      </c>
    </row>
    <row r="446" spans="1:8">
      <c r="A446">
        <v>25</v>
      </c>
      <c r="B446">
        <v>1</v>
      </c>
      <c r="C446">
        <v>3229</v>
      </c>
      <c r="D446">
        <v>7</v>
      </c>
      <c r="E446">
        <v>3</v>
      </c>
      <c r="F446">
        <v>2</v>
      </c>
      <c r="G446">
        <v>0</v>
      </c>
      <c r="H446">
        <v>2</v>
      </c>
    </row>
    <row r="447" spans="1:8">
      <c r="A447">
        <v>30</v>
      </c>
      <c r="B447">
        <v>7</v>
      </c>
      <c r="C447">
        <v>4779</v>
      </c>
      <c r="D447">
        <v>8</v>
      </c>
      <c r="E447">
        <v>3</v>
      </c>
      <c r="F447">
        <v>2</v>
      </c>
      <c r="G447">
        <v>0</v>
      </c>
      <c r="H447">
        <v>2</v>
      </c>
    </row>
    <row r="448" spans="1:8">
      <c r="A448">
        <v>36</v>
      </c>
      <c r="B448">
        <v>16</v>
      </c>
      <c r="C448">
        <v>5647</v>
      </c>
      <c r="D448">
        <v>11</v>
      </c>
      <c r="E448">
        <v>3</v>
      </c>
      <c r="F448">
        <v>2</v>
      </c>
      <c r="G448">
        <v>0</v>
      </c>
      <c r="H448">
        <v>2</v>
      </c>
    </row>
    <row r="449" spans="1:8">
      <c r="A449">
        <v>41</v>
      </c>
      <c r="B449">
        <v>5</v>
      </c>
      <c r="C449">
        <v>2127</v>
      </c>
      <c r="D449">
        <v>7</v>
      </c>
      <c r="E449">
        <v>4</v>
      </c>
      <c r="F449">
        <v>2</v>
      </c>
      <c r="G449">
        <v>0</v>
      </c>
      <c r="H449">
        <v>3</v>
      </c>
    </row>
    <row r="450" spans="1:8">
      <c r="A450">
        <v>31</v>
      </c>
      <c r="B450">
        <v>8</v>
      </c>
      <c r="C450">
        <v>2109</v>
      </c>
      <c r="D450">
        <v>8</v>
      </c>
      <c r="E450">
        <v>3</v>
      </c>
      <c r="F450">
        <v>2</v>
      </c>
      <c r="G450">
        <v>0</v>
      </c>
      <c r="H450">
        <v>2</v>
      </c>
    </row>
    <row r="451" spans="1:8">
      <c r="A451">
        <v>44</v>
      </c>
      <c r="B451">
        <v>5</v>
      </c>
      <c r="C451">
        <v>3162</v>
      </c>
      <c r="D451">
        <v>7</v>
      </c>
      <c r="E451">
        <v>5</v>
      </c>
      <c r="F451">
        <v>2</v>
      </c>
      <c r="G451">
        <v>0</v>
      </c>
      <c r="H451">
        <v>3</v>
      </c>
    </row>
    <row r="452" spans="1:8">
      <c r="A452">
        <v>29</v>
      </c>
      <c r="B452">
        <v>2</v>
      </c>
      <c r="C452">
        <v>3180</v>
      </c>
      <c r="D452">
        <v>4</v>
      </c>
      <c r="E452">
        <v>3</v>
      </c>
      <c r="F452">
        <v>2</v>
      </c>
      <c r="G452">
        <v>0</v>
      </c>
      <c r="H452">
        <v>2</v>
      </c>
    </row>
    <row r="453" spans="1:8">
      <c r="A453">
        <v>35</v>
      </c>
      <c r="B453">
        <v>10</v>
      </c>
      <c r="C453">
        <v>6142</v>
      </c>
      <c r="D453">
        <v>10</v>
      </c>
      <c r="E453">
        <v>5</v>
      </c>
      <c r="F453">
        <v>2</v>
      </c>
      <c r="G453">
        <v>0</v>
      </c>
      <c r="H453">
        <v>4</v>
      </c>
    </row>
    <row r="454" spans="1:8">
      <c r="A454">
        <v>36</v>
      </c>
      <c r="B454">
        <v>6</v>
      </c>
      <c r="C454">
        <v>5562</v>
      </c>
      <c r="D454">
        <v>9</v>
      </c>
      <c r="E454">
        <v>3</v>
      </c>
      <c r="F454">
        <v>2</v>
      </c>
      <c r="G454">
        <v>0</v>
      </c>
      <c r="H454">
        <v>2</v>
      </c>
    </row>
    <row r="455" spans="1:8">
      <c r="A455">
        <v>32</v>
      </c>
      <c r="B455">
        <v>5</v>
      </c>
      <c r="C455">
        <v>3312</v>
      </c>
      <c r="D455">
        <v>6</v>
      </c>
      <c r="E455">
        <v>3</v>
      </c>
      <c r="F455">
        <v>2</v>
      </c>
      <c r="G455">
        <v>0</v>
      </c>
      <c r="H455">
        <v>2</v>
      </c>
    </row>
    <row r="456" spans="1:8">
      <c r="A456">
        <v>31</v>
      </c>
      <c r="B456">
        <v>2</v>
      </c>
      <c r="C456">
        <v>5332</v>
      </c>
      <c r="D456">
        <v>10</v>
      </c>
      <c r="E456">
        <v>5</v>
      </c>
      <c r="F456">
        <v>2</v>
      </c>
      <c r="G456">
        <v>0</v>
      </c>
      <c r="H456">
        <v>3</v>
      </c>
    </row>
    <row r="457" spans="1:8">
      <c r="A457">
        <v>27</v>
      </c>
      <c r="B457">
        <v>8</v>
      </c>
      <c r="C457">
        <v>3517</v>
      </c>
      <c r="D457">
        <v>5</v>
      </c>
      <c r="E457">
        <v>3</v>
      </c>
      <c r="F457">
        <v>2</v>
      </c>
      <c r="G457">
        <v>0</v>
      </c>
      <c r="H457">
        <v>2</v>
      </c>
    </row>
    <row r="458" spans="1:8">
      <c r="A458">
        <v>36</v>
      </c>
      <c r="B458">
        <v>5</v>
      </c>
      <c r="C458">
        <v>8008</v>
      </c>
      <c r="D458">
        <v>9</v>
      </c>
      <c r="E458">
        <v>3</v>
      </c>
      <c r="F458">
        <v>2</v>
      </c>
      <c r="G458">
        <v>0</v>
      </c>
      <c r="H458">
        <v>2</v>
      </c>
    </row>
    <row r="459" spans="1:8">
      <c r="A459">
        <v>20</v>
      </c>
      <c r="B459">
        <v>9</v>
      </c>
      <c r="C459">
        <v>2728</v>
      </c>
      <c r="D459">
        <v>2</v>
      </c>
      <c r="E459">
        <v>2</v>
      </c>
      <c r="F459">
        <v>2</v>
      </c>
      <c r="G459">
        <v>0</v>
      </c>
      <c r="H459">
        <v>2</v>
      </c>
    </row>
    <row r="460" spans="1:8">
      <c r="A460">
        <v>36</v>
      </c>
      <c r="B460">
        <v>26</v>
      </c>
      <c r="C460">
        <v>5347</v>
      </c>
      <c r="D460">
        <v>10</v>
      </c>
      <c r="E460">
        <v>3</v>
      </c>
      <c r="F460">
        <v>2</v>
      </c>
      <c r="G460">
        <v>0</v>
      </c>
      <c r="H460">
        <v>2</v>
      </c>
    </row>
    <row r="461" spans="1:8">
      <c r="A461">
        <v>26</v>
      </c>
      <c r="B461">
        <v>17</v>
      </c>
      <c r="C461">
        <v>2305</v>
      </c>
      <c r="D461">
        <v>3</v>
      </c>
      <c r="E461">
        <v>3</v>
      </c>
      <c r="F461">
        <v>2</v>
      </c>
      <c r="G461">
        <v>0</v>
      </c>
      <c r="H461">
        <v>2</v>
      </c>
    </row>
    <row r="462" spans="1:8">
      <c r="A462">
        <v>31</v>
      </c>
      <c r="B462">
        <v>2</v>
      </c>
      <c r="C462">
        <v>3477</v>
      </c>
      <c r="D462">
        <v>6</v>
      </c>
      <c r="E462">
        <v>5</v>
      </c>
      <c r="F462">
        <v>2</v>
      </c>
      <c r="G462">
        <v>0</v>
      </c>
      <c r="H462">
        <v>3</v>
      </c>
    </row>
    <row r="463" spans="1:8">
      <c r="A463">
        <v>31</v>
      </c>
      <c r="B463">
        <v>5</v>
      </c>
      <c r="C463">
        <v>8346</v>
      </c>
      <c r="D463">
        <v>6</v>
      </c>
      <c r="E463">
        <v>5</v>
      </c>
      <c r="F463">
        <v>2</v>
      </c>
      <c r="G463">
        <v>0</v>
      </c>
      <c r="H463">
        <v>2</v>
      </c>
    </row>
    <row r="464" spans="1:8">
      <c r="A464">
        <v>29</v>
      </c>
      <c r="B464">
        <v>1</v>
      </c>
      <c r="C464">
        <v>6294</v>
      </c>
      <c r="D464">
        <v>10</v>
      </c>
      <c r="E464">
        <v>3</v>
      </c>
      <c r="F464">
        <v>2</v>
      </c>
      <c r="G464">
        <v>0</v>
      </c>
      <c r="H464">
        <v>2</v>
      </c>
    </row>
    <row r="465" spans="1:8">
      <c r="A465">
        <v>37</v>
      </c>
      <c r="B465">
        <v>9</v>
      </c>
      <c r="C465">
        <v>4189</v>
      </c>
      <c r="D465">
        <v>5</v>
      </c>
      <c r="E465">
        <v>5</v>
      </c>
      <c r="F465">
        <v>2</v>
      </c>
      <c r="G465">
        <v>0</v>
      </c>
      <c r="H465">
        <v>3</v>
      </c>
    </row>
    <row r="466" spans="1:8">
      <c r="A466">
        <v>35</v>
      </c>
      <c r="B466">
        <v>16</v>
      </c>
      <c r="C466">
        <v>4788</v>
      </c>
      <c r="D466">
        <v>4</v>
      </c>
      <c r="E466">
        <v>3</v>
      </c>
      <c r="F466">
        <v>2</v>
      </c>
      <c r="G466">
        <v>0</v>
      </c>
      <c r="H466">
        <v>2</v>
      </c>
    </row>
    <row r="467" spans="1:8">
      <c r="A467">
        <v>34</v>
      </c>
      <c r="B467">
        <v>3</v>
      </c>
      <c r="C467">
        <v>8103</v>
      </c>
      <c r="D467">
        <v>9</v>
      </c>
      <c r="E467">
        <v>4</v>
      </c>
      <c r="F467">
        <v>2</v>
      </c>
      <c r="G467">
        <v>0</v>
      </c>
      <c r="H467">
        <v>1</v>
      </c>
    </row>
    <row r="468" spans="1:8">
      <c r="A468">
        <v>45</v>
      </c>
      <c r="B468">
        <v>1</v>
      </c>
      <c r="C468">
        <v>5399</v>
      </c>
      <c r="D468">
        <v>12</v>
      </c>
      <c r="E468">
        <v>4</v>
      </c>
      <c r="F468">
        <v>2</v>
      </c>
      <c r="G468">
        <v>0</v>
      </c>
      <c r="H468">
        <v>3</v>
      </c>
    </row>
    <row r="469" spans="1:8">
      <c r="A469">
        <v>38</v>
      </c>
      <c r="B469">
        <v>9</v>
      </c>
      <c r="C469">
        <v>4771</v>
      </c>
      <c r="D469">
        <v>10</v>
      </c>
      <c r="E469">
        <v>5</v>
      </c>
      <c r="F469">
        <v>2</v>
      </c>
      <c r="G469">
        <v>0</v>
      </c>
      <c r="H469">
        <v>3</v>
      </c>
    </row>
    <row r="470" spans="1:8">
      <c r="A470">
        <v>25</v>
      </c>
      <c r="B470">
        <v>2</v>
      </c>
      <c r="C470">
        <v>3977</v>
      </c>
      <c r="D470">
        <v>7</v>
      </c>
      <c r="E470">
        <v>2</v>
      </c>
      <c r="F470">
        <v>2</v>
      </c>
      <c r="G470">
        <v>0</v>
      </c>
      <c r="H470">
        <v>2</v>
      </c>
    </row>
    <row r="471" spans="1:8">
      <c r="A471">
        <v>36</v>
      </c>
      <c r="B471">
        <v>4</v>
      </c>
      <c r="C471">
        <v>5131</v>
      </c>
      <c r="D471">
        <v>18</v>
      </c>
      <c r="E471">
        <v>4</v>
      </c>
      <c r="F471">
        <v>2</v>
      </c>
      <c r="G471">
        <v>0</v>
      </c>
      <c r="H471">
        <v>2</v>
      </c>
    </row>
    <row r="472" spans="1:8">
      <c r="A472">
        <v>36</v>
      </c>
      <c r="B472">
        <v>23</v>
      </c>
      <c r="C472">
        <v>2571</v>
      </c>
      <c r="D472">
        <v>17</v>
      </c>
      <c r="E472">
        <v>5</v>
      </c>
      <c r="F472">
        <v>2</v>
      </c>
      <c r="G472">
        <v>0</v>
      </c>
      <c r="H472">
        <v>3</v>
      </c>
    </row>
    <row r="473" spans="1:8">
      <c r="A473">
        <v>49</v>
      </c>
      <c r="B473">
        <v>8</v>
      </c>
      <c r="C473">
        <v>5130</v>
      </c>
      <c r="D473">
        <v>10</v>
      </c>
      <c r="E473">
        <v>10</v>
      </c>
      <c r="F473">
        <v>7</v>
      </c>
      <c r="G473">
        <v>1</v>
      </c>
      <c r="H473">
        <v>7</v>
      </c>
    </row>
    <row r="474" spans="1:8">
      <c r="A474">
        <v>38</v>
      </c>
      <c r="B474">
        <v>23</v>
      </c>
      <c r="C474">
        <v>9526</v>
      </c>
      <c r="D474">
        <v>10</v>
      </c>
      <c r="E474">
        <v>9</v>
      </c>
      <c r="F474">
        <v>7</v>
      </c>
      <c r="G474">
        <v>1</v>
      </c>
      <c r="H474">
        <v>8</v>
      </c>
    </row>
    <row r="475" spans="1:8">
      <c r="A475">
        <v>24</v>
      </c>
      <c r="B475">
        <v>11</v>
      </c>
      <c r="C475">
        <v>4011</v>
      </c>
      <c r="D475">
        <v>5</v>
      </c>
      <c r="E475">
        <v>4</v>
      </c>
      <c r="F475">
        <v>2</v>
      </c>
      <c r="G475">
        <v>1</v>
      </c>
      <c r="H475">
        <v>3</v>
      </c>
    </row>
    <row r="476" spans="1:8">
      <c r="A476">
        <v>33</v>
      </c>
      <c r="B476">
        <v>1</v>
      </c>
      <c r="C476">
        <v>5376</v>
      </c>
      <c r="D476">
        <v>10</v>
      </c>
      <c r="E476">
        <v>5</v>
      </c>
      <c r="F476">
        <v>3</v>
      </c>
      <c r="G476">
        <v>1</v>
      </c>
      <c r="H476">
        <v>3</v>
      </c>
    </row>
    <row r="477" spans="1:8">
      <c r="A477">
        <v>27</v>
      </c>
      <c r="B477">
        <v>8</v>
      </c>
      <c r="C477">
        <v>8726</v>
      </c>
      <c r="D477">
        <v>9</v>
      </c>
      <c r="E477">
        <v>9</v>
      </c>
      <c r="F477">
        <v>8</v>
      </c>
      <c r="G477">
        <v>1</v>
      </c>
      <c r="H477">
        <v>7</v>
      </c>
    </row>
    <row r="478" spans="1:8">
      <c r="A478">
        <v>35</v>
      </c>
      <c r="B478">
        <v>18</v>
      </c>
      <c r="C478">
        <v>9069</v>
      </c>
      <c r="D478">
        <v>9</v>
      </c>
      <c r="E478">
        <v>9</v>
      </c>
      <c r="F478">
        <v>8</v>
      </c>
      <c r="G478">
        <v>1</v>
      </c>
      <c r="H478">
        <v>8</v>
      </c>
    </row>
    <row r="479" spans="1:8">
      <c r="A479">
        <v>59</v>
      </c>
      <c r="B479">
        <v>1</v>
      </c>
      <c r="C479">
        <v>5473</v>
      </c>
      <c r="D479">
        <v>20</v>
      </c>
      <c r="E479">
        <v>4</v>
      </c>
      <c r="F479">
        <v>3</v>
      </c>
      <c r="G479">
        <v>1</v>
      </c>
      <c r="H479">
        <v>3</v>
      </c>
    </row>
    <row r="480" spans="1:8">
      <c r="A480">
        <v>38</v>
      </c>
      <c r="B480">
        <v>6</v>
      </c>
      <c r="C480">
        <v>5329</v>
      </c>
      <c r="D480">
        <v>17</v>
      </c>
      <c r="E480">
        <v>13</v>
      </c>
      <c r="F480">
        <v>11</v>
      </c>
      <c r="G480">
        <v>1</v>
      </c>
      <c r="H480">
        <v>9</v>
      </c>
    </row>
    <row r="481" spans="1:8">
      <c r="A481">
        <v>34</v>
      </c>
      <c r="B481">
        <v>2</v>
      </c>
      <c r="C481">
        <v>9547</v>
      </c>
      <c r="D481">
        <v>10</v>
      </c>
      <c r="E481">
        <v>10</v>
      </c>
      <c r="F481">
        <v>9</v>
      </c>
      <c r="G481">
        <v>1</v>
      </c>
      <c r="H481">
        <v>9</v>
      </c>
    </row>
    <row r="482" spans="1:8">
      <c r="A482">
        <v>49</v>
      </c>
      <c r="B482">
        <v>18</v>
      </c>
      <c r="C482">
        <v>6804</v>
      </c>
      <c r="D482">
        <v>7</v>
      </c>
      <c r="E482">
        <v>7</v>
      </c>
      <c r="F482">
        <v>7</v>
      </c>
      <c r="G482">
        <v>1</v>
      </c>
      <c r="H482">
        <v>7</v>
      </c>
    </row>
    <row r="483" spans="1:8">
      <c r="A483">
        <v>36</v>
      </c>
      <c r="B483">
        <v>18</v>
      </c>
      <c r="C483">
        <v>2153</v>
      </c>
      <c r="D483">
        <v>8</v>
      </c>
      <c r="E483">
        <v>8</v>
      </c>
      <c r="F483">
        <v>1</v>
      </c>
      <c r="G483">
        <v>1</v>
      </c>
      <c r="H483">
        <v>7</v>
      </c>
    </row>
    <row r="484" spans="1:8">
      <c r="A484">
        <v>31</v>
      </c>
      <c r="B484">
        <v>1</v>
      </c>
      <c r="C484">
        <v>4345</v>
      </c>
      <c r="D484">
        <v>6</v>
      </c>
      <c r="E484">
        <v>5</v>
      </c>
      <c r="F484">
        <v>4</v>
      </c>
      <c r="G484">
        <v>1</v>
      </c>
      <c r="H484">
        <v>4</v>
      </c>
    </row>
    <row r="485" spans="1:8">
      <c r="A485">
        <v>25</v>
      </c>
      <c r="B485">
        <v>5</v>
      </c>
      <c r="C485">
        <v>4000</v>
      </c>
      <c r="D485">
        <v>6</v>
      </c>
      <c r="E485">
        <v>6</v>
      </c>
      <c r="F485">
        <v>3</v>
      </c>
      <c r="G485">
        <v>1</v>
      </c>
      <c r="H485">
        <v>5</v>
      </c>
    </row>
    <row r="486" spans="1:8">
      <c r="A486">
        <v>26</v>
      </c>
      <c r="B486">
        <v>1</v>
      </c>
      <c r="C486">
        <v>6397</v>
      </c>
      <c r="D486">
        <v>6</v>
      </c>
      <c r="E486">
        <v>6</v>
      </c>
      <c r="F486">
        <v>5</v>
      </c>
      <c r="G486">
        <v>1</v>
      </c>
      <c r="H486">
        <v>4</v>
      </c>
    </row>
    <row r="487" spans="1:8">
      <c r="A487">
        <v>43</v>
      </c>
      <c r="B487">
        <v>10</v>
      </c>
      <c r="C487">
        <v>2455</v>
      </c>
      <c r="D487">
        <v>9</v>
      </c>
      <c r="E487">
        <v>8</v>
      </c>
      <c r="F487">
        <v>7</v>
      </c>
      <c r="G487">
        <v>1</v>
      </c>
      <c r="H487">
        <v>7</v>
      </c>
    </row>
    <row r="488" spans="1:8">
      <c r="A488">
        <v>27</v>
      </c>
      <c r="B488">
        <v>1</v>
      </c>
      <c r="C488">
        <v>6349</v>
      </c>
      <c r="D488">
        <v>6</v>
      </c>
      <c r="E488">
        <v>5</v>
      </c>
      <c r="F488">
        <v>4</v>
      </c>
      <c r="G488">
        <v>1</v>
      </c>
      <c r="H488">
        <v>4</v>
      </c>
    </row>
    <row r="489" spans="1:8">
      <c r="A489">
        <v>36</v>
      </c>
      <c r="B489">
        <v>3</v>
      </c>
      <c r="C489">
        <v>9699</v>
      </c>
      <c r="D489">
        <v>16</v>
      </c>
      <c r="E489">
        <v>13</v>
      </c>
      <c r="F489">
        <v>9</v>
      </c>
      <c r="G489">
        <v>1</v>
      </c>
      <c r="H489">
        <v>12</v>
      </c>
    </row>
    <row r="490" spans="1:8">
      <c r="A490">
        <v>39</v>
      </c>
      <c r="B490">
        <v>1</v>
      </c>
      <c r="C490">
        <v>19197</v>
      </c>
      <c r="D490">
        <v>21</v>
      </c>
      <c r="E490">
        <v>21</v>
      </c>
      <c r="F490">
        <v>8</v>
      </c>
      <c r="G490">
        <v>1</v>
      </c>
      <c r="H490">
        <v>6</v>
      </c>
    </row>
    <row r="491" spans="1:8">
      <c r="A491">
        <v>30</v>
      </c>
      <c r="B491">
        <v>3</v>
      </c>
      <c r="C491">
        <v>2097</v>
      </c>
      <c r="D491">
        <v>9</v>
      </c>
      <c r="E491">
        <v>5</v>
      </c>
      <c r="F491">
        <v>3</v>
      </c>
      <c r="G491">
        <v>1</v>
      </c>
      <c r="H491">
        <v>4</v>
      </c>
    </row>
    <row r="492" spans="1:8">
      <c r="A492">
        <v>41</v>
      </c>
      <c r="B492">
        <v>10</v>
      </c>
      <c r="C492">
        <v>6230</v>
      </c>
      <c r="D492">
        <v>16</v>
      </c>
      <c r="E492">
        <v>14</v>
      </c>
      <c r="F492">
        <v>3</v>
      </c>
      <c r="G492">
        <v>1</v>
      </c>
      <c r="H492">
        <v>10</v>
      </c>
    </row>
    <row r="493" spans="1:8">
      <c r="A493">
        <v>40</v>
      </c>
      <c r="B493">
        <v>5</v>
      </c>
      <c r="C493">
        <v>10475</v>
      </c>
      <c r="D493">
        <v>20</v>
      </c>
      <c r="E493">
        <v>18</v>
      </c>
      <c r="F493">
        <v>13</v>
      </c>
      <c r="G493">
        <v>1</v>
      </c>
      <c r="H493">
        <v>12</v>
      </c>
    </row>
    <row r="494" spans="1:8">
      <c r="A494">
        <v>27</v>
      </c>
      <c r="B494">
        <v>10</v>
      </c>
      <c r="C494">
        <v>8793</v>
      </c>
      <c r="D494">
        <v>9</v>
      </c>
      <c r="E494">
        <v>9</v>
      </c>
      <c r="F494">
        <v>7</v>
      </c>
      <c r="G494">
        <v>1</v>
      </c>
      <c r="H494">
        <v>7</v>
      </c>
    </row>
    <row r="495" spans="1:8">
      <c r="A495">
        <v>44</v>
      </c>
      <c r="B495">
        <v>24</v>
      </c>
      <c r="C495">
        <v>3708</v>
      </c>
      <c r="D495">
        <v>9</v>
      </c>
      <c r="E495">
        <v>5</v>
      </c>
      <c r="F495">
        <v>2</v>
      </c>
      <c r="G495">
        <v>1</v>
      </c>
      <c r="H495">
        <v>4</v>
      </c>
    </row>
    <row r="496" spans="1:8">
      <c r="A496">
        <v>27</v>
      </c>
      <c r="B496">
        <v>8</v>
      </c>
      <c r="C496">
        <v>4342</v>
      </c>
      <c r="D496">
        <v>5</v>
      </c>
      <c r="E496">
        <v>4</v>
      </c>
      <c r="F496">
        <v>2</v>
      </c>
      <c r="G496">
        <v>1</v>
      </c>
      <c r="H496">
        <v>1</v>
      </c>
    </row>
    <row r="497" spans="1:8">
      <c r="A497">
        <v>34</v>
      </c>
      <c r="B497">
        <v>16</v>
      </c>
      <c r="C497">
        <v>2553</v>
      </c>
      <c r="D497">
        <v>6</v>
      </c>
      <c r="E497">
        <v>5</v>
      </c>
      <c r="F497">
        <v>2</v>
      </c>
      <c r="G497">
        <v>1</v>
      </c>
      <c r="H497">
        <v>3</v>
      </c>
    </row>
    <row r="498" spans="1:8">
      <c r="A498">
        <v>38</v>
      </c>
      <c r="B498">
        <v>10</v>
      </c>
      <c r="C498">
        <v>5666</v>
      </c>
      <c r="D498">
        <v>6</v>
      </c>
      <c r="E498">
        <v>5</v>
      </c>
      <c r="F498">
        <v>3</v>
      </c>
      <c r="G498">
        <v>1</v>
      </c>
      <c r="H498">
        <v>3</v>
      </c>
    </row>
    <row r="499" spans="1:8">
      <c r="A499">
        <v>26</v>
      </c>
      <c r="B499">
        <v>1</v>
      </c>
      <c r="C499">
        <v>2007</v>
      </c>
      <c r="D499">
        <v>5</v>
      </c>
      <c r="E499">
        <v>5</v>
      </c>
      <c r="F499">
        <v>3</v>
      </c>
      <c r="G499">
        <v>1</v>
      </c>
      <c r="H499">
        <v>3</v>
      </c>
    </row>
    <row r="500" spans="1:8">
      <c r="A500">
        <v>29</v>
      </c>
      <c r="B500">
        <v>10</v>
      </c>
      <c r="C500">
        <v>3291</v>
      </c>
      <c r="D500">
        <v>8</v>
      </c>
      <c r="E500">
        <v>7</v>
      </c>
      <c r="F500">
        <v>5</v>
      </c>
      <c r="G500">
        <v>1</v>
      </c>
      <c r="H500">
        <v>1</v>
      </c>
    </row>
    <row r="501" spans="1:8">
      <c r="A501">
        <v>54</v>
      </c>
      <c r="B501">
        <v>1</v>
      </c>
      <c r="C501">
        <v>10502</v>
      </c>
      <c r="D501">
        <v>33</v>
      </c>
      <c r="E501">
        <v>5</v>
      </c>
      <c r="F501">
        <v>4</v>
      </c>
      <c r="G501">
        <v>1</v>
      </c>
      <c r="H501">
        <v>4</v>
      </c>
    </row>
    <row r="502" spans="1:8">
      <c r="A502">
        <v>34</v>
      </c>
      <c r="B502">
        <v>11</v>
      </c>
      <c r="C502">
        <v>4490</v>
      </c>
      <c r="D502">
        <v>14</v>
      </c>
      <c r="E502">
        <v>10</v>
      </c>
      <c r="F502">
        <v>9</v>
      </c>
      <c r="G502">
        <v>1</v>
      </c>
      <c r="H502">
        <v>8</v>
      </c>
    </row>
    <row r="503" spans="1:8">
      <c r="A503">
        <v>30</v>
      </c>
      <c r="B503">
        <v>9</v>
      </c>
      <c r="C503">
        <v>4695</v>
      </c>
      <c r="D503">
        <v>10</v>
      </c>
      <c r="E503">
        <v>8</v>
      </c>
      <c r="F503">
        <v>4</v>
      </c>
      <c r="G503">
        <v>1</v>
      </c>
      <c r="H503">
        <v>7</v>
      </c>
    </row>
    <row r="504" spans="1:8">
      <c r="A504">
        <v>41</v>
      </c>
      <c r="B504">
        <v>1</v>
      </c>
      <c r="C504">
        <v>4103</v>
      </c>
      <c r="D504">
        <v>10</v>
      </c>
      <c r="E504">
        <v>9</v>
      </c>
      <c r="F504">
        <v>3</v>
      </c>
      <c r="G504">
        <v>1</v>
      </c>
      <c r="H504">
        <v>7</v>
      </c>
    </row>
    <row r="505" spans="1:8">
      <c r="A505">
        <v>35</v>
      </c>
      <c r="B505">
        <v>4</v>
      </c>
      <c r="C505">
        <v>4249</v>
      </c>
      <c r="D505">
        <v>9</v>
      </c>
      <c r="E505">
        <v>9</v>
      </c>
      <c r="F505">
        <v>6</v>
      </c>
      <c r="G505">
        <v>1</v>
      </c>
      <c r="H505">
        <v>1</v>
      </c>
    </row>
    <row r="506" spans="1:8">
      <c r="A506">
        <v>34</v>
      </c>
      <c r="B506">
        <v>1</v>
      </c>
      <c r="C506">
        <v>2996</v>
      </c>
      <c r="D506">
        <v>10</v>
      </c>
      <c r="E506">
        <v>4</v>
      </c>
      <c r="F506">
        <v>3</v>
      </c>
      <c r="G506">
        <v>1</v>
      </c>
      <c r="H506">
        <v>3</v>
      </c>
    </row>
    <row r="507" spans="1:8">
      <c r="A507">
        <v>37</v>
      </c>
      <c r="B507">
        <v>5</v>
      </c>
      <c r="C507">
        <v>3500</v>
      </c>
      <c r="D507">
        <v>7</v>
      </c>
      <c r="E507">
        <v>6</v>
      </c>
      <c r="F507">
        <v>5</v>
      </c>
      <c r="G507">
        <v>1</v>
      </c>
      <c r="H507">
        <v>3</v>
      </c>
    </row>
    <row r="508" spans="1:8">
      <c r="A508">
        <v>28</v>
      </c>
      <c r="B508">
        <v>7</v>
      </c>
      <c r="C508">
        <v>4898</v>
      </c>
      <c r="D508">
        <v>5</v>
      </c>
      <c r="E508">
        <v>4</v>
      </c>
      <c r="F508">
        <v>2</v>
      </c>
      <c r="G508">
        <v>1</v>
      </c>
      <c r="H508">
        <v>3</v>
      </c>
    </row>
    <row r="509" spans="1:8">
      <c r="A509">
        <v>54</v>
      </c>
      <c r="B509">
        <v>11</v>
      </c>
      <c r="C509">
        <v>16032</v>
      </c>
      <c r="D509">
        <v>26</v>
      </c>
      <c r="E509">
        <v>14</v>
      </c>
      <c r="F509">
        <v>9</v>
      </c>
      <c r="G509">
        <v>1</v>
      </c>
      <c r="H509">
        <v>12</v>
      </c>
    </row>
    <row r="510" spans="1:8">
      <c r="A510">
        <v>29</v>
      </c>
      <c r="B510">
        <v>2</v>
      </c>
      <c r="C510">
        <v>8853</v>
      </c>
      <c r="D510">
        <v>6</v>
      </c>
      <c r="E510">
        <v>6</v>
      </c>
      <c r="F510">
        <v>4</v>
      </c>
      <c r="G510">
        <v>1</v>
      </c>
      <c r="H510">
        <v>3</v>
      </c>
    </row>
    <row r="511" spans="1:8">
      <c r="A511">
        <v>22</v>
      </c>
      <c r="B511">
        <v>26</v>
      </c>
      <c r="C511">
        <v>2814</v>
      </c>
      <c r="D511">
        <v>4</v>
      </c>
      <c r="E511">
        <v>4</v>
      </c>
      <c r="F511">
        <v>2</v>
      </c>
      <c r="G511">
        <v>1</v>
      </c>
      <c r="H511">
        <v>3</v>
      </c>
    </row>
    <row r="512" spans="1:8">
      <c r="A512">
        <v>24</v>
      </c>
      <c r="B512">
        <v>2</v>
      </c>
      <c r="C512">
        <v>3760</v>
      </c>
      <c r="D512">
        <v>6</v>
      </c>
      <c r="E512">
        <v>6</v>
      </c>
      <c r="F512">
        <v>3</v>
      </c>
      <c r="G512">
        <v>1</v>
      </c>
      <c r="H512">
        <v>3</v>
      </c>
    </row>
    <row r="513" spans="1:8">
      <c r="A513">
        <v>37</v>
      </c>
      <c r="B513">
        <v>1</v>
      </c>
      <c r="C513">
        <v>9525</v>
      </c>
      <c r="D513">
        <v>6</v>
      </c>
      <c r="E513">
        <v>6</v>
      </c>
      <c r="F513">
        <v>3</v>
      </c>
      <c r="G513">
        <v>1</v>
      </c>
      <c r="H513">
        <v>3</v>
      </c>
    </row>
    <row r="514" spans="1:8">
      <c r="A514">
        <v>35</v>
      </c>
      <c r="B514">
        <v>2</v>
      </c>
      <c r="C514">
        <v>4930</v>
      </c>
      <c r="D514">
        <v>6</v>
      </c>
      <c r="E514">
        <v>5</v>
      </c>
      <c r="F514">
        <v>4</v>
      </c>
      <c r="G514">
        <v>1</v>
      </c>
      <c r="H514">
        <v>4</v>
      </c>
    </row>
    <row r="515" spans="1:8">
      <c r="A515">
        <v>32</v>
      </c>
      <c r="B515">
        <v>10</v>
      </c>
      <c r="C515">
        <v>3433</v>
      </c>
      <c r="D515">
        <v>10</v>
      </c>
      <c r="E515">
        <v>5</v>
      </c>
      <c r="F515">
        <v>2</v>
      </c>
      <c r="G515">
        <v>1</v>
      </c>
      <c r="H515">
        <v>3</v>
      </c>
    </row>
    <row r="516" spans="1:8">
      <c r="A516">
        <v>31</v>
      </c>
      <c r="B516">
        <v>24</v>
      </c>
      <c r="C516">
        <v>5238</v>
      </c>
      <c r="D516">
        <v>9</v>
      </c>
      <c r="E516">
        <v>5</v>
      </c>
      <c r="F516">
        <v>4</v>
      </c>
      <c r="G516">
        <v>1</v>
      </c>
      <c r="H516">
        <v>4</v>
      </c>
    </row>
    <row r="517" spans="1:8">
      <c r="A517">
        <v>33</v>
      </c>
      <c r="B517">
        <v>2</v>
      </c>
      <c r="C517">
        <v>5147</v>
      </c>
      <c r="D517">
        <v>13</v>
      </c>
      <c r="E517">
        <v>11</v>
      </c>
      <c r="F517">
        <v>7</v>
      </c>
      <c r="G517">
        <v>1</v>
      </c>
      <c r="H517">
        <v>7</v>
      </c>
    </row>
    <row r="518" spans="1:8">
      <c r="A518">
        <v>33</v>
      </c>
      <c r="B518">
        <v>4</v>
      </c>
      <c r="C518">
        <v>3055</v>
      </c>
      <c r="D518">
        <v>11</v>
      </c>
      <c r="E518">
        <v>9</v>
      </c>
      <c r="F518">
        <v>8</v>
      </c>
      <c r="G518">
        <v>1</v>
      </c>
      <c r="H518">
        <v>7</v>
      </c>
    </row>
    <row r="519" spans="1:8">
      <c r="A519">
        <v>35</v>
      </c>
      <c r="B519">
        <v>2</v>
      </c>
      <c r="C519">
        <v>5762</v>
      </c>
      <c r="D519">
        <v>15</v>
      </c>
      <c r="E519">
        <v>7</v>
      </c>
      <c r="F519">
        <v>7</v>
      </c>
      <c r="G519">
        <v>1</v>
      </c>
      <c r="H519">
        <v>7</v>
      </c>
    </row>
    <row r="520" spans="1:8">
      <c r="A520">
        <v>47</v>
      </c>
      <c r="B520">
        <v>14</v>
      </c>
      <c r="C520">
        <v>5467</v>
      </c>
      <c r="D520">
        <v>16</v>
      </c>
      <c r="E520">
        <v>8</v>
      </c>
      <c r="F520">
        <v>7</v>
      </c>
      <c r="G520">
        <v>1</v>
      </c>
      <c r="H520">
        <v>7</v>
      </c>
    </row>
    <row r="521" spans="1:8">
      <c r="A521">
        <v>28</v>
      </c>
      <c r="B521">
        <v>16</v>
      </c>
      <c r="C521">
        <v>2144</v>
      </c>
      <c r="D521">
        <v>5</v>
      </c>
      <c r="E521">
        <v>5</v>
      </c>
      <c r="F521">
        <v>3</v>
      </c>
      <c r="G521">
        <v>1</v>
      </c>
      <c r="H521">
        <v>4</v>
      </c>
    </row>
    <row r="522" spans="1:8">
      <c r="A522">
        <v>39</v>
      </c>
      <c r="B522">
        <v>9</v>
      </c>
      <c r="C522">
        <v>19431</v>
      </c>
      <c r="D522">
        <v>21</v>
      </c>
      <c r="E522">
        <v>6</v>
      </c>
      <c r="F522">
        <v>0</v>
      </c>
      <c r="G522">
        <v>1</v>
      </c>
      <c r="H522">
        <v>3</v>
      </c>
    </row>
    <row r="523" spans="1:8">
      <c r="A523">
        <v>56</v>
      </c>
      <c r="B523">
        <v>1</v>
      </c>
      <c r="C523">
        <v>6306</v>
      </c>
      <c r="D523">
        <v>13</v>
      </c>
      <c r="E523">
        <v>13</v>
      </c>
      <c r="F523">
        <v>12</v>
      </c>
      <c r="G523">
        <v>1</v>
      </c>
      <c r="H523">
        <v>9</v>
      </c>
    </row>
    <row r="524" spans="1:8">
      <c r="A524">
        <v>31</v>
      </c>
      <c r="B524">
        <v>5</v>
      </c>
      <c r="C524">
        <v>9936</v>
      </c>
      <c r="D524">
        <v>10</v>
      </c>
      <c r="E524">
        <v>9</v>
      </c>
      <c r="F524">
        <v>4</v>
      </c>
      <c r="G524">
        <v>1</v>
      </c>
      <c r="H524">
        <v>7</v>
      </c>
    </row>
    <row r="525" spans="1:8">
      <c r="A525">
        <v>44</v>
      </c>
      <c r="B525">
        <v>1</v>
      </c>
      <c r="C525">
        <v>5454</v>
      </c>
      <c r="D525">
        <v>9</v>
      </c>
      <c r="E525">
        <v>4</v>
      </c>
      <c r="F525">
        <v>3</v>
      </c>
      <c r="G525">
        <v>1</v>
      </c>
      <c r="H525">
        <v>3</v>
      </c>
    </row>
    <row r="526" spans="1:8">
      <c r="A526">
        <v>55</v>
      </c>
      <c r="B526">
        <v>1</v>
      </c>
      <c r="C526">
        <v>10239</v>
      </c>
      <c r="D526">
        <v>24</v>
      </c>
      <c r="E526">
        <v>1</v>
      </c>
      <c r="F526">
        <v>0</v>
      </c>
      <c r="G526">
        <v>1</v>
      </c>
      <c r="H526">
        <v>0</v>
      </c>
    </row>
    <row r="527" spans="1:8">
      <c r="A527">
        <v>51</v>
      </c>
      <c r="B527">
        <v>21</v>
      </c>
      <c r="C527">
        <v>5441</v>
      </c>
      <c r="D527">
        <v>11</v>
      </c>
      <c r="E527">
        <v>10</v>
      </c>
      <c r="F527">
        <v>7</v>
      </c>
      <c r="G527">
        <v>1</v>
      </c>
      <c r="H527">
        <v>0</v>
      </c>
    </row>
    <row r="528" spans="1:8">
      <c r="A528">
        <v>58</v>
      </c>
      <c r="B528">
        <v>10</v>
      </c>
      <c r="C528">
        <v>13872</v>
      </c>
      <c r="D528">
        <v>38</v>
      </c>
      <c r="E528">
        <v>37</v>
      </c>
      <c r="F528">
        <v>10</v>
      </c>
      <c r="G528">
        <v>1</v>
      </c>
      <c r="H528">
        <v>8</v>
      </c>
    </row>
    <row r="529" spans="1:8">
      <c r="A529">
        <v>37</v>
      </c>
      <c r="B529">
        <v>3</v>
      </c>
      <c r="C529">
        <v>7428</v>
      </c>
      <c r="D529">
        <v>12</v>
      </c>
      <c r="E529">
        <v>5</v>
      </c>
      <c r="F529">
        <v>3</v>
      </c>
      <c r="G529">
        <v>1</v>
      </c>
      <c r="H529">
        <v>3</v>
      </c>
    </row>
    <row r="530" spans="1:8">
      <c r="A530">
        <v>43</v>
      </c>
      <c r="B530">
        <v>16</v>
      </c>
      <c r="C530">
        <v>16064</v>
      </c>
      <c r="D530">
        <v>22</v>
      </c>
      <c r="E530">
        <v>17</v>
      </c>
      <c r="F530">
        <v>13</v>
      </c>
      <c r="G530">
        <v>1</v>
      </c>
      <c r="H530">
        <v>9</v>
      </c>
    </row>
    <row r="531" spans="1:8">
      <c r="A531">
        <v>31</v>
      </c>
      <c r="B531">
        <v>2</v>
      </c>
      <c r="C531">
        <v>6410</v>
      </c>
      <c r="D531">
        <v>9</v>
      </c>
      <c r="E531">
        <v>2</v>
      </c>
      <c r="F531">
        <v>2</v>
      </c>
      <c r="G531">
        <v>1</v>
      </c>
      <c r="H531">
        <v>0</v>
      </c>
    </row>
    <row r="532" spans="1:8">
      <c r="A532">
        <v>31</v>
      </c>
      <c r="B532">
        <v>7</v>
      </c>
      <c r="C532">
        <v>7547</v>
      </c>
      <c r="D532">
        <v>13</v>
      </c>
      <c r="E532">
        <v>7</v>
      </c>
      <c r="F532">
        <v>7</v>
      </c>
      <c r="G532">
        <v>1</v>
      </c>
      <c r="H532">
        <v>7</v>
      </c>
    </row>
    <row r="533" spans="1:8">
      <c r="A533">
        <v>29</v>
      </c>
      <c r="B533">
        <v>10</v>
      </c>
      <c r="C533">
        <v>8268</v>
      </c>
      <c r="D533">
        <v>7</v>
      </c>
      <c r="E533">
        <v>7</v>
      </c>
      <c r="F533">
        <v>7</v>
      </c>
      <c r="G533">
        <v>1</v>
      </c>
      <c r="H533">
        <v>7</v>
      </c>
    </row>
    <row r="534" spans="1:8">
      <c r="A534">
        <v>42</v>
      </c>
      <c r="B534">
        <v>2</v>
      </c>
      <c r="C534">
        <v>2696</v>
      </c>
      <c r="D534">
        <v>4</v>
      </c>
      <c r="E534">
        <v>3</v>
      </c>
      <c r="F534">
        <v>2</v>
      </c>
      <c r="G534">
        <v>1</v>
      </c>
      <c r="H534">
        <v>0</v>
      </c>
    </row>
    <row r="535" spans="1:8">
      <c r="A535">
        <v>40</v>
      </c>
      <c r="B535">
        <v>2</v>
      </c>
      <c r="C535">
        <v>5715</v>
      </c>
      <c r="D535">
        <v>8</v>
      </c>
      <c r="E535">
        <v>5</v>
      </c>
      <c r="F535">
        <v>4</v>
      </c>
      <c r="G535">
        <v>1</v>
      </c>
      <c r="H535">
        <v>3</v>
      </c>
    </row>
    <row r="536" spans="1:8">
      <c r="A536">
        <v>25</v>
      </c>
      <c r="B536">
        <v>4</v>
      </c>
      <c r="C536">
        <v>4487</v>
      </c>
      <c r="D536">
        <v>5</v>
      </c>
      <c r="E536">
        <v>5</v>
      </c>
      <c r="F536">
        <v>4</v>
      </c>
      <c r="G536">
        <v>1</v>
      </c>
      <c r="H536">
        <v>3</v>
      </c>
    </row>
    <row r="537" spans="1:8">
      <c r="A537">
        <v>40</v>
      </c>
      <c r="B537">
        <v>2</v>
      </c>
      <c r="C537">
        <v>18041</v>
      </c>
      <c r="D537">
        <v>21</v>
      </c>
      <c r="E537">
        <v>20</v>
      </c>
      <c r="F537">
        <v>15</v>
      </c>
      <c r="G537">
        <v>1</v>
      </c>
      <c r="H537">
        <v>12</v>
      </c>
    </row>
    <row r="538" spans="1:8">
      <c r="A538">
        <v>26</v>
      </c>
      <c r="B538">
        <v>28</v>
      </c>
      <c r="C538">
        <v>6272</v>
      </c>
      <c r="D538">
        <v>6</v>
      </c>
      <c r="E538">
        <v>5</v>
      </c>
      <c r="F538">
        <v>3</v>
      </c>
      <c r="G538">
        <v>1</v>
      </c>
      <c r="H538">
        <v>4</v>
      </c>
    </row>
    <row r="539" spans="1:8">
      <c r="A539">
        <v>37</v>
      </c>
      <c r="B539">
        <v>2</v>
      </c>
      <c r="C539">
        <v>9602</v>
      </c>
      <c r="D539">
        <v>17</v>
      </c>
      <c r="E539">
        <v>3</v>
      </c>
      <c r="F539">
        <v>0</v>
      </c>
      <c r="G539">
        <v>1</v>
      </c>
      <c r="H539">
        <v>0</v>
      </c>
    </row>
    <row r="540" spans="1:8">
      <c r="A540">
        <v>47</v>
      </c>
      <c r="B540">
        <v>14</v>
      </c>
      <c r="C540">
        <v>4960</v>
      </c>
      <c r="D540">
        <v>20</v>
      </c>
      <c r="E540">
        <v>7</v>
      </c>
      <c r="F540">
        <v>7</v>
      </c>
      <c r="G540">
        <v>1</v>
      </c>
      <c r="H540">
        <v>7</v>
      </c>
    </row>
    <row r="541" spans="1:8">
      <c r="A541">
        <v>52</v>
      </c>
      <c r="B541">
        <v>3</v>
      </c>
      <c r="C541">
        <v>16856</v>
      </c>
      <c r="D541">
        <v>34</v>
      </c>
      <c r="E541">
        <v>34</v>
      </c>
      <c r="F541">
        <v>6</v>
      </c>
      <c r="G541">
        <v>1</v>
      </c>
      <c r="H541">
        <v>16</v>
      </c>
    </row>
    <row r="542" spans="1:8">
      <c r="A542">
        <v>25</v>
      </c>
      <c r="B542">
        <v>26</v>
      </c>
      <c r="C542">
        <v>6180</v>
      </c>
      <c r="D542">
        <v>6</v>
      </c>
      <c r="E542">
        <v>6</v>
      </c>
      <c r="F542">
        <v>5</v>
      </c>
      <c r="G542">
        <v>1</v>
      </c>
      <c r="H542">
        <v>4</v>
      </c>
    </row>
    <row r="543" spans="1:8">
      <c r="A543">
        <v>34</v>
      </c>
      <c r="B543">
        <v>2</v>
      </c>
      <c r="C543">
        <v>6274</v>
      </c>
      <c r="D543">
        <v>6</v>
      </c>
      <c r="E543">
        <v>6</v>
      </c>
      <c r="F543">
        <v>5</v>
      </c>
      <c r="G543">
        <v>1</v>
      </c>
      <c r="H543">
        <v>4</v>
      </c>
    </row>
    <row r="544" spans="1:8">
      <c r="A544">
        <v>35</v>
      </c>
      <c r="B544">
        <v>18</v>
      </c>
      <c r="C544">
        <v>4601</v>
      </c>
      <c r="D544">
        <v>5</v>
      </c>
      <c r="E544">
        <v>5</v>
      </c>
      <c r="F544">
        <v>2</v>
      </c>
      <c r="G544">
        <v>1</v>
      </c>
      <c r="H544">
        <v>0</v>
      </c>
    </row>
    <row r="545" spans="1:8">
      <c r="A545">
        <v>45</v>
      </c>
      <c r="B545">
        <v>11</v>
      </c>
      <c r="C545">
        <v>17650</v>
      </c>
      <c r="D545">
        <v>26</v>
      </c>
      <c r="E545">
        <v>9</v>
      </c>
      <c r="F545">
        <v>3</v>
      </c>
      <c r="G545">
        <v>1</v>
      </c>
      <c r="H545">
        <v>1</v>
      </c>
    </row>
    <row r="546" spans="1:8">
      <c r="A546">
        <v>34</v>
      </c>
      <c r="B546">
        <v>9</v>
      </c>
      <c r="C546">
        <v>5714</v>
      </c>
      <c r="D546">
        <v>6</v>
      </c>
      <c r="E546">
        <v>6</v>
      </c>
      <c r="F546">
        <v>5</v>
      </c>
      <c r="G546">
        <v>1</v>
      </c>
      <c r="H546">
        <v>3</v>
      </c>
    </row>
    <row r="547" spans="1:8">
      <c r="A547">
        <v>35</v>
      </c>
      <c r="B547">
        <v>8</v>
      </c>
      <c r="C547">
        <v>4323</v>
      </c>
      <c r="D547">
        <v>6</v>
      </c>
      <c r="E547">
        <v>5</v>
      </c>
      <c r="F547">
        <v>4</v>
      </c>
      <c r="G547">
        <v>1</v>
      </c>
      <c r="H547">
        <v>4</v>
      </c>
    </row>
    <row r="548" spans="1:8">
      <c r="A548">
        <v>42</v>
      </c>
      <c r="B548">
        <v>4</v>
      </c>
      <c r="C548">
        <v>5155</v>
      </c>
      <c r="D548">
        <v>9</v>
      </c>
      <c r="E548">
        <v>6</v>
      </c>
      <c r="F548">
        <v>4</v>
      </c>
      <c r="G548">
        <v>1</v>
      </c>
      <c r="H548">
        <v>5</v>
      </c>
    </row>
    <row r="549" spans="1:8">
      <c r="A549">
        <v>30</v>
      </c>
      <c r="B549">
        <v>10</v>
      </c>
      <c r="C549">
        <v>6578</v>
      </c>
      <c r="D549">
        <v>10</v>
      </c>
      <c r="E549">
        <v>10</v>
      </c>
      <c r="F549">
        <v>3</v>
      </c>
      <c r="G549">
        <v>1</v>
      </c>
      <c r="H549">
        <v>4</v>
      </c>
    </row>
    <row r="550" spans="1:8">
      <c r="A550">
        <v>33</v>
      </c>
      <c r="B550">
        <v>2</v>
      </c>
      <c r="C550">
        <v>3600</v>
      </c>
      <c r="D550">
        <v>5</v>
      </c>
      <c r="E550">
        <v>5</v>
      </c>
      <c r="F550">
        <v>4</v>
      </c>
      <c r="G550">
        <v>1</v>
      </c>
      <c r="H550">
        <v>4</v>
      </c>
    </row>
    <row r="551" spans="1:8">
      <c r="A551">
        <v>35</v>
      </c>
      <c r="B551">
        <v>17</v>
      </c>
      <c r="C551">
        <v>8966</v>
      </c>
      <c r="D551">
        <v>15</v>
      </c>
      <c r="E551">
        <v>7</v>
      </c>
      <c r="F551">
        <v>7</v>
      </c>
      <c r="G551">
        <v>1</v>
      </c>
      <c r="H551">
        <v>7</v>
      </c>
    </row>
    <row r="552" spans="1:8">
      <c r="A552">
        <v>60</v>
      </c>
      <c r="B552">
        <v>7</v>
      </c>
      <c r="C552">
        <v>5220</v>
      </c>
      <c r="D552">
        <v>12</v>
      </c>
      <c r="E552">
        <v>11</v>
      </c>
      <c r="F552">
        <v>7</v>
      </c>
      <c r="G552">
        <v>1</v>
      </c>
      <c r="H552">
        <v>9</v>
      </c>
    </row>
    <row r="553" spans="1:8">
      <c r="A553">
        <v>40</v>
      </c>
      <c r="B553">
        <v>10</v>
      </c>
      <c r="C553">
        <v>6852</v>
      </c>
      <c r="D553">
        <v>7</v>
      </c>
      <c r="E553">
        <v>5</v>
      </c>
      <c r="F553">
        <v>1</v>
      </c>
      <c r="G553">
        <v>1</v>
      </c>
      <c r="H553">
        <v>3</v>
      </c>
    </row>
    <row r="554" spans="1:8">
      <c r="A554">
        <v>25</v>
      </c>
      <c r="B554">
        <v>10</v>
      </c>
      <c r="C554">
        <v>4950</v>
      </c>
      <c r="D554">
        <v>5</v>
      </c>
      <c r="E554">
        <v>4</v>
      </c>
      <c r="F554">
        <v>3</v>
      </c>
      <c r="G554">
        <v>1</v>
      </c>
      <c r="H554">
        <v>1</v>
      </c>
    </row>
    <row r="555" spans="1:8">
      <c r="A555">
        <v>38</v>
      </c>
      <c r="B555">
        <v>2</v>
      </c>
      <c r="C555">
        <v>6893</v>
      </c>
      <c r="D555">
        <v>11</v>
      </c>
      <c r="E555">
        <v>7</v>
      </c>
      <c r="F555">
        <v>7</v>
      </c>
      <c r="G555">
        <v>1</v>
      </c>
      <c r="H555">
        <v>7</v>
      </c>
    </row>
    <row r="556" spans="1:8">
      <c r="A556">
        <v>39</v>
      </c>
      <c r="B556">
        <v>21</v>
      </c>
      <c r="C556">
        <v>6120</v>
      </c>
      <c r="D556">
        <v>8</v>
      </c>
      <c r="E556">
        <v>5</v>
      </c>
      <c r="F556">
        <v>4</v>
      </c>
      <c r="G556">
        <v>1</v>
      </c>
      <c r="H556">
        <v>4</v>
      </c>
    </row>
    <row r="557" spans="1:8">
      <c r="A557">
        <v>28</v>
      </c>
      <c r="B557">
        <v>5</v>
      </c>
      <c r="C557">
        <v>8463</v>
      </c>
      <c r="D557">
        <v>6</v>
      </c>
      <c r="E557">
        <v>5</v>
      </c>
      <c r="F557">
        <v>4</v>
      </c>
      <c r="G557">
        <v>1</v>
      </c>
      <c r="H557">
        <v>3</v>
      </c>
    </row>
    <row r="558" spans="1:8">
      <c r="A558">
        <v>30</v>
      </c>
      <c r="B558">
        <v>1</v>
      </c>
      <c r="C558">
        <v>2064</v>
      </c>
      <c r="D558">
        <v>6</v>
      </c>
      <c r="E558">
        <v>5</v>
      </c>
      <c r="F558">
        <v>3</v>
      </c>
      <c r="G558">
        <v>1</v>
      </c>
      <c r="H558">
        <v>3</v>
      </c>
    </row>
    <row r="559" spans="1:8">
      <c r="A559">
        <v>30</v>
      </c>
      <c r="B559">
        <v>29</v>
      </c>
      <c r="C559">
        <v>9250</v>
      </c>
      <c r="D559">
        <v>9</v>
      </c>
      <c r="E559">
        <v>4</v>
      </c>
      <c r="F559">
        <v>2</v>
      </c>
      <c r="G559">
        <v>1</v>
      </c>
      <c r="H559">
        <v>3</v>
      </c>
    </row>
    <row r="560" spans="1:8">
      <c r="A560">
        <v>47</v>
      </c>
      <c r="B560">
        <v>26</v>
      </c>
      <c r="C560">
        <v>19658</v>
      </c>
      <c r="D560">
        <v>27</v>
      </c>
      <c r="E560">
        <v>5</v>
      </c>
      <c r="F560">
        <v>2</v>
      </c>
      <c r="G560">
        <v>1</v>
      </c>
      <c r="H560">
        <v>0</v>
      </c>
    </row>
    <row r="561" spans="1:8">
      <c r="A561">
        <v>29</v>
      </c>
      <c r="B561">
        <v>10</v>
      </c>
      <c r="C561">
        <v>5869</v>
      </c>
      <c r="D561">
        <v>8</v>
      </c>
      <c r="E561">
        <v>5</v>
      </c>
      <c r="F561">
        <v>2</v>
      </c>
      <c r="G561">
        <v>1</v>
      </c>
      <c r="H561">
        <v>4</v>
      </c>
    </row>
    <row r="562" spans="1:8">
      <c r="A562">
        <v>30</v>
      </c>
      <c r="B562">
        <v>15</v>
      </c>
      <c r="C562">
        <v>7140</v>
      </c>
      <c r="D562">
        <v>12</v>
      </c>
      <c r="E562">
        <v>7</v>
      </c>
      <c r="F562">
        <v>7</v>
      </c>
      <c r="G562">
        <v>1</v>
      </c>
      <c r="H562">
        <v>7</v>
      </c>
    </row>
    <row r="563" spans="1:8">
      <c r="A563">
        <v>43</v>
      </c>
      <c r="B563">
        <v>2</v>
      </c>
      <c r="C563">
        <v>3539</v>
      </c>
      <c r="D563">
        <v>10</v>
      </c>
      <c r="E563">
        <v>9</v>
      </c>
      <c r="F563">
        <v>7</v>
      </c>
      <c r="G563">
        <v>1</v>
      </c>
      <c r="H563">
        <v>8</v>
      </c>
    </row>
    <row r="564" spans="1:8">
      <c r="A564">
        <v>36</v>
      </c>
      <c r="B564">
        <v>10</v>
      </c>
      <c r="C564">
        <v>5673</v>
      </c>
      <c r="D564">
        <v>10</v>
      </c>
      <c r="E564">
        <v>10</v>
      </c>
      <c r="F564">
        <v>9</v>
      </c>
      <c r="G564">
        <v>1</v>
      </c>
      <c r="H564">
        <v>7</v>
      </c>
    </row>
    <row r="565" spans="1:8">
      <c r="A565">
        <v>34</v>
      </c>
      <c r="B565">
        <v>4</v>
      </c>
      <c r="C565">
        <v>9713</v>
      </c>
      <c r="D565">
        <v>9</v>
      </c>
      <c r="E565">
        <v>5</v>
      </c>
      <c r="F565">
        <v>3</v>
      </c>
      <c r="G565">
        <v>1</v>
      </c>
      <c r="H565">
        <v>0</v>
      </c>
    </row>
    <row r="566" spans="1:8">
      <c r="A566">
        <v>36</v>
      </c>
      <c r="B566">
        <v>17</v>
      </c>
      <c r="C566">
        <v>5507</v>
      </c>
      <c r="D566">
        <v>12</v>
      </c>
      <c r="E566">
        <v>4</v>
      </c>
      <c r="F566">
        <v>2</v>
      </c>
      <c r="G566">
        <v>1</v>
      </c>
      <c r="H566">
        <v>3</v>
      </c>
    </row>
    <row r="567" spans="1:8">
      <c r="A567">
        <v>41</v>
      </c>
      <c r="B567">
        <v>8</v>
      </c>
      <c r="C567">
        <v>4393</v>
      </c>
      <c r="D567">
        <v>14</v>
      </c>
      <c r="E567">
        <v>5</v>
      </c>
      <c r="F567">
        <v>4</v>
      </c>
      <c r="G567">
        <v>1</v>
      </c>
      <c r="H567">
        <v>4</v>
      </c>
    </row>
    <row r="568" spans="1:8">
      <c r="A568">
        <v>31</v>
      </c>
      <c r="B568">
        <v>10</v>
      </c>
      <c r="C568">
        <v>6583</v>
      </c>
      <c r="D568">
        <v>8</v>
      </c>
      <c r="E568">
        <v>5</v>
      </c>
      <c r="F568">
        <v>2</v>
      </c>
      <c r="G568">
        <v>1</v>
      </c>
      <c r="H568">
        <v>4</v>
      </c>
    </row>
    <row r="569" spans="1:8">
      <c r="A569">
        <v>34</v>
      </c>
      <c r="B569">
        <v>13</v>
      </c>
      <c r="C569">
        <v>8628</v>
      </c>
      <c r="D569">
        <v>9</v>
      </c>
      <c r="E569">
        <v>8</v>
      </c>
      <c r="F569">
        <v>7</v>
      </c>
      <c r="G569">
        <v>1</v>
      </c>
      <c r="H569">
        <v>1</v>
      </c>
    </row>
    <row r="570" spans="1:8">
      <c r="A570">
        <v>55</v>
      </c>
      <c r="B570">
        <v>26</v>
      </c>
      <c r="C570">
        <v>19636</v>
      </c>
      <c r="D570">
        <v>35</v>
      </c>
      <c r="E570">
        <v>10</v>
      </c>
      <c r="F570">
        <v>9</v>
      </c>
      <c r="G570">
        <v>1</v>
      </c>
      <c r="H570">
        <v>4</v>
      </c>
    </row>
    <row r="571" spans="1:8">
      <c r="A571">
        <v>34</v>
      </c>
      <c r="B571">
        <v>28</v>
      </c>
      <c r="C571">
        <v>6712</v>
      </c>
      <c r="D571">
        <v>8</v>
      </c>
      <c r="E571">
        <v>8</v>
      </c>
      <c r="F571">
        <v>7</v>
      </c>
      <c r="G571">
        <v>1</v>
      </c>
      <c r="H571">
        <v>7</v>
      </c>
    </row>
    <row r="572" spans="1:8">
      <c r="A572">
        <v>35</v>
      </c>
      <c r="B572">
        <v>26</v>
      </c>
      <c r="C572">
        <v>8837</v>
      </c>
      <c r="D572">
        <v>9</v>
      </c>
      <c r="E572">
        <v>9</v>
      </c>
      <c r="F572">
        <v>0</v>
      </c>
      <c r="G572">
        <v>1</v>
      </c>
      <c r="H572">
        <v>7</v>
      </c>
    </row>
    <row r="573" spans="1:8">
      <c r="A573">
        <v>38</v>
      </c>
      <c r="B573">
        <v>10</v>
      </c>
      <c r="C573">
        <v>5343</v>
      </c>
      <c r="D573">
        <v>10</v>
      </c>
      <c r="E573">
        <v>10</v>
      </c>
      <c r="F573">
        <v>7</v>
      </c>
      <c r="G573">
        <v>1</v>
      </c>
      <c r="H573">
        <v>9</v>
      </c>
    </row>
    <row r="574" spans="1:8">
      <c r="A574">
        <v>44</v>
      </c>
      <c r="B574">
        <v>10</v>
      </c>
      <c r="C574">
        <v>6465</v>
      </c>
      <c r="D574">
        <v>9</v>
      </c>
      <c r="E574">
        <v>4</v>
      </c>
      <c r="F574">
        <v>2</v>
      </c>
      <c r="G574">
        <v>1</v>
      </c>
      <c r="H574">
        <v>3</v>
      </c>
    </row>
    <row r="575" spans="1:8">
      <c r="A575">
        <v>30</v>
      </c>
      <c r="B575">
        <v>9</v>
      </c>
      <c r="C575">
        <v>2206</v>
      </c>
      <c r="D575">
        <v>10</v>
      </c>
      <c r="E575">
        <v>10</v>
      </c>
      <c r="F575">
        <v>0</v>
      </c>
      <c r="G575">
        <v>1</v>
      </c>
      <c r="H575">
        <v>8</v>
      </c>
    </row>
    <row r="576" spans="1:8">
      <c r="A576">
        <v>43</v>
      </c>
      <c r="B576">
        <v>2</v>
      </c>
      <c r="C576">
        <v>2645</v>
      </c>
      <c r="D576">
        <v>6</v>
      </c>
      <c r="E576">
        <v>5</v>
      </c>
      <c r="F576">
        <v>3</v>
      </c>
      <c r="G576">
        <v>1</v>
      </c>
      <c r="H576">
        <v>4</v>
      </c>
    </row>
    <row r="577" spans="1:8">
      <c r="A577">
        <v>31</v>
      </c>
      <c r="B577">
        <v>7</v>
      </c>
      <c r="C577">
        <v>5915</v>
      </c>
      <c r="D577">
        <v>10</v>
      </c>
      <c r="E577">
        <v>7</v>
      </c>
      <c r="F577">
        <v>7</v>
      </c>
      <c r="G577">
        <v>1</v>
      </c>
      <c r="H577">
        <v>7</v>
      </c>
    </row>
    <row r="578" spans="1:8">
      <c r="A578">
        <v>31</v>
      </c>
      <c r="B578">
        <v>1</v>
      </c>
      <c r="C578">
        <v>2501</v>
      </c>
      <c r="D578">
        <v>1</v>
      </c>
      <c r="E578">
        <v>1</v>
      </c>
      <c r="F578">
        <v>1</v>
      </c>
      <c r="G578">
        <v>1</v>
      </c>
      <c r="H578">
        <v>0</v>
      </c>
    </row>
    <row r="579" spans="1:8">
      <c r="A579">
        <v>31</v>
      </c>
      <c r="B579">
        <v>8</v>
      </c>
      <c r="C579">
        <v>4424</v>
      </c>
      <c r="D579">
        <v>11</v>
      </c>
      <c r="E579">
        <v>11</v>
      </c>
      <c r="F579">
        <v>7</v>
      </c>
      <c r="G579">
        <v>1</v>
      </c>
      <c r="H579">
        <v>8</v>
      </c>
    </row>
    <row r="580" spans="1:8">
      <c r="A580">
        <v>34</v>
      </c>
      <c r="B580">
        <v>1</v>
      </c>
      <c r="C580">
        <v>4325</v>
      </c>
      <c r="D580">
        <v>5</v>
      </c>
      <c r="E580">
        <v>5</v>
      </c>
      <c r="F580">
        <v>2</v>
      </c>
      <c r="G580">
        <v>1</v>
      </c>
      <c r="H580">
        <v>3</v>
      </c>
    </row>
    <row r="581" spans="1:8">
      <c r="A581">
        <v>41</v>
      </c>
      <c r="B581">
        <v>9</v>
      </c>
      <c r="C581">
        <v>2238</v>
      </c>
      <c r="D581">
        <v>7</v>
      </c>
      <c r="E581">
        <v>5</v>
      </c>
      <c r="F581">
        <v>0</v>
      </c>
      <c r="G581">
        <v>1</v>
      </c>
      <c r="H581">
        <v>4</v>
      </c>
    </row>
    <row r="582" spans="1:8">
      <c r="A582">
        <v>57</v>
      </c>
      <c r="B582">
        <v>24</v>
      </c>
      <c r="C582">
        <v>9439</v>
      </c>
      <c r="D582">
        <v>12</v>
      </c>
      <c r="E582">
        <v>5</v>
      </c>
      <c r="F582">
        <v>3</v>
      </c>
      <c r="G582">
        <v>1</v>
      </c>
      <c r="H582">
        <v>4</v>
      </c>
    </row>
    <row r="583" spans="1:8">
      <c r="A583">
        <v>41</v>
      </c>
      <c r="B583">
        <v>14</v>
      </c>
      <c r="C583">
        <v>2451</v>
      </c>
      <c r="D583">
        <v>13</v>
      </c>
      <c r="E583">
        <v>9</v>
      </c>
      <c r="F583">
        <v>8</v>
      </c>
      <c r="G583">
        <v>1</v>
      </c>
      <c r="H583">
        <v>8</v>
      </c>
    </row>
    <row r="584" spans="1:8">
      <c r="A584">
        <v>32</v>
      </c>
      <c r="B584">
        <v>6</v>
      </c>
      <c r="C584">
        <v>3038</v>
      </c>
      <c r="D584">
        <v>8</v>
      </c>
      <c r="E584">
        <v>5</v>
      </c>
      <c r="F584">
        <v>4</v>
      </c>
      <c r="G584">
        <v>1</v>
      </c>
      <c r="H584">
        <v>4</v>
      </c>
    </row>
    <row r="585" spans="1:8">
      <c r="A585">
        <v>27</v>
      </c>
      <c r="B585">
        <v>17</v>
      </c>
      <c r="C585">
        <v>3058</v>
      </c>
      <c r="D585">
        <v>6</v>
      </c>
      <c r="E585">
        <v>5</v>
      </c>
      <c r="F585">
        <v>2</v>
      </c>
      <c r="G585">
        <v>1</v>
      </c>
      <c r="H585">
        <v>1</v>
      </c>
    </row>
    <row r="586" spans="1:8">
      <c r="A586">
        <v>53</v>
      </c>
      <c r="B586">
        <v>13</v>
      </c>
      <c r="C586">
        <v>4450</v>
      </c>
      <c r="D586">
        <v>5</v>
      </c>
      <c r="E586">
        <v>4</v>
      </c>
      <c r="F586">
        <v>2</v>
      </c>
      <c r="G586">
        <v>1</v>
      </c>
      <c r="H586">
        <v>3</v>
      </c>
    </row>
    <row r="587" spans="1:8">
      <c r="A587">
        <v>33</v>
      </c>
      <c r="B587">
        <v>14</v>
      </c>
      <c r="C587">
        <v>2756</v>
      </c>
      <c r="D587">
        <v>8</v>
      </c>
      <c r="E587">
        <v>8</v>
      </c>
      <c r="F587">
        <v>7</v>
      </c>
      <c r="G587">
        <v>1</v>
      </c>
      <c r="H587">
        <v>6</v>
      </c>
    </row>
    <row r="588" spans="1:8">
      <c r="A588">
        <v>51</v>
      </c>
      <c r="B588">
        <v>3</v>
      </c>
      <c r="C588">
        <v>13734</v>
      </c>
      <c r="D588">
        <v>21</v>
      </c>
      <c r="E588">
        <v>7</v>
      </c>
      <c r="F588">
        <v>7</v>
      </c>
      <c r="G588">
        <v>1</v>
      </c>
      <c r="H588">
        <v>0</v>
      </c>
    </row>
    <row r="589" spans="1:8">
      <c r="A589">
        <v>37</v>
      </c>
      <c r="B589">
        <v>21</v>
      </c>
      <c r="C589">
        <v>3564</v>
      </c>
      <c r="D589">
        <v>8</v>
      </c>
      <c r="E589">
        <v>8</v>
      </c>
      <c r="F589">
        <v>7</v>
      </c>
      <c r="G589">
        <v>1</v>
      </c>
      <c r="H589">
        <v>7</v>
      </c>
    </row>
    <row r="590" spans="1:8">
      <c r="A590">
        <v>38</v>
      </c>
      <c r="B590">
        <v>29</v>
      </c>
      <c r="C590">
        <v>6261</v>
      </c>
      <c r="D590">
        <v>9</v>
      </c>
      <c r="E590">
        <v>7</v>
      </c>
      <c r="F590">
        <v>7</v>
      </c>
      <c r="G590">
        <v>1</v>
      </c>
      <c r="H590">
        <v>7</v>
      </c>
    </row>
    <row r="591" spans="1:8">
      <c r="A591">
        <v>33</v>
      </c>
      <c r="B591">
        <v>4</v>
      </c>
      <c r="C591">
        <v>2622</v>
      </c>
      <c r="D591">
        <v>7</v>
      </c>
      <c r="E591">
        <v>3</v>
      </c>
      <c r="F591">
        <v>2</v>
      </c>
      <c r="G591">
        <v>1</v>
      </c>
      <c r="H591">
        <v>1</v>
      </c>
    </row>
    <row r="592" spans="1:8">
      <c r="A592">
        <v>45</v>
      </c>
      <c r="B592">
        <v>1</v>
      </c>
      <c r="C592">
        <v>19202</v>
      </c>
      <c r="D592">
        <v>25</v>
      </c>
      <c r="E592">
        <v>24</v>
      </c>
      <c r="F592">
        <v>0</v>
      </c>
      <c r="G592">
        <v>1</v>
      </c>
      <c r="H592">
        <v>7</v>
      </c>
    </row>
    <row r="593" spans="1:8">
      <c r="A593">
        <v>29</v>
      </c>
      <c r="B593">
        <v>15</v>
      </c>
      <c r="C593">
        <v>2340</v>
      </c>
      <c r="D593">
        <v>6</v>
      </c>
      <c r="E593">
        <v>6</v>
      </c>
      <c r="F593">
        <v>5</v>
      </c>
      <c r="G593">
        <v>1</v>
      </c>
      <c r="H593">
        <v>5</v>
      </c>
    </row>
    <row r="594" spans="1:8">
      <c r="A594">
        <v>21</v>
      </c>
      <c r="B594">
        <v>3</v>
      </c>
      <c r="C594">
        <v>3230</v>
      </c>
      <c r="D594">
        <v>3</v>
      </c>
      <c r="E594">
        <v>3</v>
      </c>
      <c r="F594">
        <v>2</v>
      </c>
      <c r="G594">
        <v>1</v>
      </c>
      <c r="H594">
        <v>0</v>
      </c>
    </row>
    <row r="595" spans="1:8">
      <c r="A595">
        <v>50</v>
      </c>
      <c r="B595">
        <v>4</v>
      </c>
      <c r="C595">
        <v>19144</v>
      </c>
      <c r="D595">
        <v>28</v>
      </c>
      <c r="E595">
        <v>10</v>
      </c>
      <c r="F595">
        <v>4</v>
      </c>
      <c r="G595">
        <v>1</v>
      </c>
      <c r="H595">
        <v>6</v>
      </c>
    </row>
    <row r="596" spans="1:8">
      <c r="A596">
        <v>53</v>
      </c>
      <c r="B596">
        <v>3</v>
      </c>
      <c r="C596">
        <v>17584</v>
      </c>
      <c r="D596">
        <v>21</v>
      </c>
      <c r="E596">
        <v>5</v>
      </c>
      <c r="F596">
        <v>3</v>
      </c>
      <c r="G596">
        <v>1</v>
      </c>
      <c r="H596">
        <v>3</v>
      </c>
    </row>
    <row r="597" spans="1:8">
      <c r="A597">
        <v>30</v>
      </c>
      <c r="B597">
        <v>28</v>
      </c>
      <c r="C597">
        <v>5775</v>
      </c>
      <c r="D597">
        <v>11</v>
      </c>
      <c r="E597">
        <v>10</v>
      </c>
      <c r="F597">
        <v>8</v>
      </c>
      <c r="G597">
        <v>1</v>
      </c>
      <c r="H597">
        <v>9</v>
      </c>
    </row>
    <row r="598" spans="1:8">
      <c r="A598">
        <v>47</v>
      </c>
      <c r="B598">
        <v>5</v>
      </c>
      <c r="C598">
        <v>18300</v>
      </c>
      <c r="D598">
        <v>21</v>
      </c>
      <c r="E598">
        <v>3</v>
      </c>
      <c r="F598">
        <v>2</v>
      </c>
      <c r="G598">
        <v>1</v>
      </c>
      <c r="H598">
        <v>1</v>
      </c>
    </row>
    <row r="599" spans="1:8">
      <c r="A599">
        <v>40</v>
      </c>
      <c r="B599">
        <v>10</v>
      </c>
      <c r="C599">
        <v>2213</v>
      </c>
      <c r="D599">
        <v>10</v>
      </c>
      <c r="E599">
        <v>7</v>
      </c>
      <c r="F599">
        <v>7</v>
      </c>
      <c r="G599">
        <v>1</v>
      </c>
      <c r="H599">
        <v>7</v>
      </c>
    </row>
    <row r="600" spans="1:8">
      <c r="A600">
        <v>50</v>
      </c>
      <c r="B600">
        <v>10</v>
      </c>
      <c r="C600">
        <v>10496</v>
      </c>
      <c r="D600">
        <v>20</v>
      </c>
      <c r="E600">
        <v>4</v>
      </c>
      <c r="F600">
        <v>3</v>
      </c>
      <c r="G600">
        <v>1</v>
      </c>
      <c r="H600">
        <v>3</v>
      </c>
    </row>
    <row r="601" spans="1:8">
      <c r="A601">
        <v>28</v>
      </c>
      <c r="B601">
        <v>17</v>
      </c>
      <c r="C601">
        <v>4558</v>
      </c>
      <c r="D601">
        <v>10</v>
      </c>
      <c r="E601">
        <v>10</v>
      </c>
      <c r="F601">
        <v>0</v>
      </c>
      <c r="G601">
        <v>1</v>
      </c>
      <c r="H601">
        <v>8</v>
      </c>
    </row>
    <row r="602" spans="1:8">
      <c r="A602">
        <v>52</v>
      </c>
      <c r="B602">
        <v>4</v>
      </c>
      <c r="C602">
        <v>16555</v>
      </c>
      <c r="D602">
        <v>31</v>
      </c>
      <c r="E602">
        <v>5</v>
      </c>
      <c r="F602">
        <v>2</v>
      </c>
      <c r="G602">
        <v>1</v>
      </c>
      <c r="H602">
        <v>4</v>
      </c>
    </row>
    <row r="603" spans="1:8">
      <c r="A603">
        <v>24</v>
      </c>
      <c r="B603">
        <v>23</v>
      </c>
      <c r="C603">
        <v>2725</v>
      </c>
      <c r="D603">
        <v>6</v>
      </c>
      <c r="E603">
        <v>6</v>
      </c>
      <c r="F603">
        <v>5</v>
      </c>
      <c r="G603">
        <v>1</v>
      </c>
      <c r="H603">
        <v>4</v>
      </c>
    </row>
    <row r="604" spans="1:8">
      <c r="A604">
        <v>34</v>
      </c>
      <c r="B604">
        <v>1</v>
      </c>
      <c r="C604">
        <v>3622</v>
      </c>
      <c r="D604">
        <v>6</v>
      </c>
      <c r="E604">
        <v>6</v>
      </c>
      <c r="F604">
        <v>5</v>
      </c>
      <c r="G604">
        <v>1</v>
      </c>
      <c r="H604">
        <v>3</v>
      </c>
    </row>
    <row r="605" spans="1:8">
      <c r="A605">
        <v>27</v>
      </c>
      <c r="B605">
        <v>3</v>
      </c>
      <c r="C605">
        <v>2045</v>
      </c>
      <c r="D605">
        <v>5</v>
      </c>
      <c r="E605">
        <v>4</v>
      </c>
      <c r="F605">
        <v>2</v>
      </c>
      <c r="G605">
        <v>1</v>
      </c>
      <c r="H605">
        <v>1</v>
      </c>
    </row>
    <row r="606" spans="1:8">
      <c r="A606">
        <v>38</v>
      </c>
      <c r="B606">
        <v>1</v>
      </c>
      <c r="C606">
        <v>7625</v>
      </c>
      <c r="D606">
        <v>10</v>
      </c>
      <c r="E606">
        <v>9</v>
      </c>
      <c r="F606">
        <v>7</v>
      </c>
      <c r="G606">
        <v>1</v>
      </c>
      <c r="H606">
        <v>8</v>
      </c>
    </row>
    <row r="607" spans="1:8">
      <c r="A607">
        <v>53</v>
      </c>
      <c r="B607">
        <v>7</v>
      </c>
      <c r="C607">
        <v>14814</v>
      </c>
      <c r="D607">
        <v>32</v>
      </c>
      <c r="E607">
        <v>5</v>
      </c>
      <c r="F607">
        <v>1</v>
      </c>
      <c r="G607">
        <v>1</v>
      </c>
      <c r="H607">
        <v>3</v>
      </c>
    </row>
    <row r="608" spans="1:8">
      <c r="A608">
        <v>56</v>
      </c>
      <c r="B608">
        <v>9</v>
      </c>
      <c r="C608">
        <v>11103</v>
      </c>
      <c r="D608">
        <v>30</v>
      </c>
      <c r="E608">
        <v>10</v>
      </c>
      <c r="F608">
        <v>7</v>
      </c>
      <c r="G608">
        <v>1</v>
      </c>
      <c r="H608">
        <v>1</v>
      </c>
    </row>
    <row r="609" spans="1:8">
      <c r="A609">
        <v>29</v>
      </c>
      <c r="B609">
        <v>27</v>
      </c>
      <c r="C609">
        <v>4335</v>
      </c>
      <c r="D609">
        <v>11</v>
      </c>
      <c r="E609">
        <v>8</v>
      </c>
      <c r="F609">
        <v>7</v>
      </c>
      <c r="G609">
        <v>1</v>
      </c>
      <c r="H609">
        <v>1</v>
      </c>
    </row>
    <row r="610" spans="1:8">
      <c r="A610">
        <v>34</v>
      </c>
      <c r="B610">
        <v>1</v>
      </c>
      <c r="C610">
        <v>3280</v>
      </c>
      <c r="D610">
        <v>10</v>
      </c>
      <c r="E610">
        <v>4</v>
      </c>
      <c r="F610">
        <v>2</v>
      </c>
      <c r="G610">
        <v>1</v>
      </c>
      <c r="H610">
        <v>3</v>
      </c>
    </row>
    <row r="611" spans="1:8">
      <c r="A611">
        <v>54</v>
      </c>
      <c r="B611">
        <v>19</v>
      </c>
      <c r="C611">
        <v>5485</v>
      </c>
      <c r="D611">
        <v>9</v>
      </c>
      <c r="E611">
        <v>5</v>
      </c>
      <c r="F611">
        <v>3</v>
      </c>
      <c r="G611">
        <v>1</v>
      </c>
      <c r="H611">
        <v>4</v>
      </c>
    </row>
    <row r="612" spans="1:8">
      <c r="A612">
        <v>34</v>
      </c>
      <c r="B612">
        <v>2</v>
      </c>
      <c r="C612">
        <v>4381</v>
      </c>
      <c r="D612">
        <v>6</v>
      </c>
      <c r="E612">
        <v>6</v>
      </c>
      <c r="F612">
        <v>5</v>
      </c>
      <c r="G612">
        <v>1</v>
      </c>
      <c r="H612">
        <v>3</v>
      </c>
    </row>
    <row r="613" spans="1:8">
      <c r="A613">
        <v>52</v>
      </c>
      <c r="B613">
        <v>11</v>
      </c>
      <c r="C613">
        <v>3149</v>
      </c>
      <c r="D613">
        <v>9</v>
      </c>
      <c r="E613">
        <v>5</v>
      </c>
      <c r="F613">
        <v>2</v>
      </c>
      <c r="G613">
        <v>1</v>
      </c>
      <c r="H613">
        <v>4</v>
      </c>
    </row>
    <row r="614" spans="1:8">
      <c r="A614">
        <v>43</v>
      </c>
      <c r="B614">
        <v>14</v>
      </c>
      <c r="C614">
        <v>17159</v>
      </c>
      <c r="D614">
        <v>22</v>
      </c>
      <c r="E614">
        <v>4</v>
      </c>
      <c r="F614">
        <v>1</v>
      </c>
      <c r="G614">
        <v>1</v>
      </c>
      <c r="H614">
        <v>0</v>
      </c>
    </row>
    <row r="615" spans="1:8">
      <c r="A615">
        <v>35</v>
      </c>
      <c r="B615">
        <v>7</v>
      </c>
      <c r="C615">
        <v>10221</v>
      </c>
      <c r="D615">
        <v>17</v>
      </c>
      <c r="E615">
        <v>8</v>
      </c>
      <c r="F615">
        <v>5</v>
      </c>
      <c r="G615">
        <v>1</v>
      </c>
      <c r="H615">
        <v>6</v>
      </c>
    </row>
    <row r="616" spans="1:8">
      <c r="A616">
        <v>35</v>
      </c>
      <c r="B616">
        <v>27</v>
      </c>
      <c r="C616">
        <v>2559</v>
      </c>
      <c r="D616">
        <v>6</v>
      </c>
      <c r="E616">
        <v>6</v>
      </c>
      <c r="F616">
        <v>5</v>
      </c>
      <c r="G616">
        <v>1</v>
      </c>
      <c r="H616">
        <v>1</v>
      </c>
    </row>
    <row r="617" spans="1:8">
      <c r="A617">
        <v>32</v>
      </c>
      <c r="B617">
        <v>8</v>
      </c>
      <c r="C617">
        <v>5175</v>
      </c>
      <c r="D617">
        <v>9</v>
      </c>
      <c r="E617">
        <v>5</v>
      </c>
      <c r="F617">
        <v>3</v>
      </c>
      <c r="G617">
        <v>1</v>
      </c>
      <c r="H617">
        <v>3</v>
      </c>
    </row>
    <row r="618" spans="1:8">
      <c r="A618">
        <v>42</v>
      </c>
      <c r="B618">
        <v>3</v>
      </c>
      <c r="C618">
        <v>5231</v>
      </c>
      <c r="D618">
        <v>17</v>
      </c>
      <c r="E618">
        <v>5</v>
      </c>
      <c r="F618">
        <v>3</v>
      </c>
      <c r="G618">
        <v>1</v>
      </c>
      <c r="H618">
        <v>3</v>
      </c>
    </row>
    <row r="619" spans="1:8">
      <c r="A619">
        <v>34</v>
      </c>
      <c r="B619">
        <v>10</v>
      </c>
      <c r="C619">
        <v>2008</v>
      </c>
      <c r="D619">
        <v>1</v>
      </c>
      <c r="E619">
        <v>1</v>
      </c>
      <c r="F619">
        <v>0</v>
      </c>
      <c r="G619">
        <v>1</v>
      </c>
      <c r="H619">
        <v>0</v>
      </c>
    </row>
    <row r="620" spans="1:8">
      <c r="A620">
        <v>49</v>
      </c>
      <c r="B620">
        <v>8</v>
      </c>
      <c r="C620">
        <v>7403</v>
      </c>
      <c r="D620">
        <v>29</v>
      </c>
      <c r="E620">
        <v>26</v>
      </c>
      <c r="F620">
        <v>9</v>
      </c>
      <c r="G620">
        <v>1</v>
      </c>
      <c r="H620">
        <v>7</v>
      </c>
    </row>
    <row r="621" spans="1:8">
      <c r="A621">
        <v>33</v>
      </c>
      <c r="B621">
        <v>1</v>
      </c>
      <c r="C621">
        <v>6949</v>
      </c>
      <c r="D621">
        <v>6</v>
      </c>
      <c r="E621">
        <v>5</v>
      </c>
      <c r="F621">
        <v>0</v>
      </c>
      <c r="G621">
        <v>1</v>
      </c>
      <c r="H621">
        <v>4</v>
      </c>
    </row>
    <row r="622" spans="1:8">
      <c r="A622">
        <v>50</v>
      </c>
      <c r="B622">
        <v>1</v>
      </c>
      <c r="C622">
        <v>17399</v>
      </c>
      <c r="D622">
        <v>32</v>
      </c>
      <c r="E622">
        <v>5</v>
      </c>
      <c r="F622">
        <v>4</v>
      </c>
      <c r="G622">
        <v>1</v>
      </c>
      <c r="H622">
        <v>3</v>
      </c>
    </row>
    <row r="623" spans="1:8">
      <c r="A623">
        <v>50</v>
      </c>
      <c r="B623">
        <v>24</v>
      </c>
      <c r="C623">
        <v>13973</v>
      </c>
      <c r="D623">
        <v>22</v>
      </c>
      <c r="E623">
        <v>12</v>
      </c>
      <c r="F623">
        <v>11</v>
      </c>
      <c r="G623">
        <v>1</v>
      </c>
      <c r="H623">
        <v>5</v>
      </c>
    </row>
    <row r="624" spans="1:8">
      <c r="A624">
        <v>30</v>
      </c>
      <c r="B624">
        <v>8</v>
      </c>
      <c r="C624">
        <v>11416</v>
      </c>
      <c r="D624">
        <v>9</v>
      </c>
      <c r="E624">
        <v>8</v>
      </c>
      <c r="F624">
        <v>7</v>
      </c>
      <c r="G624">
        <v>1</v>
      </c>
      <c r="H624">
        <v>7</v>
      </c>
    </row>
    <row r="625" spans="1:8">
      <c r="A625">
        <v>26</v>
      </c>
      <c r="B625">
        <v>2</v>
      </c>
      <c r="C625">
        <v>5472</v>
      </c>
      <c r="D625">
        <v>8</v>
      </c>
      <c r="E625">
        <v>8</v>
      </c>
      <c r="F625">
        <v>7</v>
      </c>
      <c r="G625">
        <v>1</v>
      </c>
      <c r="H625">
        <v>3</v>
      </c>
    </row>
    <row r="626" spans="1:8">
      <c r="A626">
        <v>22</v>
      </c>
      <c r="B626">
        <v>8</v>
      </c>
      <c r="C626">
        <v>2451</v>
      </c>
      <c r="D626">
        <v>4</v>
      </c>
      <c r="E626">
        <v>4</v>
      </c>
      <c r="F626">
        <v>3</v>
      </c>
      <c r="G626">
        <v>1</v>
      </c>
      <c r="H626">
        <v>1</v>
      </c>
    </row>
    <row r="627" spans="1:8">
      <c r="A627">
        <v>46</v>
      </c>
      <c r="B627">
        <v>8</v>
      </c>
      <c r="C627">
        <v>4615</v>
      </c>
      <c r="D627">
        <v>19</v>
      </c>
      <c r="E627">
        <v>16</v>
      </c>
      <c r="F627">
        <v>13</v>
      </c>
      <c r="G627">
        <v>1</v>
      </c>
      <c r="H627">
        <v>7</v>
      </c>
    </row>
    <row r="628" spans="1:8">
      <c r="A628">
        <v>26</v>
      </c>
      <c r="B628">
        <v>1</v>
      </c>
      <c r="C628">
        <v>3955</v>
      </c>
      <c r="D628">
        <v>6</v>
      </c>
      <c r="E628">
        <v>5</v>
      </c>
      <c r="F628">
        <v>3</v>
      </c>
      <c r="G628">
        <v>1</v>
      </c>
      <c r="H628">
        <v>3</v>
      </c>
    </row>
    <row r="629" spans="1:8">
      <c r="A629">
        <v>38</v>
      </c>
      <c r="B629">
        <v>17</v>
      </c>
      <c r="C629">
        <v>8823</v>
      </c>
      <c r="D629">
        <v>20</v>
      </c>
      <c r="E629">
        <v>19</v>
      </c>
      <c r="F629">
        <v>9</v>
      </c>
      <c r="G629">
        <v>1</v>
      </c>
      <c r="H629">
        <v>9</v>
      </c>
    </row>
    <row r="630" spans="1:8">
      <c r="A630">
        <v>28</v>
      </c>
      <c r="B630">
        <v>10</v>
      </c>
      <c r="C630">
        <v>3660</v>
      </c>
      <c r="D630">
        <v>10</v>
      </c>
      <c r="E630">
        <v>8</v>
      </c>
      <c r="F630">
        <v>7</v>
      </c>
      <c r="G630">
        <v>1</v>
      </c>
      <c r="H630">
        <v>7</v>
      </c>
    </row>
    <row r="631" spans="1:8">
      <c r="A631">
        <v>29</v>
      </c>
      <c r="B631">
        <v>28</v>
      </c>
      <c r="C631">
        <v>2514</v>
      </c>
      <c r="D631">
        <v>11</v>
      </c>
      <c r="E631">
        <v>7</v>
      </c>
      <c r="F631">
        <v>5</v>
      </c>
      <c r="G631">
        <v>1</v>
      </c>
      <c r="H631">
        <v>7</v>
      </c>
    </row>
    <row r="632" spans="1:8">
      <c r="A632">
        <v>28</v>
      </c>
      <c r="B632">
        <v>3</v>
      </c>
      <c r="C632">
        <v>7655</v>
      </c>
      <c r="D632">
        <v>10</v>
      </c>
      <c r="E632">
        <v>9</v>
      </c>
      <c r="F632">
        <v>7</v>
      </c>
      <c r="G632">
        <v>1</v>
      </c>
      <c r="H632">
        <v>7</v>
      </c>
    </row>
    <row r="633" spans="1:8">
      <c r="A633">
        <v>37</v>
      </c>
      <c r="B633">
        <v>25</v>
      </c>
      <c r="C633">
        <v>5731</v>
      </c>
      <c r="D633">
        <v>9</v>
      </c>
      <c r="E633">
        <v>6</v>
      </c>
      <c r="F633">
        <v>2</v>
      </c>
      <c r="G633">
        <v>1</v>
      </c>
      <c r="H633">
        <v>3</v>
      </c>
    </row>
    <row r="634" spans="1:8">
      <c r="A634">
        <v>35</v>
      </c>
      <c r="B634">
        <v>1</v>
      </c>
      <c r="C634">
        <v>2258</v>
      </c>
      <c r="D634">
        <v>10</v>
      </c>
      <c r="E634">
        <v>8</v>
      </c>
      <c r="F634">
        <v>0</v>
      </c>
      <c r="G634">
        <v>1</v>
      </c>
      <c r="H634">
        <v>7</v>
      </c>
    </row>
    <row r="635" spans="1:8">
      <c r="A635">
        <v>29</v>
      </c>
      <c r="B635">
        <v>15</v>
      </c>
      <c r="C635">
        <v>2168</v>
      </c>
      <c r="D635">
        <v>6</v>
      </c>
      <c r="E635">
        <v>5</v>
      </c>
      <c r="F635">
        <v>4</v>
      </c>
      <c r="G635">
        <v>1</v>
      </c>
      <c r="H635">
        <v>3</v>
      </c>
    </row>
    <row r="636" spans="1:8">
      <c r="A636">
        <v>36</v>
      </c>
      <c r="B636">
        <v>6</v>
      </c>
      <c r="C636">
        <v>2741</v>
      </c>
      <c r="D636">
        <v>7</v>
      </c>
      <c r="E636">
        <v>7</v>
      </c>
      <c r="F636">
        <v>7</v>
      </c>
      <c r="G636">
        <v>1</v>
      </c>
      <c r="H636">
        <v>7</v>
      </c>
    </row>
    <row r="637" spans="1:8">
      <c r="A637">
        <v>46</v>
      </c>
      <c r="B637">
        <v>2</v>
      </c>
      <c r="C637">
        <v>7379</v>
      </c>
      <c r="D637">
        <v>12</v>
      </c>
      <c r="E637">
        <v>6</v>
      </c>
      <c r="F637">
        <v>3</v>
      </c>
      <c r="G637">
        <v>1</v>
      </c>
      <c r="H637">
        <v>4</v>
      </c>
    </row>
    <row r="638" spans="1:8">
      <c r="A638">
        <v>31</v>
      </c>
      <c r="B638">
        <v>24</v>
      </c>
      <c r="C638">
        <v>6812</v>
      </c>
      <c r="D638">
        <v>10</v>
      </c>
      <c r="E638">
        <v>10</v>
      </c>
      <c r="F638">
        <v>9</v>
      </c>
      <c r="G638">
        <v>1</v>
      </c>
      <c r="H638">
        <v>8</v>
      </c>
    </row>
    <row r="639" spans="1:8">
      <c r="A639">
        <v>29</v>
      </c>
      <c r="B639">
        <v>7</v>
      </c>
      <c r="C639">
        <v>6623</v>
      </c>
      <c r="D639">
        <v>6</v>
      </c>
      <c r="E639">
        <v>6</v>
      </c>
      <c r="F639">
        <v>0</v>
      </c>
      <c r="G639">
        <v>1</v>
      </c>
      <c r="H639">
        <v>0</v>
      </c>
    </row>
    <row r="640" spans="1:8">
      <c r="A640">
        <v>29</v>
      </c>
      <c r="B640">
        <v>1</v>
      </c>
      <c r="C640">
        <v>16124</v>
      </c>
      <c r="D640">
        <v>9</v>
      </c>
      <c r="E640">
        <v>7</v>
      </c>
      <c r="F640">
        <v>7</v>
      </c>
      <c r="G640">
        <v>1</v>
      </c>
      <c r="H640">
        <v>7</v>
      </c>
    </row>
    <row r="641" spans="1:8">
      <c r="A641">
        <v>36</v>
      </c>
      <c r="B641">
        <v>10</v>
      </c>
      <c r="C641">
        <v>7094</v>
      </c>
      <c r="D641">
        <v>10</v>
      </c>
      <c r="E641">
        <v>7</v>
      </c>
      <c r="F641">
        <v>7</v>
      </c>
      <c r="G641">
        <v>1</v>
      </c>
      <c r="H641">
        <v>7</v>
      </c>
    </row>
    <row r="642" spans="1:8">
      <c r="A642">
        <v>39</v>
      </c>
      <c r="B642">
        <v>18</v>
      </c>
      <c r="C642">
        <v>4534</v>
      </c>
      <c r="D642">
        <v>9</v>
      </c>
      <c r="E642">
        <v>8</v>
      </c>
      <c r="F642">
        <v>7</v>
      </c>
      <c r="G642">
        <v>1</v>
      </c>
      <c r="H642">
        <v>7</v>
      </c>
    </row>
    <row r="643" spans="1:8">
      <c r="A643">
        <v>34</v>
      </c>
      <c r="B643">
        <v>9</v>
      </c>
      <c r="C643">
        <v>8500</v>
      </c>
      <c r="D643">
        <v>10</v>
      </c>
      <c r="E643">
        <v>9</v>
      </c>
      <c r="F643">
        <v>7</v>
      </c>
      <c r="G643">
        <v>1</v>
      </c>
      <c r="H643">
        <v>6</v>
      </c>
    </row>
    <row r="644" spans="1:8">
      <c r="A644">
        <v>37</v>
      </c>
      <c r="B644">
        <v>4</v>
      </c>
      <c r="C644">
        <v>2996</v>
      </c>
      <c r="D644">
        <v>8</v>
      </c>
      <c r="E644">
        <v>6</v>
      </c>
      <c r="F644">
        <v>4</v>
      </c>
      <c r="G644">
        <v>1</v>
      </c>
      <c r="H644">
        <v>3</v>
      </c>
    </row>
    <row r="645" spans="1:8">
      <c r="A645">
        <v>43</v>
      </c>
      <c r="B645">
        <v>6</v>
      </c>
      <c r="C645">
        <v>4081</v>
      </c>
      <c r="D645">
        <v>20</v>
      </c>
      <c r="E645">
        <v>20</v>
      </c>
      <c r="F645">
        <v>7</v>
      </c>
      <c r="G645">
        <v>1</v>
      </c>
      <c r="H645">
        <v>8</v>
      </c>
    </row>
    <row r="646" spans="1:8">
      <c r="A646">
        <v>26</v>
      </c>
      <c r="B646">
        <v>2</v>
      </c>
      <c r="C646">
        <v>3904</v>
      </c>
      <c r="D646">
        <v>5</v>
      </c>
      <c r="E646">
        <v>4</v>
      </c>
      <c r="F646">
        <v>3</v>
      </c>
      <c r="G646">
        <v>1</v>
      </c>
      <c r="H646">
        <v>1</v>
      </c>
    </row>
    <row r="647" spans="1:8">
      <c r="A647">
        <v>58</v>
      </c>
      <c r="B647">
        <v>1</v>
      </c>
      <c r="C647">
        <v>19701</v>
      </c>
      <c r="D647">
        <v>32</v>
      </c>
      <c r="E647">
        <v>9</v>
      </c>
      <c r="F647">
        <v>8</v>
      </c>
      <c r="G647">
        <v>1</v>
      </c>
      <c r="H647">
        <v>5</v>
      </c>
    </row>
    <row r="648" spans="1:8">
      <c r="A648">
        <v>31</v>
      </c>
      <c r="B648">
        <v>8</v>
      </c>
      <c r="C648">
        <v>16422</v>
      </c>
      <c r="D648">
        <v>9</v>
      </c>
      <c r="E648">
        <v>3</v>
      </c>
      <c r="F648">
        <v>2</v>
      </c>
      <c r="G648">
        <v>1</v>
      </c>
      <c r="H648">
        <v>0</v>
      </c>
    </row>
    <row r="649" spans="1:8">
      <c r="A649">
        <v>27</v>
      </c>
      <c r="B649">
        <v>11</v>
      </c>
      <c r="C649">
        <v>2099</v>
      </c>
      <c r="D649">
        <v>6</v>
      </c>
      <c r="E649">
        <v>5</v>
      </c>
      <c r="F649">
        <v>0</v>
      </c>
      <c r="G649">
        <v>1</v>
      </c>
      <c r="H649">
        <v>4</v>
      </c>
    </row>
    <row r="650" spans="1:8">
      <c r="A650">
        <v>36</v>
      </c>
      <c r="B650">
        <v>4</v>
      </c>
      <c r="C650">
        <v>5810</v>
      </c>
      <c r="D650">
        <v>10</v>
      </c>
      <c r="E650">
        <v>10</v>
      </c>
      <c r="F650">
        <v>4</v>
      </c>
      <c r="G650">
        <v>1</v>
      </c>
      <c r="H650">
        <v>8</v>
      </c>
    </row>
    <row r="651" spans="1:8">
      <c r="A651">
        <v>56</v>
      </c>
      <c r="B651">
        <v>1</v>
      </c>
      <c r="C651">
        <v>2066</v>
      </c>
      <c r="D651">
        <v>5</v>
      </c>
      <c r="E651">
        <v>3</v>
      </c>
      <c r="F651">
        <v>2</v>
      </c>
      <c r="G651">
        <v>1</v>
      </c>
      <c r="H651">
        <v>0</v>
      </c>
    </row>
    <row r="652" spans="1:8">
      <c r="A652">
        <v>44</v>
      </c>
      <c r="B652">
        <v>20</v>
      </c>
      <c r="C652">
        <v>3420</v>
      </c>
      <c r="D652">
        <v>6</v>
      </c>
      <c r="E652">
        <v>5</v>
      </c>
      <c r="F652">
        <v>2</v>
      </c>
      <c r="G652">
        <v>1</v>
      </c>
      <c r="H652">
        <v>3</v>
      </c>
    </row>
    <row r="653" spans="1:8">
      <c r="A653">
        <v>28</v>
      </c>
      <c r="B653">
        <v>29</v>
      </c>
      <c r="C653">
        <v>6549</v>
      </c>
      <c r="D653">
        <v>8</v>
      </c>
      <c r="E653">
        <v>8</v>
      </c>
      <c r="F653">
        <v>6</v>
      </c>
      <c r="G653">
        <v>1</v>
      </c>
      <c r="H653">
        <v>7</v>
      </c>
    </row>
    <row r="654" spans="1:8">
      <c r="A654">
        <v>29</v>
      </c>
      <c r="B654">
        <v>3</v>
      </c>
      <c r="C654">
        <v>4723</v>
      </c>
      <c r="D654">
        <v>10</v>
      </c>
      <c r="E654">
        <v>10</v>
      </c>
      <c r="F654">
        <v>9</v>
      </c>
      <c r="G654">
        <v>1</v>
      </c>
      <c r="H654">
        <v>5</v>
      </c>
    </row>
    <row r="655" spans="1:8">
      <c r="A655">
        <v>44</v>
      </c>
      <c r="B655">
        <v>7</v>
      </c>
      <c r="C655">
        <v>19049</v>
      </c>
      <c r="D655">
        <v>23</v>
      </c>
      <c r="E655">
        <v>22</v>
      </c>
      <c r="F655">
        <v>7</v>
      </c>
      <c r="G655">
        <v>1</v>
      </c>
      <c r="H655">
        <v>10</v>
      </c>
    </row>
    <row r="656" spans="1:8">
      <c r="A656">
        <v>30</v>
      </c>
      <c r="B656">
        <v>7</v>
      </c>
      <c r="C656">
        <v>2141</v>
      </c>
      <c r="D656">
        <v>6</v>
      </c>
      <c r="E656">
        <v>6</v>
      </c>
      <c r="F656">
        <v>4</v>
      </c>
      <c r="G656">
        <v>1</v>
      </c>
      <c r="H656">
        <v>1</v>
      </c>
    </row>
    <row r="657" spans="1:8">
      <c r="A657">
        <v>45</v>
      </c>
      <c r="B657">
        <v>5</v>
      </c>
      <c r="C657">
        <v>5769</v>
      </c>
      <c r="D657">
        <v>10</v>
      </c>
      <c r="E657">
        <v>10</v>
      </c>
      <c r="F657">
        <v>7</v>
      </c>
      <c r="G657">
        <v>1</v>
      </c>
      <c r="H657">
        <v>4</v>
      </c>
    </row>
    <row r="658" spans="1:8">
      <c r="A658">
        <v>36</v>
      </c>
      <c r="B658">
        <v>12</v>
      </c>
      <c r="C658">
        <v>4663</v>
      </c>
      <c r="D658">
        <v>7</v>
      </c>
      <c r="E658">
        <v>3</v>
      </c>
      <c r="F658">
        <v>2</v>
      </c>
      <c r="G658">
        <v>1</v>
      </c>
      <c r="H658">
        <v>1</v>
      </c>
    </row>
    <row r="659" spans="1:8">
      <c r="A659">
        <v>49</v>
      </c>
      <c r="B659">
        <v>25</v>
      </c>
      <c r="C659">
        <v>3211</v>
      </c>
      <c r="D659">
        <v>10</v>
      </c>
      <c r="E659">
        <v>9</v>
      </c>
      <c r="F659">
        <v>6</v>
      </c>
      <c r="G659">
        <v>1</v>
      </c>
      <c r="H659">
        <v>4</v>
      </c>
    </row>
    <row r="660" spans="1:8">
      <c r="A660">
        <v>35</v>
      </c>
      <c r="B660">
        <v>18</v>
      </c>
      <c r="C660">
        <v>5208</v>
      </c>
      <c r="D660">
        <v>16</v>
      </c>
      <c r="E660">
        <v>16</v>
      </c>
      <c r="F660">
        <v>15</v>
      </c>
      <c r="G660">
        <v>1</v>
      </c>
      <c r="H660">
        <v>10</v>
      </c>
    </row>
    <row r="661" spans="1:8">
      <c r="A661">
        <v>39</v>
      </c>
      <c r="B661">
        <v>12</v>
      </c>
      <c r="C661">
        <v>5295</v>
      </c>
      <c r="D661">
        <v>7</v>
      </c>
      <c r="E661">
        <v>5</v>
      </c>
      <c r="F661">
        <v>4</v>
      </c>
      <c r="G661">
        <v>1</v>
      </c>
      <c r="H661">
        <v>0</v>
      </c>
    </row>
    <row r="662" spans="1:8">
      <c r="A662">
        <v>50</v>
      </c>
      <c r="B662">
        <v>17</v>
      </c>
      <c r="C662">
        <v>13269</v>
      </c>
      <c r="D662">
        <v>19</v>
      </c>
      <c r="E662">
        <v>14</v>
      </c>
      <c r="F662">
        <v>11</v>
      </c>
      <c r="G662">
        <v>1</v>
      </c>
      <c r="H662">
        <v>11</v>
      </c>
    </row>
    <row r="663" spans="1:8">
      <c r="A663">
        <v>36</v>
      </c>
      <c r="B663">
        <v>7</v>
      </c>
      <c r="C663">
        <v>2013</v>
      </c>
      <c r="D663">
        <v>15</v>
      </c>
      <c r="E663">
        <v>4</v>
      </c>
      <c r="F663">
        <v>3</v>
      </c>
      <c r="G663">
        <v>1</v>
      </c>
      <c r="H663">
        <v>3</v>
      </c>
    </row>
    <row r="664" spans="1:8">
      <c r="A664">
        <v>32</v>
      </c>
      <c r="B664">
        <v>2</v>
      </c>
      <c r="C664">
        <v>5470</v>
      </c>
      <c r="D664">
        <v>10</v>
      </c>
      <c r="E664">
        <v>9</v>
      </c>
      <c r="F664">
        <v>5</v>
      </c>
      <c r="G664">
        <v>1</v>
      </c>
      <c r="H664">
        <v>6</v>
      </c>
    </row>
    <row r="665" spans="1:8">
      <c r="A665">
        <v>27</v>
      </c>
      <c r="B665">
        <v>8</v>
      </c>
      <c r="C665">
        <v>3445</v>
      </c>
      <c r="D665">
        <v>6</v>
      </c>
      <c r="E665">
        <v>6</v>
      </c>
      <c r="F665">
        <v>2</v>
      </c>
      <c r="G665">
        <v>1</v>
      </c>
      <c r="H665">
        <v>4</v>
      </c>
    </row>
    <row r="666" spans="1:8">
      <c r="A666">
        <v>30</v>
      </c>
      <c r="B666">
        <v>16</v>
      </c>
      <c r="C666">
        <v>5294</v>
      </c>
      <c r="D666">
        <v>10</v>
      </c>
      <c r="E666">
        <v>7</v>
      </c>
      <c r="F666">
        <v>0</v>
      </c>
      <c r="G666">
        <v>1</v>
      </c>
      <c r="H666">
        <v>7</v>
      </c>
    </row>
    <row r="667" spans="1:8">
      <c r="A667">
        <v>38</v>
      </c>
      <c r="B667">
        <v>18</v>
      </c>
      <c r="C667">
        <v>5811</v>
      </c>
      <c r="D667">
        <v>15</v>
      </c>
      <c r="E667">
        <v>1</v>
      </c>
      <c r="F667">
        <v>0</v>
      </c>
      <c r="G667">
        <v>1</v>
      </c>
      <c r="H667">
        <v>0</v>
      </c>
    </row>
    <row r="668" spans="1:8">
      <c r="A668">
        <v>54</v>
      </c>
      <c r="B668">
        <v>7</v>
      </c>
      <c r="C668">
        <v>6854</v>
      </c>
      <c r="D668">
        <v>14</v>
      </c>
      <c r="E668">
        <v>7</v>
      </c>
      <c r="F668">
        <v>1</v>
      </c>
      <c r="G668">
        <v>1</v>
      </c>
      <c r="H668">
        <v>7</v>
      </c>
    </row>
    <row r="669" spans="1:8">
      <c r="A669">
        <v>29</v>
      </c>
      <c r="B669">
        <v>29</v>
      </c>
      <c r="C669">
        <v>6384</v>
      </c>
      <c r="D669">
        <v>11</v>
      </c>
      <c r="E669">
        <v>7</v>
      </c>
      <c r="F669">
        <v>0</v>
      </c>
      <c r="G669">
        <v>1</v>
      </c>
      <c r="H669">
        <v>6</v>
      </c>
    </row>
    <row r="670" spans="1:8">
      <c r="A670">
        <v>26</v>
      </c>
      <c r="B670">
        <v>1</v>
      </c>
      <c r="C670">
        <v>2933</v>
      </c>
      <c r="D670">
        <v>1</v>
      </c>
      <c r="E670">
        <v>1</v>
      </c>
      <c r="F670">
        <v>0</v>
      </c>
      <c r="G670">
        <v>1</v>
      </c>
      <c r="H670">
        <v>0</v>
      </c>
    </row>
    <row r="671" spans="1:8">
      <c r="A671">
        <v>54</v>
      </c>
      <c r="B671">
        <v>10</v>
      </c>
      <c r="C671">
        <v>4440</v>
      </c>
      <c r="D671">
        <v>9</v>
      </c>
      <c r="E671">
        <v>5</v>
      </c>
      <c r="F671">
        <v>2</v>
      </c>
      <c r="G671">
        <v>1</v>
      </c>
      <c r="H671">
        <v>4</v>
      </c>
    </row>
    <row r="672" spans="1:8">
      <c r="A672">
        <v>23</v>
      </c>
      <c r="B672">
        <v>12</v>
      </c>
      <c r="C672">
        <v>2647</v>
      </c>
      <c r="D672">
        <v>5</v>
      </c>
      <c r="E672">
        <v>5</v>
      </c>
      <c r="F672">
        <v>2</v>
      </c>
      <c r="G672">
        <v>1</v>
      </c>
      <c r="H672">
        <v>4</v>
      </c>
    </row>
    <row r="673" spans="1:8">
      <c r="A673">
        <v>30</v>
      </c>
      <c r="B673">
        <v>1</v>
      </c>
      <c r="C673">
        <v>3748</v>
      </c>
      <c r="D673">
        <v>12</v>
      </c>
      <c r="E673">
        <v>12</v>
      </c>
      <c r="F673">
        <v>8</v>
      </c>
      <c r="G673">
        <v>1</v>
      </c>
      <c r="H673">
        <v>7</v>
      </c>
    </row>
    <row r="674" spans="1:8">
      <c r="A674">
        <v>41</v>
      </c>
      <c r="B674">
        <v>1</v>
      </c>
      <c r="C674">
        <v>2782</v>
      </c>
      <c r="D674">
        <v>12</v>
      </c>
      <c r="E674">
        <v>5</v>
      </c>
      <c r="F674">
        <v>3</v>
      </c>
      <c r="G674">
        <v>1</v>
      </c>
      <c r="H674">
        <v>0</v>
      </c>
    </row>
    <row r="675" spans="1:8">
      <c r="A675">
        <v>39</v>
      </c>
      <c r="B675">
        <v>24</v>
      </c>
      <c r="C675">
        <v>4108</v>
      </c>
      <c r="D675">
        <v>18</v>
      </c>
      <c r="E675">
        <v>7</v>
      </c>
      <c r="F675">
        <v>7</v>
      </c>
      <c r="G675">
        <v>1</v>
      </c>
      <c r="H675">
        <v>7</v>
      </c>
    </row>
    <row r="676" spans="1:8">
      <c r="A676">
        <v>38</v>
      </c>
      <c r="B676">
        <v>10</v>
      </c>
      <c r="C676">
        <v>13206</v>
      </c>
      <c r="D676">
        <v>20</v>
      </c>
      <c r="E676">
        <v>18</v>
      </c>
      <c r="F676">
        <v>16</v>
      </c>
      <c r="G676">
        <v>1</v>
      </c>
      <c r="H676">
        <v>11</v>
      </c>
    </row>
    <row r="677" spans="1:8">
      <c r="A677">
        <v>35</v>
      </c>
      <c r="B677">
        <v>1</v>
      </c>
      <c r="C677">
        <v>2977</v>
      </c>
      <c r="D677">
        <v>4</v>
      </c>
      <c r="E677">
        <v>4</v>
      </c>
      <c r="F677">
        <v>3</v>
      </c>
      <c r="G677">
        <v>1</v>
      </c>
      <c r="H677">
        <v>1</v>
      </c>
    </row>
    <row r="678" spans="1:8">
      <c r="A678">
        <v>39</v>
      </c>
      <c r="B678">
        <v>6</v>
      </c>
      <c r="C678">
        <v>9991</v>
      </c>
      <c r="D678">
        <v>9</v>
      </c>
      <c r="E678">
        <v>7</v>
      </c>
      <c r="F678">
        <v>7</v>
      </c>
      <c r="G678">
        <v>1</v>
      </c>
      <c r="H678">
        <v>7</v>
      </c>
    </row>
    <row r="679" spans="1:8">
      <c r="A679">
        <v>35</v>
      </c>
      <c r="B679">
        <v>2</v>
      </c>
      <c r="C679">
        <v>4425</v>
      </c>
      <c r="D679">
        <v>10</v>
      </c>
      <c r="E679">
        <v>6</v>
      </c>
      <c r="F679">
        <v>2</v>
      </c>
      <c r="G679">
        <v>1</v>
      </c>
      <c r="H679">
        <v>2</v>
      </c>
    </row>
    <row r="680" spans="1:8">
      <c r="A680">
        <v>30</v>
      </c>
      <c r="B680">
        <v>5</v>
      </c>
      <c r="C680">
        <v>6118</v>
      </c>
      <c r="D680">
        <v>10</v>
      </c>
      <c r="E680">
        <v>10</v>
      </c>
      <c r="F680">
        <v>9</v>
      </c>
      <c r="G680">
        <v>1</v>
      </c>
      <c r="H680">
        <v>2</v>
      </c>
    </row>
    <row r="681" spans="1:8">
      <c r="A681">
        <v>37</v>
      </c>
      <c r="B681">
        <v>1</v>
      </c>
      <c r="C681">
        <v>7491</v>
      </c>
      <c r="D681">
        <v>12</v>
      </c>
      <c r="E681">
        <v>6</v>
      </c>
      <c r="F681">
        <v>5</v>
      </c>
      <c r="G681">
        <v>1</v>
      </c>
      <c r="H681">
        <v>2</v>
      </c>
    </row>
    <row r="682" spans="1:8">
      <c r="A682">
        <v>29</v>
      </c>
      <c r="B682">
        <v>3</v>
      </c>
      <c r="C682">
        <v>5561</v>
      </c>
      <c r="D682">
        <v>6</v>
      </c>
      <c r="E682">
        <v>6</v>
      </c>
      <c r="F682">
        <v>0</v>
      </c>
      <c r="G682">
        <v>1</v>
      </c>
      <c r="H682">
        <v>2</v>
      </c>
    </row>
    <row r="683" spans="1:8">
      <c r="A683">
        <v>33</v>
      </c>
      <c r="B683">
        <v>1</v>
      </c>
      <c r="C683">
        <v>5488</v>
      </c>
      <c r="D683">
        <v>6</v>
      </c>
      <c r="E683">
        <v>6</v>
      </c>
      <c r="F683">
        <v>5</v>
      </c>
      <c r="G683">
        <v>1</v>
      </c>
      <c r="H683">
        <v>2</v>
      </c>
    </row>
    <row r="684" spans="1:8">
      <c r="A684">
        <v>29</v>
      </c>
      <c r="B684">
        <v>8</v>
      </c>
      <c r="C684">
        <v>5056</v>
      </c>
      <c r="D684">
        <v>10</v>
      </c>
      <c r="E684">
        <v>10</v>
      </c>
      <c r="F684">
        <v>7</v>
      </c>
      <c r="G684">
        <v>1</v>
      </c>
      <c r="H684">
        <v>2</v>
      </c>
    </row>
    <row r="685" spans="1:8">
      <c r="A685">
        <v>47</v>
      </c>
      <c r="B685">
        <v>1</v>
      </c>
      <c r="C685">
        <v>3420</v>
      </c>
      <c r="D685">
        <v>17</v>
      </c>
      <c r="E685">
        <v>6</v>
      </c>
      <c r="F685">
        <v>5</v>
      </c>
      <c r="G685">
        <v>1</v>
      </c>
      <c r="H685">
        <v>2</v>
      </c>
    </row>
    <row r="686" spans="1:8">
      <c r="A686">
        <v>38</v>
      </c>
      <c r="B686">
        <v>10</v>
      </c>
      <c r="C686">
        <v>6077</v>
      </c>
      <c r="D686">
        <v>10</v>
      </c>
      <c r="E686">
        <v>6</v>
      </c>
      <c r="F686">
        <v>3</v>
      </c>
      <c r="G686">
        <v>1</v>
      </c>
      <c r="H686">
        <v>2</v>
      </c>
    </row>
    <row r="687" spans="1:8">
      <c r="A687">
        <v>32</v>
      </c>
      <c r="B687">
        <v>1</v>
      </c>
      <c r="C687">
        <v>4087</v>
      </c>
      <c r="D687">
        <v>9</v>
      </c>
      <c r="E687">
        <v>6</v>
      </c>
      <c r="F687">
        <v>5</v>
      </c>
      <c r="G687">
        <v>1</v>
      </c>
      <c r="H687">
        <v>2</v>
      </c>
    </row>
    <row r="688" spans="1:8">
      <c r="A688">
        <v>33</v>
      </c>
      <c r="B688">
        <v>16</v>
      </c>
      <c r="C688">
        <v>5368</v>
      </c>
      <c r="D688">
        <v>7</v>
      </c>
      <c r="E688">
        <v>6</v>
      </c>
      <c r="F688">
        <v>5</v>
      </c>
      <c r="G688">
        <v>1</v>
      </c>
      <c r="H688">
        <v>2</v>
      </c>
    </row>
    <row r="689" spans="1:8">
      <c r="A689">
        <v>24</v>
      </c>
      <c r="B689">
        <v>29</v>
      </c>
      <c r="C689">
        <v>3907</v>
      </c>
      <c r="D689">
        <v>6</v>
      </c>
      <c r="E689">
        <v>6</v>
      </c>
      <c r="F689">
        <v>2</v>
      </c>
      <c r="G689">
        <v>1</v>
      </c>
      <c r="H689">
        <v>2</v>
      </c>
    </row>
    <row r="690" spans="1:8">
      <c r="A690">
        <v>38</v>
      </c>
      <c r="B690">
        <v>1</v>
      </c>
      <c r="C690">
        <v>2991</v>
      </c>
      <c r="D690">
        <v>7</v>
      </c>
      <c r="E690">
        <v>6</v>
      </c>
      <c r="F690">
        <v>2</v>
      </c>
      <c r="G690">
        <v>1</v>
      </c>
      <c r="H690">
        <v>2</v>
      </c>
    </row>
    <row r="691" spans="1:8">
      <c r="A691">
        <v>43</v>
      </c>
      <c r="B691">
        <v>21</v>
      </c>
      <c r="C691">
        <v>2258</v>
      </c>
      <c r="D691">
        <v>8</v>
      </c>
      <c r="E691">
        <v>3</v>
      </c>
      <c r="F691">
        <v>2</v>
      </c>
      <c r="G691">
        <v>1</v>
      </c>
      <c r="H691">
        <v>2</v>
      </c>
    </row>
    <row r="692" spans="1:8">
      <c r="A692">
        <v>25</v>
      </c>
      <c r="B692">
        <v>8</v>
      </c>
      <c r="C692">
        <v>4851</v>
      </c>
      <c r="D692">
        <v>4</v>
      </c>
      <c r="E692">
        <v>3</v>
      </c>
      <c r="F692">
        <v>2</v>
      </c>
      <c r="G692">
        <v>1</v>
      </c>
      <c r="H692">
        <v>2</v>
      </c>
    </row>
    <row r="693" spans="1:8">
      <c r="A693">
        <v>35</v>
      </c>
      <c r="B693">
        <v>10</v>
      </c>
      <c r="C693">
        <v>3917</v>
      </c>
      <c r="D693">
        <v>3</v>
      </c>
      <c r="E693">
        <v>3</v>
      </c>
      <c r="F693">
        <v>2</v>
      </c>
      <c r="G693">
        <v>1</v>
      </c>
      <c r="H693">
        <v>2</v>
      </c>
    </row>
    <row r="694" spans="1:8">
      <c r="A694">
        <v>24</v>
      </c>
      <c r="B694">
        <v>24</v>
      </c>
      <c r="C694">
        <v>3597</v>
      </c>
      <c r="D694">
        <v>6</v>
      </c>
      <c r="E694">
        <v>4</v>
      </c>
      <c r="F694">
        <v>3</v>
      </c>
      <c r="G694">
        <v>1</v>
      </c>
      <c r="H694">
        <v>2</v>
      </c>
    </row>
    <row r="695" spans="1:8">
      <c r="A695">
        <v>49</v>
      </c>
      <c r="B695">
        <v>3</v>
      </c>
      <c r="C695">
        <v>4789</v>
      </c>
      <c r="D695">
        <v>10</v>
      </c>
      <c r="E695">
        <v>3</v>
      </c>
      <c r="F695">
        <v>2</v>
      </c>
      <c r="G695">
        <v>1</v>
      </c>
      <c r="H695">
        <v>2</v>
      </c>
    </row>
    <row r="696" spans="1:8">
      <c r="A696">
        <v>36</v>
      </c>
      <c r="B696">
        <v>2</v>
      </c>
      <c r="C696">
        <v>2644</v>
      </c>
      <c r="D696">
        <v>7</v>
      </c>
      <c r="E696">
        <v>3</v>
      </c>
      <c r="F696">
        <v>2</v>
      </c>
      <c r="G696">
        <v>1</v>
      </c>
      <c r="H696">
        <v>2</v>
      </c>
    </row>
    <row r="697" spans="1:8">
      <c r="A697">
        <v>28</v>
      </c>
      <c r="B697">
        <v>1</v>
      </c>
      <c r="C697">
        <v>3591</v>
      </c>
      <c r="D697">
        <v>3</v>
      </c>
      <c r="E697">
        <v>3</v>
      </c>
      <c r="F697">
        <v>2</v>
      </c>
      <c r="G697">
        <v>1</v>
      </c>
      <c r="H697">
        <v>2</v>
      </c>
    </row>
    <row r="698" spans="1:8">
      <c r="A698">
        <v>34</v>
      </c>
      <c r="B698">
        <v>19</v>
      </c>
      <c r="C698">
        <v>2661</v>
      </c>
      <c r="D698">
        <v>3</v>
      </c>
      <c r="E698">
        <v>2</v>
      </c>
      <c r="F698">
        <v>2</v>
      </c>
      <c r="G698">
        <v>1</v>
      </c>
      <c r="H698">
        <v>2</v>
      </c>
    </row>
    <row r="699" spans="1:8">
      <c r="A699">
        <v>38</v>
      </c>
      <c r="B699">
        <v>2</v>
      </c>
      <c r="C699">
        <v>3944</v>
      </c>
      <c r="D699">
        <v>6</v>
      </c>
      <c r="E699">
        <v>3</v>
      </c>
      <c r="F699">
        <v>2</v>
      </c>
      <c r="G699">
        <v>1</v>
      </c>
      <c r="H699">
        <v>2</v>
      </c>
    </row>
    <row r="700" spans="1:8">
      <c r="A700">
        <v>35</v>
      </c>
      <c r="B700">
        <v>1</v>
      </c>
      <c r="C700">
        <v>2194</v>
      </c>
      <c r="D700">
        <v>5</v>
      </c>
      <c r="E700">
        <v>3</v>
      </c>
      <c r="F700">
        <v>2</v>
      </c>
      <c r="G700">
        <v>1</v>
      </c>
      <c r="H700">
        <v>2</v>
      </c>
    </row>
    <row r="701" spans="1:8">
      <c r="A701">
        <v>44</v>
      </c>
      <c r="B701">
        <v>23</v>
      </c>
      <c r="C701">
        <v>2042</v>
      </c>
      <c r="D701">
        <v>17</v>
      </c>
      <c r="E701">
        <v>3</v>
      </c>
      <c r="F701">
        <v>2</v>
      </c>
      <c r="G701">
        <v>1</v>
      </c>
      <c r="H701">
        <v>2</v>
      </c>
    </row>
    <row r="702" spans="1:8">
      <c r="A702">
        <v>24</v>
      </c>
      <c r="B702">
        <v>18</v>
      </c>
      <c r="C702">
        <v>2774</v>
      </c>
      <c r="D702">
        <v>6</v>
      </c>
      <c r="E702">
        <v>5</v>
      </c>
      <c r="F702">
        <v>3</v>
      </c>
      <c r="G702">
        <v>1</v>
      </c>
      <c r="H702">
        <v>2</v>
      </c>
    </row>
    <row r="703" spans="1:8">
      <c r="A703">
        <v>43</v>
      </c>
      <c r="B703">
        <v>28</v>
      </c>
      <c r="C703">
        <v>4739</v>
      </c>
      <c r="D703">
        <v>18</v>
      </c>
      <c r="E703">
        <v>3</v>
      </c>
      <c r="F703">
        <v>2</v>
      </c>
      <c r="G703">
        <v>1</v>
      </c>
      <c r="H703">
        <v>2</v>
      </c>
    </row>
    <row r="704" spans="1:8">
      <c r="A704">
        <v>30</v>
      </c>
      <c r="B704">
        <v>2</v>
      </c>
      <c r="C704">
        <v>2720</v>
      </c>
      <c r="D704">
        <v>6</v>
      </c>
      <c r="E704">
        <v>5</v>
      </c>
      <c r="F704">
        <v>3</v>
      </c>
      <c r="G704">
        <v>1</v>
      </c>
      <c r="H704">
        <v>2</v>
      </c>
    </row>
    <row r="705" spans="1:8">
      <c r="A705">
        <v>34</v>
      </c>
      <c r="B705">
        <v>2</v>
      </c>
      <c r="C705">
        <v>2231</v>
      </c>
      <c r="D705">
        <v>6</v>
      </c>
      <c r="E705">
        <v>4</v>
      </c>
      <c r="F705">
        <v>3</v>
      </c>
      <c r="G705">
        <v>1</v>
      </c>
      <c r="H705">
        <v>2</v>
      </c>
    </row>
    <row r="706" spans="1:8">
      <c r="A706">
        <v>34</v>
      </c>
      <c r="B706">
        <v>27</v>
      </c>
      <c r="C706">
        <v>2311</v>
      </c>
      <c r="D706">
        <v>9</v>
      </c>
      <c r="E706">
        <v>3</v>
      </c>
      <c r="F706">
        <v>2</v>
      </c>
      <c r="G706">
        <v>1</v>
      </c>
      <c r="H706">
        <v>2</v>
      </c>
    </row>
    <row r="707" spans="1:8">
      <c r="A707">
        <v>32</v>
      </c>
      <c r="B707">
        <v>4</v>
      </c>
      <c r="C707">
        <v>3931</v>
      </c>
      <c r="D707">
        <v>6</v>
      </c>
      <c r="E707">
        <v>4</v>
      </c>
      <c r="F707">
        <v>3</v>
      </c>
      <c r="G707">
        <v>1</v>
      </c>
      <c r="H707">
        <v>2</v>
      </c>
    </row>
    <row r="708" spans="1:8">
      <c r="A708">
        <v>39</v>
      </c>
      <c r="B708">
        <v>1</v>
      </c>
      <c r="C708">
        <v>2232</v>
      </c>
      <c r="D708">
        <v>7</v>
      </c>
      <c r="E708">
        <v>3</v>
      </c>
      <c r="F708">
        <v>2</v>
      </c>
      <c r="G708">
        <v>1</v>
      </c>
      <c r="H708">
        <v>2</v>
      </c>
    </row>
    <row r="709" spans="1:8">
      <c r="A709">
        <v>25</v>
      </c>
      <c r="B709">
        <v>1</v>
      </c>
      <c r="C709">
        <v>4898</v>
      </c>
      <c r="D709">
        <v>5</v>
      </c>
      <c r="E709">
        <v>4</v>
      </c>
      <c r="F709">
        <v>2</v>
      </c>
      <c r="G709">
        <v>1</v>
      </c>
      <c r="H709">
        <v>2</v>
      </c>
    </row>
    <row r="710" spans="1:8">
      <c r="A710">
        <v>38</v>
      </c>
      <c r="B710">
        <v>23</v>
      </c>
      <c r="C710">
        <v>5745</v>
      </c>
      <c r="D710">
        <v>10</v>
      </c>
      <c r="E710">
        <v>2</v>
      </c>
      <c r="F710">
        <v>2</v>
      </c>
      <c r="G710">
        <v>1</v>
      </c>
      <c r="H710">
        <v>2</v>
      </c>
    </row>
    <row r="711" spans="1:8">
      <c r="A711">
        <v>49</v>
      </c>
      <c r="B711">
        <v>10</v>
      </c>
      <c r="C711">
        <v>18665</v>
      </c>
      <c r="D711">
        <v>22</v>
      </c>
      <c r="E711">
        <v>3</v>
      </c>
      <c r="F711">
        <v>2</v>
      </c>
      <c r="G711">
        <v>1</v>
      </c>
      <c r="H711">
        <v>2</v>
      </c>
    </row>
    <row r="712" spans="1:8">
      <c r="A712">
        <v>37</v>
      </c>
      <c r="B712">
        <v>9</v>
      </c>
      <c r="C712">
        <v>2326</v>
      </c>
      <c r="D712">
        <v>4</v>
      </c>
      <c r="E712">
        <v>4</v>
      </c>
      <c r="F712">
        <v>2</v>
      </c>
      <c r="G712">
        <v>1</v>
      </c>
      <c r="H712">
        <v>2</v>
      </c>
    </row>
    <row r="713" spans="1:8">
      <c r="A713">
        <v>51</v>
      </c>
      <c r="B713">
        <v>2</v>
      </c>
      <c r="C713">
        <v>5482</v>
      </c>
      <c r="D713">
        <v>13</v>
      </c>
      <c r="E713">
        <v>4</v>
      </c>
      <c r="F713">
        <v>1</v>
      </c>
      <c r="G713">
        <v>1</v>
      </c>
      <c r="H713">
        <v>2</v>
      </c>
    </row>
    <row r="714" spans="1:8">
      <c r="A714">
        <v>58</v>
      </c>
      <c r="B714">
        <v>1</v>
      </c>
      <c r="C714">
        <v>5660</v>
      </c>
      <c r="D714">
        <v>12</v>
      </c>
      <c r="E714">
        <v>5</v>
      </c>
      <c r="F714">
        <v>3</v>
      </c>
      <c r="G714">
        <v>1</v>
      </c>
      <c r="H714">
        <v>2</v>
      </c>
    </row>
    <row r="715" spans="1:8">
      <c r="A715">
        <v>27</v>
      </c>
      <c r="B715">
        <v>5</v>
      </c>
      <c r="C715">
        <v>2478</v>
      </c>
      <c r="D715">
        <v>4</v>
      </c>
      <c r="E715">
        <v>4</v>
      </c>
      <c r="F715">
        <v>3</v>
      </c>
      <c r="G715">
        <v>1</v>
      </c>
      <c r="H715">
        <v>2</v>
      </c>
    </row>
    <row r="716" spans="1:8">
      <c r="A716">
        <v>41</v>
      </c>
      <c r="B716">
        <v>6</v>
      </c>
      <c r="C716">
        <v>6032</v>
      </c>
      <c r="D716">
        <v>8</v>
      </c>
      <c r="E716">
        <v>5</v>
      </c>
      <c r="F716">
        <v>4</v>
      </c>
      <c r="G716">
        <v>1</v>
      </c>
      <c r="H716">
        <v>2</v>
      </c>
    </row>
    <row r="717" spans="1:8">
      <c r="A717">
        <v>57</v>
      </c>
      <c r="B717">
        <v>1</v>
      </c>
      <c r="C717">
        <v>6755</v>
      </c>
      <c r="D717">
        <v>15</v>
      </c>
      <c r="E717">
        <v>3</v>
      </c>
      <c r="F717">
        <v>2</v>
      </c>
      <c r="G717">
        <v>1</v>
      </c>
      <c r="H717">
        <v>2</v>
      </c>
    </row>
    <row r="718" spans="1:8">
      <c r="A718">
        <v>29</v>
      </c>
      <c r="B718">
        <v>23</v>
      </c>
      <c r="C718">
        <v>2201</v>
      </c>
      <c r="D718">
        <v>6</v>
      </c>
      <c r="E718">
        <v>3</v>
      </c>
      <c r="F718">
        <v>2</v>
      </c>
      <c r="G718">
        <v>1</v>
      </c>
      <c r="H718">
        <v>2</v>
      </c>
    </row>
    <row r="719" spans="1:8">
      <c r="A719">
        <v>55</v>
      </c>
      <c r="B719">
        <v>2</v>
      </c>
      <c r="C719">
        <v>16659</v>
      </c>
      <c r="D719">
        <v>30</v>
      </c>
      <c r="E719">
        <v>5</v>
      </c>
      <c r="F719">
        <v>4</v>
      </c>
      <c r="G719">
        <v>1</v>
      </c>
      <c r="H719">
        <v>2</v>
      </c>
    </row>
    <row r="720" spans="1:8">
      <c r="A720">
        <v>22</v>
      </c>
      <c r="B720">
        <v>11</v>
      </c>
      <c r="C720">
        <v>2244</v>
      </c>
      <c r="D720">
        <v>2</v>
      </c>
      <c r="E720">
        <v>2</v>
      </c>
      <c r="F720">
        <v>1</v>
      </c>
      <c r="G720">
        <v>1</v>
      </c>
      <c r="H720">
        <v>2</v>
      </c>
    </row>
    <row r="721" spans="1:8">
      <c r="A721">
        <v>42</v>
      </c>
      <c r="B721">
        <v>1</v>
      </c>
      <c r="C721">
        <v>2576</v>
      </c>
      <c r="D721">
        <v>8</v>
      </c>
      <c r="E721">
        <v>5</v>
      </c>
      <c r="F721">
        <v>2</v>
      </c>
      <c r="G721">
        <v>1</v>
      </c>
      <c r="H721">
        <v>2</v>
      </c>
    </row>
    <row r="722" spans="1:8">
      <c r="A722">
        <v>54</v>
      </c>
      <c r="B722">
        <v>5</v>
      </c>
      <c r="C722">
        <v>19406</v>
      </c>
      <c r="D722">
        <v>24</v>
      </c>
      <c r="E722">
        <v>4</v>
      </c>
      <c r="F722">
        <v>2</v>
      </c>
      <c r="G722">
        <v>1</v>
      </c>
      <c r="H722">
        <v>2</v>
      </c>
    </row>
    <row r="723" spans="1:8">
      <c r="A723">
        <v>34</v>
      </c>
      <c r="B723">
        <v>4</v>
      </c>
      <c r="C723">
        <v>6538</v>
      </c>
      <c r="D723">
        <v>6</v>
      </c>
      <c r="E723">
        <v>3</v>
      </c>
      <c r="F723">
        <v>2</v>
      </c>
      <c r="G723">
        <v>1</v>
      </c>
      <c r="H723">
        <v>2</v>
      </c>
    </row>
    <row r="724" spans="1:8">
      <c r="A724">
        <v>46</v>
      </c>
      <c r="B724">
        <v>10</v>
      </c>
      <c r="C724">
        <v>9071</v>
      </c>
      <c r="D724">
        <v>15</v>
      </c>
      <c r="E724">
        <v>3</v>
      </c>
      <c r="F724">
        <v>2</v>
      </c>
      <c r="G724">
        <v>1</v>
      </c>
      <c r="H724">
        <v>2</v>
      </c>
    </row>
    <row r="725" spans="1:8">
      <c r="A725">
        <v>30</v>
      </c>
      <c r="B725">
        <v>7</v>
      </c>
      <c r="C725">
        <v>2983</v>
      </c>
      <c r="D725">
        <v>4</v>
      </c>
      <c r="E725">
        <v>3</v>
      </c>
      <c r="F725">
        <v>2</v>
      </c>
      <c r="G725">
        <v>1</v>
      </c>
      <c r="H725">
        <v>2</v>
      </c>
    </row>
    <row r="726" spans="1:8">
      <c r="A726">
        <v>29</v>
      </c>
      <c r="B726">
        <v>19</v>
      </c>
      <c r="C726">
        <v>4262</v>
      </c>
      <c r="D726">
        <v>8</v>
      </c>
      <c r="E726">
        <v>3</v>
      </c>
      <c r="F726">
        <v>2</v>
      </c>
      <c r="G726">
        <v>1</v>
      </c>
      <c r="H726">
        <v>2</v>
      </c>
    </row>
    <row r="727" spans="1:8">
      <c r="A727">
        <v>46</v>
      </c>
      <c r="B727">
        <v>18</v>
      </c>
      <c r="C727">
        <v>10527</v>
      </c>
      <c r="D727">
        <v>28</v>
      </c>
      <c r="E727">
        <v>2</v>
      </c>
      <c r="F727">
        <v>2</v>
      </c>
      <c r="G727">
        <v>1</v>
      </c>
      <c r="H727">
        <v>2</v>
      </c>
    </row>
    <row r="728" spans="1:8">
      <c r="A728">
        <v>21</v>
      </c>
      <c r="B728">
        <v>22</v>
      </c>
      <c r="C728">
        <v>3447</v>
      </c>
      <c r="D728">
        <v>3</v>
      </c>
      <c r="E728">
        <v>3</v>
      </c>
      <c r="F728">
        <v>2</v>
      </c>
      <c r="G728">
        <v>1</v>
      </c>
      <c r="H728">
        <v>2</v>
      </c>
    </row>
    <row r="729" spans="1:8">
      <c r="A729">
        <v>33</v>
      </c>
      <c r="B729">
        <v>8</v>
      </c>
      <c r="C729">
        <v>7104</v>
      </c>
      <c r="D729">
        <v>6</v>
      </c>
      <c r="E729">
        <v>5</v>
      </c>
      <c r="F729">
        <v>0</v>
      </c>
      <c r="G729">
        <v>1</v>
      </c>
      <c r="H729">
        <v>2</v>
      </c>
    </row>
    <row r="730" spans="1:8">
      <c r="A730">
        <v>52</v>
      </c>
      <c r="B730">
        <v>19</v>
      </c>
      <c r="C730">
        <v>4258</v>
      </c>
      <c r="D730">
        <v>5</v>
      </c>
      <c r="E730">
        <v>4</v>
      </c>
      <c r="F730">
        <v>3</v>
      </c>
      <c r="G730">
        <v>1</v>
      </c>
      <c r="H730">
        <v>2</v>
      </c>
    </row>
    <row r="731" spans="1:8">
      <c r="A731">
        <v>34</v>
      </c>
      <c r="B731">
        <v>8</v>
      </c>
      <c r="C731">
        <v>6500</v>
      </c>
      <c r="D731">
        <v>6</v>
      </c>
      <c r="E731">
        <v>3</v>
      </c>
      <c r="F731">
        <v>2</v>
      </c>
      <c r="G731">
        <v>1</v>
      </c>
      <c r="H731">
        <v>2</v>
      </c>
    </row>
    <row r="732" spans="1:8">
      <c r="A732">
        <v>38</v>
      </c>
      <c r="B732">
        <v>12</v>
      </c>
      <c r="C732">
        <v>6288</v>
      </c>
      <c r="D732">
        <v>13</v>
      </c>
      <c r="E732">
        <v>4</v>
      </c>
      <c r="F732">
        <v>3</v>
      </c>
      <c r="G732">
        <v>1</v>
      </c>
      <c r="H732">
        <v>2</v>
      </c>
    </row>
    <row r="733" spans="1:8">
      <c r="A733">
        <v>38</v>
      </c>
      <c r="B733">
        <v>9</v>
      </c>
      <c r="C733">
        <v>2899</v>
      </c>
      <c r="D733">
        <v>3</v>
      </c>
      <c r="E733">
        <v>2</v>
      </c>
      <c r="F733">
        <v>2</v>
      </c>
      <c r="G733">
        <v>1</v>
      </c>
      <c r="H733">
        <v>2</v>
      </c>
    </row>
    <row r="734" spans="1:8">
      <c r="A734">
        <v>47</v>
      </c>
      <c r="B734">
        <v>2</v>
      </c>
      <c r="C734">
        <v>3294</v>
      </c>
      <c r="D734">
        <v>3</v>
      </c>
      <c r="E734">
        <v>3</v>
      </c>
      <c r="F734">
        <v>2</v>
      </c>
      <c r="G734">
        <v>1</v>
      </c>
      <c r="H734">
        <v>2</v>
      </c>
    </row>
    <row r="735" spans="1:8">
      <c r="A735">
        <v>27</v>
      </c>
      <c r="B735">
        <v>8</v>
      </c>
      <c r="C735">
        <v>4621</v>
      </c>
      <c r="D735">
        <v>3</v>
      </c>
      <c r="E735">
        <v>3</v>
      </c>
      <c r="F735">
        <v>2</v>
      </c>
      <c r="G735">
        <v>1</v>
      </c>
      <c r="H735">
        <v>2</v>
      </c>
    </row>
    <row r="736" spans="1:8">
      <c r="A736">
        <v>55</v>
      </c>
      <c r="B736">
        <v>2</v>
      </c>
      <c r="C736">
        <v>10976</v>
      </c>
      <c r="D736">
        <v>23</v>
      </c>
      <c r="E736">
        <v>3</v>
      </c>
      <c r="F736">
        <v>2</v>
      </c>
      <c r="G736">
        <v>1</v>
      </c>
      <c r="H736">
        <v>2</v>
      </c>
    </row>
    <row r="737" spans="1:8">
      <c r="A737">
        <v>33</v>
      </c>
      <c r="B737">
        <v>5</v>
      </c>
      <c r="C737">
        <v>7119</v>
      </c>
      <c r="D737">
        <v>9</v>
      </c>
      <c r="E737">
        <v>3</v>
      </c>
      <c r="F737">
        <v>2</v>
      </c>
      <c r="G737">
        <v>1</v>
      </c>
      <c r="H737">
        <v>2</v>
      </c>
    </row>
    <row r="738" spans="1:8">
      <c r="A738">
        <v>20</v>
      </c>
      <c r="B738">
        <v>3</v>
      </c>
      <c r="C738">
        <v>3033</v>
      </c>
      <c r="D738">
        <v>2</v>
      </c>
      <c r="E738">
        <v>2</v>
      </c>
      <c r="F738">
        <v>2</v>
      </c>
      <c r="G738">
        <v>1</v>
      </c>
      <c r="H738">
        <v>2</v>
      </c>
    </row>
    <row r="739" spans="1:8">
      <c r="A739">
        <v>29</v>
      </c>
      <c r="B739">
        <v>1</v>
      </c>
      <c r="C739">
        <v>3760</v>
      </c>
      <c r="D739">
        <v>3</v>
      </c>
      <c r="E739">
        <v>3</v>
      </c>
      <c r="F739">
        <v>2</v>
      </c>
      <c r="G739">
        <v>1</v>
      </c>
      <c r="H739">
        <v>2</v>
      </c>
    </row>
    <row r="740" spans="1:8">
      <c r="A740">
        <v>28</v>
      </c>
      <c r="B740">
        <v>1</v>
      </c>
      <c r="C740">
        <v>2080</v>
      </c>
      <c r="D740">
        <v>5</v>
      </c>
      <c r="E740">
        <v>3</v>
      </c>
      <c r="F740">
        <v>2</v>
      </c>
      <c r="G740">
        <v>1</v>
      </c>
      <c r="H740">
        <v>2</v>
      </c>
    </row>
    <row r="741" spans="1:8">
      <c r="A741">
        <v>50</v>
      </c>
      <c r="B741">
        <v>28</v>
      </c>
      <c r="C741">
        <v>16880</v>
      </c>
      <c r="D741">
        <v>25</v>
      </c>
      <c r="E741">
        <v>3</v>
      </c>
      <c r="F741">
        <v>2</v>
      </c>
      <c r="G741">
        <v>1</v>
      </c>
      <c r="H741">
        <v>2</v>
      </c>
    </row>
    <row r="742" spans="1:8">
      <c r="A742">
        <v>25</v>
      </c>
      <c r="B742">
        <v>19</v>
      </c>
      <c r="C742">
        <v>3669</v>
      </c>
      <c r="D742">
        <v>7</v>
      </c>
      <c r="E742">
        <v>3</v>
      </c>
      <c r="F742">
        <v>2</v>
      </c>
      <c r="G742">
        <v>1</v>
      </c>
      <c r="H742">
        <v>2</v>
      </c>
    </row>
    <row r="743" spans="1:8">
      <c r="A743">
        <v>33</v>
      </c>
      <c r="B743">
        <v>5</v>
      </c>
      <c r="C743">
        <v>9998</v>
      </c>
      <c r="D743">
        <v>8</v>
      </c>
      <c r="E743">
        <v>5</v>
      </c>
      <c r="F743">
        <v>4</v>
      </c>
      <c r="G743">
        <v>1</v>
      </c>
      <c r="H743">
        <v>2</v>
      </c>
    </row>
    <row r="744" spans="1:8">
      <c r="A744">
        <v>32</v>
      </c>
      <c r="B744">
        <v>2</v>
      </c>
      <c r="C744">
        <v>4078</v>
      </c>
      <c r="D744">
        <v>4</v>
      </c>
      <c r="E744">
        <v>3</v>
      </c>
      <c r="F744">
        <v>2</v>
      </c>
      <c r="G744">
        <v>1</v>
      </c>
      <c r="H744">
        <v>2</v>
      </c>
    </row>
    <row r="745" spans="1:8">
      <c r="A745">
        <v>25</v>
      </c>
      <c r="B745">
        <v>18</v>
      </c>
      <c r="C745">
        <v>6232</v>
      </c>
      <c r="D745">
        <v>6</v>
      </c>
      <c r="E745">
        <v>3</v>
      </c>
      <c r="F745">
        <v>2</v>
      </c>
      <c r="G745">
        <v>1</v>
      </c>
      <c r="H745">
        <v>2</v>
      </c>
    </row>
    <row r="746" spans="1:8">
      <c r="A746">
        <v>45</v>
      </c>
      <c r="B746">
        <v>29</v>
      </c>
      <c r="C746">
        <v>9380</v>
      </c>
      <c r="D746">
        <v>10</v>
      </c>
      <c r="E746">
        <v>3</v>
      </c>
      <c r="F746">
        <v>1</v>
      </c>
      <c r="G746">
        <v>1</v>
      </c>
      <c r="H746">
        <v>2</v>
      </c>
    </row>
    <row r="747" spans="1:8">
      <c r="A747">
        <v>49</v>
      </c>
      <c r="B747">
        <v>5</v>
      </c>
      <c r="C747">
        <v>6651</v>
      </c>
      <c r="D747">
        <v>20</v>
      </c>
      <c r="E747">
        <v>3</v>
      </c>
      <c r="F747">
        <v>2</v>
      </c>
      <c r="G747">
        <v>1</v>
      </c>
      <c r="H747">
        <v>2</v>
      </c>
    </row>
    <row r="748" spans="1:8">
      <c r="A748">
        <v>40</v>
      </c>
      <c r="B748">
        <v>2</v>
      </c>
      <c r="C748">
        <v>2345</v>
      </c>
      <c r="D748">
        <v>8</v>
      </c>
      <c r="E748">
        <v>3</v>
      </c>
      <c r="F748">
        <v>1</v>
      </c>
      <c r="G748">
        <v>1</v>
      </c>
      <c r="H748">
        <v>2</v>
      </c>
    </row>
    <row r="749" spans="1:8">
      <c r="A749">
        <v>55</v>
      </c>
      <c r="B749">
        <v>4</v>
      </c>
      <c r="C749">
        <v>4035</v>
      </c>
      <c r="D749">
        <v>4</v>
      </c>
      <c r="E749">
        <v>3</v>
      </c>
      <c r="F749">
        <v>2</v>
      </c>
      <c r="G749">
        <v>1</v>
      </c>
      <c r="H749">
        <v>2</v>
      </c>
    </row>
    <row r="750" spans="1:8">
      <c r="A750">
        <v>47</v>
      </c>
      <c r="B750">
        <v>14</v>
      </c>
      <c r="C750">
        <v>4591</v>
      </c>
      <c r="D750">
        <v>11</v>
      </c>
      <c r="E750">
        <v>5</v>
      </c>
      <c r="F750">
        <v>4</v>
      </c>
      <c r="G750">
        <v>1</v>
      </c>
      <c r="H750">
        <v>2</v>
      </c>
    </row>
    <row r="751" spans="1:8">
      <c r="A751">
        <v>23</v>
      </c>
      <c r="B751">
        <v>20</v>
      </c>
      <c r="C751">
        <v>2272</v>
      </c>
      <c r="D751">
        <v>5</v>
      </c>
      <c r="E751">
        <v>4</v>
      </c>
      <c r="F751">
        <v>3</v>
      </c>
      <c r="G751">
        <v>1</v>
      </c>
      <c r="H751">
        <v>2</v>
      </c>
    </row>
    <row r="752" spans="1:8">
      <c r="A752">
        <v>35</v>
      </c>
      <c r="B752">
        <v>1</v>
      </c>
      <c r="C752">
        <v>2450</v>
      </c>
      <c r="D752">
        <v>3</v>
      </c>
      <c r="E752">
        <v>3</v>
      </c>
      <c r="F752">
        <v>0</v>
      </c>
      <c r="G752">
        <v>1</v>
      </c>
      <c r="H752">
        <v>2</v>
      </c>
    </row>
    <row r="753" spans="1:8">
      <c r="A753">
        <v>38</v>
      </c>
      <c r="B753">
        <v>16</v>
      </c>
      <c r="C753">
        <v>4198</v>
      </c>
      <c r="D753">
        <v>8</v>
      </c>
      <c r="E753">
        <v>3</v>
      </c>
      <c r="F753">
        <v>2</v>
      </c>
      <c r="G753">
        <v>1</v>
      </c>
      <c r="H753">
        <v>2</v>
      </c>
    </row>
    <row r="754" spans="1:8">
      <c r="A754">
        <v>40</v>
      </c>
      <c r="B754">
        <v>14</v>
      </c>
      <c r="C754">
        <v>4639</v>
      </c>
      <c r="D754">
        <v>5</v>
      </c>
      <c r="E754">
        <v>5</v>
      </c>
      <c r="F754">
        <v>4</v>
      </c>
      <c r="G754">
        <v>1</v>
      </c>
      <c r="H754">
        <v>2</v>
      </c>
    </row>
    <row r="755" spans="1:8">
      <c r="A755">
        <v>27</v>
      </c>
      <c r="B755">
        <v>2</v>
      </c>
      <c r="C755">
        <v>2580</v>
      </c>
      <c r="D755">
        <v>6</v>
      </c>
      <c r="E755">
        <v>4</v>
      </c>
      <c r="F755">
        <v>2</v>
      </c>
      <c r="G755">
        <v>1</v>
      </c>
      <c r="H755">
        <v>2</v>
      </c>
    </row>
    <row r="756" spans="1:8">
      <c r="A756">
        <v>49</v>
      </c>
      <c r="B756">
        <v>22</v>
      </c>
      <c r="C756">
        <v>16413</v>
      </c>
      <c r="D756">
        <v>27</v>
      </c>
      <c r="E756">
        <v>4</v>
      </c>
      <c r="F756">
        <v>2</v>
      </c>
      <c r="G756">
        <v>1</v>
      </c>
      <c r="H756">
        <v>2</v>
      </c>
    </row>
    <row r="757" spans="1:8">
      <c r="A757">
        <v>36</v>
      </c>
      <c r="B757">
        <v>1</v>
      </c>
      <c r="C757">
        <v>4374</v>
      </c>
      <c r="D757">
        <v>4</v>
      </c>
      <c r="E757">
        <v>3</v>
      </c>
      <c r="F757">
        <v>2</v>
      </c>
      <c r="G757">
        <v>1</v>
      </c>
      <c r="H757">
        <v>2</v>
      </c>
    </row>
    <row r="758" spans="1:8">
      <c r="A758">
        <v>47</v>
      </c>
      <c r="B758">
        <v>2</v>
      </c>
      <c r="C758">
        <v>15972</v>
      </c>
      <c r="D758">
        <v>29</v>
      </c>
      <c r="E758">
        <v>3</v>
      </c>
      <c r="F758">
        <v>2</v>
      </c>
      <c r="G758">
        <v>1</v>
      </c>
      <c r="H758">
        <v>2</v>
      </c>
    </row>
    <row r="759" spans="1:8">
      <c r="A759">
        <v>53</v>
      </c>
      <c r="B759">
        <v>24</v>
      </c>
      <c r="C759">
        <v>7005</v>
      </c>
      <c r="D759">
        <v>11</v>
      </c>
      <c r="E759">
        <v>4</v>
      </c>
      <c r="F759">
        <v>3</v>
      </c>
      <c r="G759">
        <v>1</v>
      </c>
      <c r="H759">
        <v>2</v>
      </c>
    </row>
    <row r="760" spans="1:8">
      <c r="A760">
        <v>55</v>
      </c>
      <c r="B760">
        <v>22</v>
      </c>
      <c r="C760">
        <v>3537</v>
      </c>
      <c r="D760">
        <v>8</v>
      </c>
      <c r="E760">
        <v>4</v>
      </c>
      <c r="F760">
        <v>2</v>
      </c>
      <c r="G760">
        <v>1</v>
      </c>
      <c r="H760">
        <v>2</v>
      </c>
    </row>
    <row r="761" spans="1:8">
      <c r="A761">
        <v>29</v>
      </c>
      <c r="B761">
        <v>9</v>
      </c>
      <c r="C761">
        <v>2974</v>
      </c>
      <c r="D761">
        <v>9</v>
      </c>
      <c r="E761">
        <v>5</v>
      </c>
      <c r="F761">
        <v>3</v>
      </c>
      <c r="G761">
        <v>1</v>
      </c>
      <c r="H761">
        <v>2</v>
      </c>
    </row>
    <row r="762" spans="1:8">
      <c r="A762">
        <v>41</v>
      </c>
      <c r="B762">
        <v>4</v>
      </c>
      <c r="C762">
        <v>6430</v>
      </c>
      <c r="D762">
        <v>10</v>
      </c>
      <c r="E762">
        <v>3</v>
      </c>
      <c r="F762">
        <v>2</v>
      </c>
      <c r="G762">
        <v>1</v>
      </c>
      <c r="H762">
        <v>2</v>
      </c>
    </row>
    <row r="763" spans="1:8">
      <c r="A763">
        <v>23</v>
      </c>
      <c r="B763">
        <v>4</v>
      </c>
      <c r="C763">
        <v>3295</v>
      </c>
      <c r="D763">
        <v>3</v>
      </c>
      <c r="E763">
        <v>3</v>
      </c>
      <c r="F763">
        <v>2</v>
      </c>
      <c r="G763">
        <v>1</v>
      </c>
      <c r="H763">
        <v>2</v>
      </c>
    </row>
    <row r="764" spans="1:8">
      <c r="A764">
        <v>34</v>
      </c>
      <c r="B764">
        <v>2</v>
      </c>
      <c r="C764">
        <v>2932</v>
      </c>
      <c r="D764">
        <v>6</v>
      </c>
      <c r="E764">
        <v>5</v>
      </c>
      <c r="F764">
        <v>0</v>
      </c>
      <c r="G764">
        <v>1</v>
      </c>
      <c r="H764">
        <v>2</v>
      </c>
    </row>
    <row r="765" spans="1:8">
      <c r="A765">
        <v>43</v>
      </c>
      <c r="B765">
        <v>9</v>
      </c>
      <c r="C765">
        <v>2438</v>
      </c>
      <c r="D765">
        <v>7</v>
      </c>
      <c r="E765">
        <v>3</v>
      </c>
      <c r="F765">
        <v>2</v>
      </c>
      <c r="G765">
        <v>1</v>
      </c>
      <c r="H765">
        <v>2</v>
      </c>
    </row>
    <row r="766" spans="1:8">
      <c r="A766">
        <v>41</v>
      </c>
      <c r="B766">
        <v>5</v>
      </c>
      <c r="C766">
        <v>6870</v>
      </c>
      <c r="D766">
        <v>11</v>
      </c>
      <c r="E766">
        <v>3</v>
      </c>
      <c r="F766">
        <v>2</v>
      </c>
      <c r="G766">
        <v>1</v>
      </c>
      <c r="H766">
        <v>2</v>
      </c>
    </row>
    <row r="767" spans="1:8">
      <c r="A767">
        <v>26</v>
      </c>
      <c r="B767">
        <v>10</v>
      </c>
      <c r="C767">
        <v>4684</v>
      </c>
      <c r="D767">
        <v>5</v>
      </c>
      <c r="E767">
        <v>5</v>
      </c>
      <c r="F767">
        <v>3</v>
      </c>
      <c r="G767">
        <v>1</v>
      </c>
      <c r="H767">
        <v>2</v>
      </c>
    </row>
    <row r="768" spans="1:8">
      <c r="A768">
        <v>29</v>
      </c>
      <c r="B768">
        <v>7</v>
      </c>
      <c r="C768">
        <v>2062</v>
      </c>
      <c r="D768">
        <v>11</v>
      </c>
      <c r="E768">
        <v>3</v>
      </c>
      <c r="F768">
        <v>2</v>
      </c>
      <c r="G768">
        <v>1</v>
      </c>
      <c r="H768">
        <v>2</v>
      </c>
    </row>
    <row r="769" spans="1:8">
      <c r="A769">
        <v>39</v>
      </c>
      <c r="B769">
        <v>21</v>
      </c>
      <c r="C769">
        <v>5736</v>
      </c>
      <c r="D769">
        <v>10</v>
      </c>
      <c r="E769">
        <v>3</v>
      </c>
      <c r="F769">
        <v>2</v>
      </c>
      <c r="G769">
        <v>1</v>
      </c>
      <c r="H769">
        <v>2</v>
      </c>
    </row>
    <row r="770" spans="1:8">
      <c r="A770">
        <v>27</v>
      </c>
      <c r="B770">
        <v>2</v>
      </c>
      <c r="C770">
        <v>2226</v>
      </c>
      <c r="D770">
        <v>6</v>
      </c>
      <c r="E770">
        <v>5</v>
      </c>
      <c r="F770">
        <v>3</v>
      </c>
      <c r="G770">
        <v>1</v>
      </c>
      <c r="H770">
        <v>2</v>
      </c>
    </row>
    <row r="771" spans="1:8">
      <c r="A771">
        <v>32</v>
      </c>
      <c r="B771">
        <v>15</v>
      </c>
      <c r="C771">
        <v>6667</v>
      </c>
      <c r="D771">
        <v>9</v>
      </c>
      <c r="E771">
        <v>5</v>
      </c>
      <c r="F771">
        <v>1</v>
      </c>
      <c r="G771">
        <v>1</v>
      </c>
      <c r="H771">
        <v>2</v>
      </c>
    </row>
    <row r="772" spans="1:8">
      <c r="A772">
        <v>24</v>
      </c>
      <c r="B772">
        <v>1</v>
      </c>
      <c r="C772">
        <v>4617</v>
      </c>
      <c r="D772">
        <v>4</v>
      </c>
      <c r="E772">
        <v>4</v>
      </c>
      <c r="F772">
        <v>3</v>
      </c>
      <c r="G772">
        <v>1</v>
      </c>
      <c r="H772">
        <v>2</v>
      </c>
    </row>
    <row r="773" spans="1:8">
      <c r="A773">
        <v>25</v>
      </c>
      <c r="B773">
        <v>2</v>
      </c>
      <c r="C773">
        <v>2187</v>
      </c>
      <c r="D773">
        <v>6</v>
      </c>
      <c r="E773">
        <v>2</v>
      </c>
      <c r="F773">
        <v>0</v>
      </c>
      <c r="G773">
        <v>1</v>
      </c>
      <c r="H773">
        <v>2</v>
      </c>
    </row>
    <row r="774" spans="1:8">
      <c r="A774">
        <v>31</v>
      </c>
      <c r="B774">
        <v>2</v>
      </c>
      <c r="C774">
        <v>3067</v>
      </c>
      <c r="D774">
        <v>3</v>
      </c>
      <c r="E774">
        <v>2</v>
      </c>
      <c r="F774">
        <v>2</v>
      </c>
      <c r="G774">
        <v>1</v>
      </c>
      <c r="H774">
        <v>2</v>
      </c>
    </row>
    <row r="775" spans="1:8">
      <c r="A775">
        <v>42</v>
      </c>
      <c r="B775">
        <v>18</v>
      </c>
      <c r="C775">
        <v>5410</v>
      </c>
      <c r="D775">
        <v>9</v>
      </c>
      <c r="E775">
        <v>4</v>
      </c>
      <c r="F775">
        <v>3</v>
      </c>
      <c r="G775">
        <v>1</v>
      </c>
      <c r="H775">
        <v>2</v>
      </c>
    </row>
    <row r="776" spans="1:8">
      <c r="A776">
        <v>22</v>
      </c>
      <c r="B776">
        <v>1</v>
      </c>
      <c r="C776">
        <v>3375</v>
      </c>
      <c r="D776">
        <v>4</v>
      </c>
      <c r="E776">
        <v>3</v>
      </c>
      <c r="F776">
        <v>2</v>
      </c>
      <c r="G776">
        <v>1</v>
      </c>
      <c r="H776">
        <v>2</v>
      </c>
    </row>
    <row r="777" spans="1:8">
      <c r="A777">
        <v>44</v>
      </c>
      <c r="B777">
        <v>1</v>
      </c>
      <c r="C777">
        <v>2436</v>
      </c>
      <c r="D777">
        <v>6</v>
      </c>
      <c r="E777">
        <v>4</v>
      </c>
      <c r="F777">
        <v>3</v>
      </c>
      <c r="G777">
        <v>1</v>
      </c>
      <c r="H777">
        <v>2</v>
      </c>
    </row>
    <row r="778" spans="1:8">
      <c r="A778">
        <v>21</v>
      </c>
      <c r="B778">
        <v>5</v>
      </c>
      <c r="C778">
        <v>2380</v>
      </c>
      <c r="D778">
        <v>2</v>
      </c>
      <c r="E778">
        <v>2</v>
      </c>
      <c r="F778">
        <v>2</v>
      </c>
      <c r="G778">
        <v>1</v>
      </c>
      <c r="H778">
        <v>2</v>
      </c>
    </row>
    <row r="779" spans="1:8">
      <c r="A779">
        <v>32</v>
      </c>
      <c r="B779">
        <v>2</v>
      </c>
      <c r="C779">
        <v>2439</v>
      </c>
      <c r="D779">
        <v>4</v>
      </c>
      <c r="E779">
        <v>4</v>
      </c>
      <c r="F779">
        <v>2</v>
      </c>
      <c r="G779">
        <v>1</v>
      </c>
      <c r="H779">
        <v>2</v>
      </c>
    </row>
    <row r="780" spans="1:8">
      <c r="A780">
        <v>34</v>
      </c>
      <c r="B780">
        <v>8</v>
      </c>
      <c r="C780">
        <v>4404</v>
      </c>
      <c r="D780">
        <v>6</v>
      </c>
      <c r="E780">
        <v>4</v>
      </c>
      <c r="F780">
        <v>3</v>
      </c>
      <c r="G780">
        <v>1</v>
      </c>
      <c r="H780">
        <v>2</v>
      </c>
    </row>
    <row r="781" spans="1:8">
      <c r="A781">
        <v>32</v>
      </c>
      <c r="B781">
        <v>2</v>
      </c>
      <c r="C781">
        <v>3068</v>
      </c>
      <c r="D781">
        <v>8</v>
      </c>
      <c r="E781">
        <v>7</v>
      </c>
      <c r="F781">
        <v>7</v>
      </c>
      <c r="G781">
        <v>3</v>
      </c>
      <c r="H781">
        <v>6</v>
      </c>
    </row>
    <row r="782" spans="1:8">
      <c r="A782">
        <v>34</v>
      </c>
      <c r="B782">
        <v>23</v>
      </c>
      <c r="C782">
        <v>4568</v>
      </c>
      <c r="D782">
        <v>10</v>
      </c>
      <c r="E782">
        <v>9</v>
      </c>
      <c r="F782">
        <v>5</v>
      </c>
      <c r="G782">
        <v>8</v>
      </c>
      <c r="H782">
        <v>7</v>
      </c>
    </row>
    <row r="783" spans="1:8">
      <c r="A783">
        <v>35</v>
      </c>
      <c r="B783">
        <v>11</v>
      </c>
      <c r="C783">
        <v>9884</v>
      </c>
      <c r="D783">
        <v>10</v>
      </c>
      <c r="E783">
        <v>4</v>
      </c>
      <c r="F783">
        <v>0</v>
      </c>
      <c r="G783">
        <v>2</v>
      </c>
      <c r="H783">
        <v>3</v>
      </c>
    </row>
    <row r="784" spans="1:8">
      <c r="A784">
        <v>46</v>
      </c>
      <c r="B784">
        <v>1</v>
      </c>
      <c r="C784">
        <v>10673</v>
      </c>
      <c r="D784">
        <v>21</v>
      </c>
      <c r="E784">
        <v>10</v>
      </c>
      <c r="F784">
        <v>9</v>
      </c>
      <c r="G784">
        <v>9</v>
      </c>
      <c r="H784">
        <v>5</v>
      </c>
    </row>
    <row r="785" spans="1:8">
      <c r="A785">
        <v>51</v>
      </c>
      <c r="B785">
        <v>1</v>
      </c>
      <c r="C785">
        <v>7484</v>
      </c>
      <c r="D785">
        <v>23</v>
      </c>
      <c r="E785">
        <v>13</v>
      </c>
      <c r="F785">
        <v>12</v>
      </c>
      <c r="G785">
        <v>12</v>
      </c>
      <c r="H785">
        <v>8</v>
      </c>
    </row>
    <row r="786" spans="1:8">
      <c r="A786">
        <v>54</v>
      </c>
      <c r="B786">
        <v>26</v>
      </c>
      <c r="C786">
        <v>17328</v>
      </c>
      <c r="D786">
        <v>23</v>
      </c>
      <c r="E786">
        <v>5</v>
      </c>
      <c r="F786">
        <v>3</v>
      </c>
      <c r="G786">
        <v>4</v>
      </c>
      <c r="H786">
        <v>4</v>
      </c>
    </row>
    <row r="787" spans="1:8">
      <c r="A787">
        <v>36</v>
      </c>
      <c r="B787">
        <v>11</v>
      </c>
      <c r="C787">
        <v>9738</v>
      </c>
      <c r="D787">
        <v>10</v>
      </c>
      <c r="E787">
        <v>9</v>
      </c>
      <c r="F787">
        <v>7</v>
      </c>
      <c r="G787">
        <v>2</v>
      </c>
      <c r="H787">
        <v>8</v>
      </c>
    </row>
    <row r="788" spans="1:8">
      <c r="A788">
        <v>41</v>
      </c>
      <c r="B788">
        <v>10</v>
      </c>
      <c r="C788">
        <v>17181</v>
      </c>
      <c r="D788">
        <v>21</v>
      </c>
      <c r="E788">
        <v>7</v>
      </c>
      <c r="F788">
        <v>6</v>
      </c>
      <c r="G788">
        <v>7</v>
      </c>
      <c r="H788">
        <v>7</v>
      </c>
    </row>
    <row r="789" spans="1:8">
      <c r="A789">
        <v>36</v>
      </c>
      <c r="B789">
        <v>3</v>
      </c>
      <c r="C789">
        <v>2088</v>
      </c>
      <c r="D789">
        <v>13</v>
      </c>
      <c r="E789">
        <v>8</v>
      </c>
      <c r="F789">
        <v>7</v>
      </c>
      <c r="G789">
        <v>7</v>
      </c>
      <c r="H789">
        <v>2</v>
      </c>
    </row>
    <row r="790" spans="1:8">
      <c r="A790">
        <v>43</v>
      </c>
      <c r="B790">
        <v>7</v>
      </c>
      <c r="C790">
        <v>2089</v>
      </c>
      <c r="D790">
        <v>7</v>
      </c>
      <c r="E790">
        <v>5</v>
      </c>
      <c r="F790">
        <v>4</v>
      </c>
      <c r="G790">
        <v>2</v>
      </c>
      <c r="H790">
        <v>2</v>
      </c>
    </row>
    <row r="791" spans="1:8">
      <c r="A791">
        <v>45</v>
      </c>
      <c r="B791">
        <v>2</v>
      </c>
      <c r="C791">
        <v>16792</v>
      </c>
      <c r="D791">
        <v>22</v>
      </c>
      <c r="E791">
        <v>20</v>
      </c>
      <c r="F791">
        <v>8</v>
      </c>
      <c r="G791">
        <v>11</v>
      </c>
      <c r="H791">
        <v>8</v>
      </c>
    </row>
    <row r="792" spans="1:8">
      <c r="A792">
        <v>45</v>
      </c>
      <c r="B792">
        <v>6</v>
      </c>
      <c r="C792">
        <v>8865</v>
      </c>
      <c r="D792">
        <v>23</v>
      </c>
      <c r="E792">
        <v>19</v>
      </c>
      <c r="F792">
        <v>7</v>
      </c>
      <c r="G792">
        <v>12</v>
      </c>
      <c r="H792">
        <v>8</v>
      </c>
    </row>
    <row r="793" spans="1:8">
      <c r="A793">
        <v>37</v>
      </c>
      <c r="B793">
        <v>4</v>
      </c>
      <c r="C793">
        <v>2793</v>
      </c>
      <c r="D793">
        <v>13</v>
      </c>
      <c r="E793">
        <v>9</v>
      </c>
      <c r="F793">
        <v>8</v>
      </c>
      <c r="G793">
        <v>5</v>
      </c>
      <c r="H793">
        <v>8</v>
      </c>
    </row>
    <row r="794" spans="1:8">
      <c r="A794">
        <v>39</v>
      </c>
      <c r="B794">
        <v>2</v>
      </c>
      <c r="C794">
        <v>10938</v>
      </c>
      <c r="D794">
        <v>20</v>
      </c>
      <c r="E794">
        <v>19</v>
      </c>
      <c r="F794">
        <v>6</v>
      </c>
      <c r="G794">
        <v>11</v>
      </c>
      <c r="H794">
        <v>8</v>
      </c>
    </row>
    <row r="795" spans="1:8">
      <c r="A795">
        <v>38</v>
      </c>
      <c r="B795">
        <v>2</v>
      </c>
      <c r="C795">
        <v>5249</v>
      </c>
      <c r="D795">
        <v>13</v>
      </c>
      <c r="E795">
        <v>8</v>
      </c>
      <c r="F795">
        <v>7</v>
      </c>
      <c r="G795">
        <v>7</v>
      </c>
      <c r="H795">
        <v>5</v>
      </c>
    </row>
    <row r="796" spans="1:8">
      <c r="A796">
        <v>42</v>
      </c>
      <c r="B796">
        <v>26</v>
      </c>
      <c r="C796">
        <v>13525</v>
      </c>
      <c r="D796">
        <v>23</v>
      </c>
      <c r="E796">
        <v>20</v>
      </c>
      <c r="F796">
        <v>4</v>
      </c>
      <c r="G796">
        <v>4</v>
      </c>
      <c r="H796">
        <v>8</v>
      </c>
    </row>
    <row r="797" spans="1:8">
      <c r="A797">
        <v>33</v>
      </c>
      <c r="B797">
        <v>5</v>
      </c>
      <c r="C797">
        <v>11878</v>
      </c>
      <c r="D797">
        <v>12</v>
      </c>
      <c r="E797">
        <v>10</v>
      </c>
      <c r="F797">
        <v>6</v>
      </c>
      <c r="G797">
        <v>8</v>
      </c>
      <c r="H797">
        <v>8</v>
      </c>
    </row>
    <row r="798" spans="1:8">
      <c r="A798">
        <v>37</v>
      </c>
      <c r="B798">
        <v>25</v>
      </c>
      <c r="C798">
        <v>4449</v>
      </c>
      <c r="D798">
        <v>15</v>
      </c>
      <c r="E798">
        <v>13</v>
      </c>
      <c r="F798">
        <v>11</v>
      </c>
      <c r="G798">
        <v>10</v>
      </c>
      <c r="H798">
        <v>7</v>
      </c>
    </row>
    <row r="799" spans="1:8">
      <c r="A799">
        <v>56</v>
      </c>
      <c r="B799">
        <v>6</v>
      </c>
      <c r="C799">
        <v>13212</v>
      </c>
      <c r="D799">
        <v>36</v>
      </c>
      <c r="E799">
        <v>7</v>
      </c>
      <c r="F799">
        <v>7</v>
      </c>
      <c r="G799">
        <v>7</v>
      </c>
      <c r="H799">
        <v>7</v>
      </c>
    </row>
    <row r="800" spans="1:8">
      <c r="A800">
        <v>30</v>
      </c>
      <c r="B800">
        <v>22</v>
      </c>
      <c r="C800">
        <v>8412</v>
      </c>
      <c r="D800">
        <v>10</v>
      </c>
      <c r="E800">
        <v>9</v>
      </c>
      <c r="F800">
        <v>8</v>
      </c>
      <c r="G800">
        <v>7</v>
      </c>
      <c r="H800">
        <v>8</v>
      </c>
    </row>
    <row r="801" spans="1:8">
      <c r="A801">
        <v>30</v>
      </c>
      <c r="B801">
        <v>2</v>
      </c>
      <c r="C801">
        <v>2564</v>
      </c>
      <c r="D801">
        <v>12</v>
      </c>
      <c r="E801">
        <v>11</v>
      </c>
      <c r="F801">
        <v>7</v>
      </c>
      <c r="G801">
        <v>6</v>
      </c>
      <c r="H801">
        <v>7</v>
      </c>
    </row>
    <row r="802" spans="1:8">
      <c r="A802">
        <v>60</v>
      </c>
      <c r="B802">
        <v>28</v>
      </c>
      <c r="C802">
        <v>10266</v>
      </c>
      <c r="D802">
        <v>22</v>
      </c>
      <c r="E802">
        <v>18</v>
      </c>
      <c r="F802">
        <v>13</v>
      </c>
      <c r="G802">
        <v>13</v>
      </c>
      <c r="H802">
        <v>11</v>
      </c>
    </row>
    <row r="803" spans="1:8">
      <c r="A803">
        <v>43</v>
      </c>
      <c r="B803">
        <v>9</v>
      </c>
      <c r="C803">
        <v>5679</v>
      </c>
      <c r="D803">
        <v>10</v>
      </c>
      <c r="E803">
        <v>8</v>
      </c>
      <c r="F803">
        <v>7</v>
      </c>
      <c r="G803">
        <v>4</v>
      </c>
      <c r="H803">
        <v>7</v>
      </c>
    </row>
    <row r="804" spans="1:8">
      <c r="A804">
        <v>33</v>
      </c>
      <c r="B804">
        <v>6</v>
      </c>
      <c r="C804">
        <v>7725</v>
      </c>
      <c r="D804">
        <v>15</v>
      </c>
      <c r="E804">
        <v>13</v>
      </c>
      <c r="F804">
        <v>11</v>
      </c>
      <c r="G804">
        <v>4</v>
      </c>
      <c r="H804">
        <v>7</v>
      </c>
    </row>
    <row r="805" spans="1:8">
      <c r="A805">
        <v>38</v>
      </c>
      <c r="B805">
        <v>2</v>
      </c>
      <c r="C805">
        <v>5980</v>
      </c>
      <c r="D805">
        <v>17</v>
      </c>
      <c r="E805">
        <v>15</v>
      </c>
      <c r="F805">
        <v>7</v>
      </c>
      <c r="G805">
        <v>4</v>
      </c>
      <c r="H805">
        <v>12</v>
      </c>
    </row>
    <row r="806" spans="1:8">
      <c r="A806">
        <v>42</v>
      </c>
      <c r="B806">
        <v>2</v>
      </c>
      <c r="C806">
        <v>2515</v>
      </c>
      <c r="D806">
        <v>8</v>
      </c>
      <c r="E806">
        <v>2</v>
      </c>
      <c r="F806">
        <v>1</v>
      </c>
      <c r="G806">
        <v>2</v>
      </c>
      <c r="H806">
        <v>2</v>
      </c>
    </row>
    <row r="807" spans="1:8">
      <c r="A807">
        <v>55</v>
      </c>
      <c r="B807">
        <v>18</v>
      </c>
      <c r="C807">
        <v>6385</v>
      </c>
      <c r="D807">
        <v>17</v>
      </c>
      <c r="E807">
        <v>8</v>
      </c>
      <c r="F807">
        <v>7</v>
      </c>
      <c r="G807">
        <v>6</v>
      </c>
      <c r="H807">
        <v>7</v>
      </c>
    </row>
    <row r="808" spans="1:8">
      <c r="A808">
        <v>32</v>
      </c>
      <c r="B808">
        <v>29</v>
      </c>
      <c r="C808">
        <v>4025</v>
      </c>
      <c r="D808">
        <v>10</v>
      </c>
      <c r="E808">
        <v>8</v>
      </c>
      <c r="F808">
        <v>7</v>
      </c>
      <c r="G808">
        <v>7</v>
      </c>
      <c r="H808">
        <v>7</v>
      </c>
    </row>
    <row r="809" spans="1:8">
      <c r="A809">
        <v>53</v>
      </c>
      <c r="B809">
        <v>2</v>
      </c>
      <c r="C809">
        <v>7525</v>
      </c>
      <c r="D809">
        <v>30</v>
      </c>
      <c r="E809">
        <v>15</v>
      </c>
      <c r="F809">
        <v>7</v>
      </c>
      <c r="G809">
        <v>6</v>
      </c>
      <c r="H809">
        <v>12</v>
      </c>
    </row>
    <row r="810" spans="1:8">
      <c r="A810">
        <v>55</v>
      </c>
      <c r="B810">
        <v>2</v>
      </c>
      <c r="C810">
        <v>16756</v>
      </c>
      <c r="D810">
        <v>31</v>
      </c>
      <c r="E810">
        <v>9</v>
      </c>
      <c r="F810">
        <v>7</v>
      </c>
      <c r="G810">
        <v>6</v>
      </c>
      <c r="H810">
        <v>2</v>
      </c>
    </row>
    <row r="811" spans="1:8">
      <c r="A811">
        <v>48</v>
      </c>
      <c r="B811">
        <v>1</v>
      </c>
      <c r="C811">
        <v>16885</v>
      </c>
      <c r="D811">
        <v>27</v>
      </c>
      <c r="E811">
        <v>5</v>
      </c>
      <c r="F811">
        <v>4</v>
      </c>
      <c r="G811">
        <v>2</v>
      </c>
      <c r="H811">
        <v>1</v>
      </c>
    </row>
    <row r="812" spans="1:8">
      <c r="A812">
        <v>40</v>
      </c>
      <c r="B812">
        <v>9</v>
      </c>
      <c r="C812">
        <v>13499</v>
      </c>
      <c r="D812">
        <v>20</v>
      </c>
      <c r="E812">
        <v>18</v>
      </c>
      <c r="F812">
        <v>7</v>
      </c>
      <c r="G812">
        <v>2</v>
      </c>
      <c r="H812">
        <v>13</v>
      </c>
    </row>
    <row r="813" spans="1:8">
      <c r="A813">
        <v>34</v>
      </c>
      <c r="B813">
        <v>1</v>
      </c>
      <c r="C813">
        <v>5343</v>
      </c>
      <c r="D813">
        <v>14</v>
      </c>
      <c r="E813">
        <v>13</v>
      </c>
      <c r="F813">
        <v>9</v>
      </c>
      <c r="G813">
        <v>4</v>
      </c>
      <c r="H813">
        <v>9</v>
      </c>
    </row>
    <row r="814" spans="1:8">
      <c r="A814">
        <v>51</v>
      </c>
      <c r="B814">
        <v>9</v>
      </c>
      <c r="C814">
        <v>19847</v>
      </c>
      <c r="D814">
        <v>31</v>
      </c>
      <c r="E814">
        <v>29</v>
      </c>
      <c r="F814">
        <v>10</v>
      </c>
      <c r="G814">
        <v>11</v>
      </c>
      <c r="H814">
        <v>10</v>
      </c>
    </row>
    <row r="815" spans="1:8">
      <c r="A815">
        <v>34</v>
      </c>
      <c r="B815">
        <v>19</v>
      </c>
      <c r="C815">
        <v>4444</v>
      </c>
      <c r="D815">
        <v>15</v>
      </c>
      <c r="E815">
        <v>11</v>
      </c>
      <c r="F815">
        <v>8</v>
      </c>
      <c r="G815">
        <v>5</v>
      </c>
      <c r="H815">
        <v>10</v>
      </c>
    </row>
    <row r="816" spans="1:8">
      <c r="A816">
        <v>51</v>
      </c>
      <c r="B816">
        <v>6</v>
      </c>
      <c r="C816">
        <v>2838</v>
      </c>
      <c r="D816">
        <v>8</v>
      </c>
      <c r="E816">
        <v>7</v>
      </c>
      <c r="F816">
        <v>0</v>
      </c>
      <c r="G816">
        <v>7</v>
      </c>
      <c r="H816">
        <v>7</v>
      </c>
    </row>
    <row r="817" spans="1:8">
      <c r="A817">
        <v>28</v>
      </c>
      <c r="B817">
        <v>1</v>
      </c>
      <c r="C817">
        <v>6674</v>
      </c>
      <c r="D817">
        <v>10</v>
      </c>
      <c r="E817">
        <v>9</v>
      </c>
      <c r="F817">
        <v>8</v>
      </c>
      <c r="G817">
        <v>7</v>
      </c>
      <c r="H817">
        <v>5</v>
      </c>
    </row>
    <row r="818" spans="1:8">
      <c r="A818">
        <v>42</v>
      </c>
      <c r="B818">
        <v>2</v>
      </c>
      <c r="C818">
        <v>17861</v>
      </c>
      <c r="D818">
        <v>21</v>
      </c>
      <c r="E818">
        <v>20</v>
      </c>
      <c r="F818">
        <v>8</v>
      </c>
      <c r="G818">
        <v>2</v>
      </c>
      <c r="H818">
        <v>10</v>
      </c>
    </row>
    <row r="819" spans="1:8">
      <c r="A819">
        <v>36</v>
      </c>
      <c r="B819">
        <v>7</v>
      </c>
      <c r="C819">
        <v>4639</v>
      </c>
      <c r="D819">
        <v>17</v>
      </c>
      <c r="E819">
        <v>15</v>
      </c>
      <c r="F819">
        <v>7</v>
      </c>
      <c r="G819">
        <v>6</v>
      </c>
      <c r="H819">
        <v>13</v>
      </c>
    </row>
    <row r="820" spans="1:8">
      <c r="A820">
        <v>40</v>
      </c>
      <c r="B820">
        <v>8</v>
      </c>
      <c r="C820">
        <v>13757</v>
      </c>
      <c r="D820">
        <v>16</v>
      </c>
      <c r="E820">
        <v>9</v>
      </c>
      <c r="F820">
        <v>8</v>
      </c>
      <c r="G820">
        <v>4</v>
      </c>
      <c r="H820">
        <v>8</v>
      </c>
    </row>
    <row r="821" spans="1:8">
      <c r="A821">
        <v>34</v>
      </c>
      <c r="B821">
        <v>15</v>
      </c>
      <c r="C821">
        <v>17007</v>
      </c>
      <c r="D821">
        <v>16</v>
      </c>
      <c r="E821">
        <v>14</v>
      </c>
      <c r="F821">
        <v>8</v>
      </c>
      <c r="G821">
        <v>6</v>
      </c>
      <c r="H821">
        <v>9</v>
      </c>
    </row>
    <row r="822" spans="1:8">
      <c r="A822">
        <v>42</v>
      </c>
      <c r="B822">
        <v>2</v>
      </c>
      <c r="C822">
        <v>10124</v>
      </c>
      <c r="D822">
        <v>24</v>
      </c>
      <c r="E822">
        <v>20</v>
      </c>
      <c r="F822">
        <v>8</v>
      </c>
      <c r="G822">
        <v>13</v>
      </c>
      <c r="H822">
        <v>9</v>
      </c>
    </row>
    <row r="823" spans="1:8">
      <c r="A823">
        <v>50</v>
      </c>
      <c r="B823">
        <v>20</v>
      </c>
      <c r="C823">
        <v>11245</v>
      </c>
      <c r="D823">
        <v>32</v>
      </c>
      <c r="E823">
        <v>30</v>
      </c>
      <c r="F823">
        <v>8</v>
      </c>
      <c r="G823">
        <v>12</v>
      </c>
      <c r="H823">
        <v>13</v>
      </c>
    </row>
    <row r="824" spans="1:8">
      <c r="A824">
        <v>38</v>
      </c>
      <c r="B824">
        <v>1</v>
      </c>
      <c r="C824">
        <v>4735</v>
      </c>
      <c r="D824">
        <v>19</v>
      </c>
      <c r="E824">
        <v>13</v>
      </c>
      <c r="F824">
        <v>11</v>
      </c>
      <c r="G824">
        <v>2</v>
      </c>
      <c r="H824">
        <v>9</v>
      </c>
    </row>
    <row r="825" spans="1:8">
      <c r="A825">
        <v>45</v>
      </c>
      <c r="B825">
        <v>1</v>
      </c>
      <c r="C825">
        <v>10748</v>
      </c>
      <c r="D825">
        <v>25</v>
      </c>
      <c r="E825">
        <v>23</v>
      </c>
      <c r="F825">
        <v>15</v>
      </c>
      <c r="G825">
        <v>14</v>
      </c>
      <c r="H825">
        <v>4</v>
      </c>
    </row>
    <row r="826" spans="1:8">
      <c r="A826">
        <v>38</v>
      </c>
      <c r="B826">
        <v>2</v>
      </c>
      <c r="C826">
        <v>2592</v>
      </c>
      <c r="D826">
        <v>13</v>
      </c>
      <c r="E826">
        <v>11</v>
      </c>
      <c r="F826">
        <v>10</v>
      </c>
      <c r="G826">
        <v>3</v>
      </c>
      <c r="H826">
        <v>8</v>
      </c>
    </row>
    <row r="827" spans="1:8">
      <c r="A827">
        <v>39</v>
      </c>
      <c r="B827">
        <v>20</v>
      </c>
      <c r="C827">
        <v>4127</v>
      </c>
      <c r="D827">
        <v>7</v>
      </c>
      <c r="E827">
        <v>2</v>
      </c>
      <c r="F827">
        <v>1</v>
      </c>
      <c r="G827">
        <v>2</v>
      </c>
      <c r="H827">
        <v>2</v>
      </c>
    </row>
    <row r="828" spans="1:8">
      <c r="A828">
        <v>58</v>
      </c>
      <c r="B828">
        <v>2</v>
      </c>
      <c r="C828">
        <v>16291</v>
      </c>
      <c r="D828">
        <v>37</v>
      </c>
      <c r="E828">
        <v>16</v>
      </c>
      <c r="F828">
        <v>9</v>
      </c>
      <c r="G828">
        <v>14</v>
      </c>
      <c r="H828">
        <v>14</v>
      </c>
    </row>
    <row r="829" spans="1:8">
      <c r="A829">
        <v>45</v>
      </c>
      <c r="B829">
        <v>2</v>
      </c>
      <c r="C829">
        <v>5154</v>
      </c>
      <c r="D829">
        <v>10</v>
      </c>
      <c r="E829">
        <v>8</v>
      </c>
      <c r="F829">
        <v>7</v>
      </c>
      <c r="G829">
        <v>5</v>
      </c>
      <c r="H829">
        <v>7</v>
      </c>
    </row>
    <row r="830" spans="1:8">
      <c r="A830">
        <v>42</v>
      </c>
      <c r="B830">
        <v>10</v>
      </c>
      <c r="C830">
        <v>2936</v>
      </c>
      <c r="D830">
        <v>10</v>
      </c>
      <c r="E830">
        <v>6</v>
      </c>
      <c r="F830">
        <v>3</v>
      </c>
      <c r="G830">
        <v>3</v>
      </c>
      <c r="H830">
        <v>3</v>
      </c>
    </row>
    <row r="831" spans="1:8">
      <c r="A831">
        <v>27</v>
      </c>
      <c r="B831">
        <v>15</v>
      </c>
      <c r="C831">
        <v>4774</v>
      </c>
      <c r="D831">
        <v>8</v>
      </c>
      <c r="E831">
        <v>7</v>
      </c>
      <c r="F831">
        <v>6</v>
      </c>
      <c r="G831">
        <v>7</v>
      </c>
      <c r="H831">
        <v>3</v>
      </c>
    </row>
    <row r="832" spans="1:8">
      <c r="A832">
        <v>48</v>
      </c>
      <c r="B832">
        <v>22</v>
      </c>
      <c r="C832">
        <v>17174</v>
      </c>
      <c r="D832">
        <v>24</v>
      </c>
      <c r="E832">
        <v>22</v>
      </c>
      <c r="F832">
        <v>17</v>
      </c>
      <c r="G832">
        <v>4</v>
      </c>
      <c r="H832">
        <v>7</v>
      </c>
    </row>
    <row r="833" spans="1:8">
      <c r="A833">
        <v>26</v>
      </c>
      <c r="B833">
        <v>6</v>
      </c>
      <c r="C833">
        <v>2544</v>
      </c>
      <c r="D833">
        <v>8</v>
      </c>
      <c r="E833">
        <v>7</v>
      </c>
      <c r="F833">
        <v>7</v>
      </c>
      <c r="G833">
        <v>7</v>
      </c>
      <c r="H833">
        <v>7</v>
      </c>
    </row>
    <row r="834" spans="1:8">
      <c r="A834">
        <v>49</v>
      </c>
      <c r="B834">
        <v>2</v>
      </c>
      <c r="C834">
        <v>19161</v>
      </c>
      <c r="D834">
        <v>28</v>
      </c>
      <c r="E834">
        <v>5</v>
      </c>
      <c r="F834">
        <v>4</v>
      </c>
      <c r="G834">
        <v>4</v>
      </c>
      <c r="H834">
        <v>3</v>
      </c>
    </row>
    <row r="835" spans="1:8">
      <c r="A835">
        <v>31</v>
      </c>
      <c r="B835">
        <v>10</v>
      </c>
      <c r="C835">
        <v>11031</v>
      </c>
      <c r="D835">
        <v>13</v>
      </c>
      <c r="E835">
        <v>11</v>
      </c>
      <c r="F835">
        <v>7</v>
      </c>
      <c r="G835">
        <v>4</v>
      </c>
      <c r="H835">
        <v>8</v>
      </c>
    </row>
    <row r="836" spans="1:8">
      <c r="A836">
        <v>38</v>
      </c>
      <c r="B836">
        <v>6</v>
      </c>
      <c r="C836">
        <v>5321</v>
      </c>
      <c r="D836">
        <v>10</v>
      </c>
      <c r="E836">
        <v>8</v>
      </c>
      <c r="F836">
        <v>3</v>
      </c>
      <c r="G836">
        <v>7</v>
      </c>
      <c r="H836">
        <v>7</v>
      </c>
    </row>
    <row r="837" spans="1:8">
      <c r="A837">
        <v>47</v>
      </c>
      <c r="B837">
        <v>1</v>
      </c>
      <c r="C837">
        <v>11957</v>
      </c>
      <c r="D837">
        <v>14</v>
      </c>
      <c r="E837">
        <v>13</v>
      </c>
      <c r="F837">
        <v>8</v>
      </c>
      <c r="G837">
        <v>5</v>
      </c>
      <c r="H837">
        <v>12</v>
      </c>
    </row>
    <row r="838" spans="1:8">
      <c r="A838">
        <v>53</v>
      </c>
      <c r="B838">
        <v>2</v>
      </c>
      <c r="C838">
        <v>15427</v>
      </c>
      <c r="D838">
        <v>31</v>
      </c>
      <c r="E838">
        <v>25</v>
      </c>
      <c r="F838">
        <v>8</v>
      </c>
      <c r="G838">
        <v>3</v>
      </c>
      <c r="H838">
        <v>7</v>
      </c>
    </row>
    <row r="839" spans="1:8">
      <c r="A839">
        <v>44</v>
      </c>
      <c r="B839">
        <v>7</v>
      </c>
      <c r="C839">
        <v>10248</v>
      </c>
      <c r="D839">
        <v>24</v>
      </c>
      <c r="E839">
        <v>22</v>
      </c>
      <c r="F839">
        <v>6</v>
      </c>
      <c r="G839">
        <v>5</v>
      </c>
      <c r="H839">
        <v>17</v>
      </c>
    </row>
    <row r="840" spans="1:8">
      <c r="A840">
        <v>50</v>
      </c>
      <c r="B840">
        <v>7</v>
      </c>
      <c r="C840">
        <v>18740</v>
      </c>
      <c r="D840">
        <v>29</v>
      </c>
      <c r="E840">
        <v>27</v>
      </c>
      <c r="F840">
        <v>3</v>
      </c>
      <c r="G840">
        <v>13</v>
      </c>
      <c r="H840">
        <v>8</v>
      </c>
    </row>
    <row r="841" spans="1:8">
      <c r="A841">
        <v>35</v>
      </c>
      <c r="B841">
        <v>1</v>
      </c>
      <c r="C841">
        <v>4312</v>
      </c>
      <c r="D841">
        <v>16</v>
      </c>
      <c r="E841">
        <v>15</v>
      </c>
      <c r="F841">
        <v>13</v>
      </c>
      <c r="G841">
        <v>2</v>
      </c>
      <c r="H841">
        <v>8</v>
      </c>
    </row>
    <row r="842" spans="1:8">
      <c r="A842">
        <v>34</v>
      </c>
      <c r="B842">
        <v>5</v>
      </c>
      <c r="C842">
        <v>11631</v>
      </c>
      <c r="D842">
        <v>14</v>
      </c>
      <c r="E842">
        <v>11</v>
      </c>
      <c r="F842">
        <v>10</v>
      </c>
      <c r="G842">
        <v>5</v>
      </c>
      <c r="H842">
        <v>8</v>
      </c>
    </row>
    <row r="843" spans="1:8">
      <c r="A843">
        <v>39</v>
      </c>
      <c r="B843">
        <v>4</v>
      </c>
      <c r="C843">
        <v>5902</v>
      </c>
      <c r="D843">
        <v>17</v>
      </c>
      <c r="E843">
        <v>15</v>
      </c>
      <c r="F843">
        <v>11</v>
      </c>
      <c r="G843">
        <v>5</v>
      </c>
      <c r="H843">
        <v>9</v>
      </c>
    </row>
    <row r="844" spans="1:8">
      <c r="A844">
        <v>40</v>
      </c>
      <c r="B844">
        <v>4</v>
      </c>
      <c r="C844">
        <v>10855</v>
      </c>
      <c r="D844">
        <v>15</v>
      </c>
      <c r="E844">
        <v>12</v>
      </c>
      <c r="F844">
        <v>11</v>
      </c>
      <c r="G844">
        <v>2</v>
      </c>
      <c r="H844">
        <v>11</v>
      </c>
    </row>
    <row r="845" spans="1:8">
      <c r="A845">
        <v>55</v>
      </c>
      <c r="B845">
        <v>14</v>
      </c>
      <c r="C845">
        <v>18722</v>
      </c>
      <c r="D845">
        <v>36</v>
      </c>
      <c r="E845">
        <v>24</v>
      </c>
      <c r="F845">
        <v>15</v>
      </c>
      <c r="G845">
        <v>2</v>
      </c>
      <c r="H845">
        <v>15</v>
      </c>
    </row>
    <row r="846" spans="1:8">
      <c r="A846">
        <v>52</v>
      </c>
      <c r="B846">
        <v>1</v>
      </c>
      <c r="C846">
        <v>19999</v>
      </c>
      <c r="D846">
        <v>34</v>
      </c>
      <c r="E846">
        <v>33</v>
      </c>
      <c r="F846">
        <v>18</v>
      </c>
      <c r="G846">
        <v>11</v>
      </c>
      <c r="H846">
        <v>9</v>
      </c>
    </row>
    <row r="847" spans="1:8">
      <c r="A847">
        <v>51</v>
      </c>
      <c r="B847">
        <v>8</v>
      </c>
      <c r="C847">
        <v>12490</v>
      </c>
      <c r="D847">
        <v>16</v>
      </c>
      <c r="E847">
        <v>10</v>
      </c>
      <c r="F847">
        <v>9</v>
      </c>
      <c r="G847">
        <v>4</v>
      </c>
      <c r="H847">
        <v>7</v>
      </c>
    </row>
    <row r="848" spans="1:8">
      <c r="A848">
        <v>34</v>
      </c>
      <c r="B848">
        <v>2</v>
      </c>
      <c r="C848">
        <v>5957</v>
      </c>
      <c r="D848">
        <v>13</v>
      </c>
      <c r="E848">
        <v>11</v>
      </c>
      <c r="F848">
        <v>9</v>
      </c>
      <c r="G848">
        <v>5</v>
      </c>
      <c r="H848">
        <v>9</v>
      </c>
    </row>
    <row r="849" spans="1:8">
      <c r="A849">
        <v>42</v>
      </c>
      <c r="B849">
        <v>2</v>
      </c>
      <c r="C849">
        <v>2593</v>
      </c>
      <c r="D849">
        <v>10</v>
      </c>
      <c r="E849">
        <v>9</v>
      </c>
      <c r="F849">
        <v>6</v>
      </c>
      <c r="G849">
        <v>7</v>
      </c>
      <c r="H849">
        <v>8</v>
      </c>
    </row>
    <row r="850" spans="1:8">
      <c r="A850">
        <v>46</v>
      </c>
      <c r="B850">
        <v>2</v>
      </c>
      <c r="C850">
        <v>16872</v>
      </c>
      <c r="D850">
        <v>28</v>
      </c>
      <c r="E850">
        <v>7</v>
      </c>
      <c r="F850">
        <v>7</v>
      </c>
      <c r="G850">
        <v>7</v>
      </c>
      <c r="H850">
        <v>7</v>
      </c>
    </row>
    <row r="851" spans="1:8">
      <c r="A851">
        <v>31</v>
      </c>
      <c r="B851">
        <v>23</v>
      </c>
      <c r="C851">
        <v>5582</v>
      </c>
      <c r="D851">
        <v>10</v>
      </c>
      <c r="E851">
        <v>9</v>
      </c>
      <c r="F851">
        <v>0</v>
      </c>
      <c r="G851">
        <v>7</v>
      </c>
      <c r="H851">
        <v>8</v>
      </c>
    </row>
    <row r="852" spans="1:8">
      <c r="A852">
        <v>35</v>
      </c>
      <c r="B852">
        <v>22</v>
      </c>
      <c r="C852">
        <v>11996</v>
      </c>
      <c r="D852">
        <v>10</v>
      </c>
      <c r="E852">
        <v>7</v>
      </c>
      <c r="F852">
        <v>7</v>
      </c>
      <c r="G852">
        <v>6</v>
      </c>
      <c r="H852">
        <v>2</v>
      </c>
    </row>
    <row r="853" spans="1:8">
      <c r="A853">
        <v>31</v>
      </c>
      <c r="B853">
        <v>7</v>
      </c>
      <c r="C853">
        <v>6929</v>
      </c>
      <c r="D853">
        <v>10</v>
      </c>
      <c r="E853">
        <v>8</v>
      </c>
      <c r="F853">
        <v>7</v>
      </c>
      <c r="G853">
        <v>7</v>
      </c>
      <c r="H853">
        <v>7</v>
      </c>
    </row>
    <row r="854" spans="1:8">
      <c r="A854">
        <v>39</v>
      </c>
      <c r="B854">
        <v>1</v>
      </c>
      <c r="C854">
        <v>9613</v>
      </c>
      <c r="D854">
        <v>19</v>
      </c>
      <c r="E854">
        <v>18</v>
      </c>
      <c r="F854">
        <v>10</v>
      </c>
      <c r="G854">
        <v>3</v>
      </c>
      <c r="H854">
        <v>7</v>
      </c>
    </row>
    <row r="855" spans="1:8">
      <c r="A855">
        <v>38</v>
      </c>
      <c r="B855">
        <v>15</v>
      </c>
      <c r="C855">
        <v>11510</v>
      </c>
      <c r="D855">
        <v>12</v>
      </c>
      <c r="E855">
        <v>11</v>
      </c>
      <c r="F855">
        <v>10</v>
      </c>
      <c r="G855">
        <v>2</v>
      </c>
      <c r="H855">
        <v>9</v>
      </c>
    </row>
    <row r="856" spans="1:8">
      <c r="A856">
        <v>37</v>
      </c>
      <c r="B856">
        <v>6</v>
      </c>
      <c r="C856">
        <v>5974</v>
      </c>
      <c r="D856">
        <v>13</v>
      </c>
      <c r="E856">
        <v>7</v>
      </c>
      <c r="F856">
        <v>7</v>
      </c>
      <c r="G856">
        <v>6</v>
      </c>
      <c r="H856">
        <v>7</v>
      </c>
    </row>
    <row r="857" spans="1:8">
      <c r="A857">
        <v>50</v>
      </c>
      <c r="B857">
        <v>29</v>
      </c>
      <c r="C857">
        <v>17046</v>
      </c>
      <c r="D857">
        <v>28</v>
      </c>
      <c r="E857">
        <v>27</v>
      </c>
      <c r="F857">
        <v>10</v>
      </c>
      <c r="G857">
        <v>15</v>
      </c>
      <c r="H857">
        <v>7</v>
      </c>
    </row>
    <row r="858" spans="1:8">
      <c r="A858">
        <v>35</v>
      </c>
      <c r="B858">
        <v>22</v>
      </c>
      <c r="C858">
        <v>4230</v>
      </c>
      <c r="D858">
        <v>6</v>
      </c>
      <c r="E858">
        <v>5</v>
      </c>
      <c r="F858">
        <v>4</v>
      </c>
      <c r="G858">
        <v>4</v>
      </c>
      <c r="H858">
        <v>3</v>
      </c>
    </row>
    <row r="859" spans="1:8">
      <c r="A859">
        <v>34</v>
      </c>
      <c r="B859">
        <v>2</v>
      </c>
      <c r="C859">
        <v>2768</v>
      </c>
      <c r="D859">
        <v>14</v>
      </c>
      <c r="E859">
        <v>7</v>
      </c>
      <c r="F859">
        <v>3</v>
      </c>
      <c r="G859">
        <v>5</v>
      </c>
      <c r="H859">
        <v>7</v>
      </c>
    </row>
    <row r="860" spans="1:8">
      <c r="A860">
        <v>31</v>
      </c>
      <c r="B860">
        <v>6</v>
      </c>
      <c r="C860">
        <v>5460</v>
      </c>
      <c r="D860">
        <v>13</v>
      </c>
      <c r="E860">
        <v>7</v>
      </c>
      <c r="F860">
        <v>7</v>
      </c>
      <c r="G860">
        <v>5</v>
      </c>
      <c r="H860">
        <v>7</v>
      </c>
    </row>
    <row r="861" spans="1:8">
      <c r="A861">
        <v>41</v>
      </c>
      <c r="B861">
        <v>10</v>
      </c>
      <c r="C861">
        <v>19141</v>
      </c>
      <c r="D861">
        <v>23</v>
      </c>
      <c r="E861">
        <v>21</v>
      </c>
      <c r="F861">
        <v>6</v>
      </c>
      <c r="G861">
        <v>12</v>
      </c>
      <c r="H861">
        <v>6</v>
      </c>
    </row>
    <row r="862" spans="1:8">
      <c r="A862">
        <v>39</v>
      </c>
      <c r="B862">
        <v>3</v>
      </c>
      <c r="C862">
        <v>6389</v>
      </c>
      <c r="D862">
        <v>12</v>
      </c>
      <c r="E862">
        <v>8</v>
      </c>
      <c r="F862">
        <v>3</v>
      </c>
      <c r="G862">
        <v>3</v>
      </c>
      <c r="H862">
        <v>6</v>
      </c>
    </row>
    <row r="863" spans="1:8">
      <c r="A863">
        <v>45</v>
      </c>
      <c r="B863">
        <v>2</v>
      </c>
      <c r="C863">
        <v>6632</v>
      </c>
      <c r="D863">
        <v>9</v>
      </c>
      <c r="E863">
        <v>8</v>
      </c>
      <c r="F863">
        <v>7</v>
      </c>
      <c r="G863">
        <v>3</v>
      </c>
      <c r="H863">
        <v>1</v>
      </c>
    </row>
    <row r="864" spans="1:8">
      <c r="A864">
        <v>35</v>
      </c>
      <c r="B864">
        <v>25</v>
      </c>
      <c r="C864">
        <v>10903</v>
      </c>
      <c r="D864">
        <v>16</v>
      </c>
      <c r="E864">
        <v>13</v>
      </c>
      <c r="F864">
        <v>10</v>
      </c>
      <c r="G864">
        <v>4</v>
      </c>
      <c r="H864">
        <v>8</v>
      </c>
    </row>
    <row r="865" spans="1:8">
      <c r="A865">
        <v>31</v>
      </c>
      <c r="B865">
        <v>7</v>
      </c>
      <c r="C865">
        <v>2329</v>
      </c>
      <c r="D865">
        <v>13</v>
      </c>
      <c r="E865">
        <v>7</v>
      </c>
      <c r="F865">
        <v>7</v>
      </c>
      <c r="G865">
        <v>5</v>
      </c>
      <c r="H865">
        <v>2</v>
      </c>
    </row>
    <row r="866" spans="1:8">
      <c r="A866">
        <v>48</v>
      </c>
      <c r="B866">
        <v>4</v>
      </c>
      <c r="C866">
        <v>10999</v>
      </c>
      <c r="D866">
        <v>27</v>
      </c>
      <c r="E866">
        <v>15</v>
      </c>
      <c r="F866">
        <v>11</v>
      </c>
      <c r="G866">
        <v>4</v>
      </c>
      <c r="H866">
        <v>8</v>
      </c>
    </row>
    <row r="867" spans="1:8">
      <c r="A867">
        <v>59</v>
      </c>
      <c r="B867">
        <v>2</v>
      </c>
      <c r="C867">
        <v>13726</v>
      </c>
      <c r="D867">
        <v>30</v>
      </c>
      <c r="E867">
        <v>5</v>
      </c>
      <c r="F867">
        <v>3</v>
      </c>
      <c r="G867">
        <v>4</v>
      </c>
      <c r="H867">
        <v>3</v>
      </c>
    </row>
    <row r="868" spans="1:8">
      <c r="A868">
        <v>44</v>
      </c>
      <c r="B868">
        <v>28</v>
      </c>
      <c r="C868">
        <v>13320</v>
      </c>
      <c r="D868">
        <v>23</v>
      </c>
      <c r="E868">
        <v>12</v>
      </c>
      <c r="F868">
        <v>11</v>
      </c>
      <c r="G868">
        <v>11</v>
      </c>
      <c r="H868">
        <v>11</v>
      </c>
    </row>
    <row r="869" spans="1:8">
      <c r="A869">
        <v>54</v>
      </c>
      <c r="B869">
        <v>2</v>
      </c>
      <c r="C869">
        <v>10686</v>
      </c>
      <c r="D869">
        <v>13</v>
      </c>
      <c r="E869">
        <v>9</v>
      </c>
      <c r="F869">
        <v>4</v>
      </c>
      <c r="G869">
        <v>7</v>
      </c>
      <c r="H869">
        <v>0</v>
      </c>
    </row>
    <row r="870" spans="1:8">
      <c r="A870">
        <v>36</v>
      </c>
      <c r="B870">
        <v>12</v>
      </c>
      <c r="C870">
        <v>8858</v>
      </c>
      <c r="D870">
        <v>15</v>
      </c>
      <c r="E870">
        <v>14</v>
      </c>
      <c r="F870">
        <v>8</v>
      </c>
      <c r="G870">
        <v>7</v>
      </c>
      <c r="H870">
        <v>8</v>
      </c>
    </row>
    <row r="871" spans="1:8">
      <c r="A871">
        <v>38</v>
      </c>
      <c r="B871">
        <v>10</v>
      </c>
      <c r="C871">
        <v>8740</v>
      </c>
      <c r="D871">
        <v>9</v>
      </c>
      <c r="E871">
        <v>8</v>
      </c>
      <c r="F871">
        <v>7</v>
      </c>
      <c r="G871">
        <v>2</v>
      </c>
      <c r="H871">
        <v>7</v>
      </c>
    </row>
    <row r="872" spans="1:8">
      <c r="A872">
        <v>49</v>
      </c>
      <c r="B872">
        <v>8</v>
      </c>
      <c r="C872">
        <v>13120</v>
      </c>
      <c r="D872">
        <v>22</v>
      </c>
      <c r="E872">
        <v>9</v>
      </c>
      <c r="F872">
        <v>8</v>
      </c>
      <c r="G872">
        <v>2</v>
      </c>
      <c r="H872">
        <v>3</v>
      </c>
    </row>
    <row r="873" spans="1:8">
      <c r="A873">
        <v>35</v>
      </c>
      <c r="B873">
        <v>2</v>
      </c>
      <c r="C873">
        <v>10274</v>
      </c>
      <c r="D873">
        <v>15</v>
      </c>
      <c r="E873">
        <v>7</v>
      </c>
      <c r="F873">
        <v>7</v>
      </c>
      <c r="G873">
        <v>6</v>
      </c>
      <c r="H873">
        <v>4</v>
      </c>
    </row>
    <row r="874" spans="1:8">
      <c r="A874">
        <v>36</v>
      </c>
      <c r="B874">
        <v>1</v>
      </c>
      <c r="C874">
        <v>10252</v>
      </c>
      <c r="D874">
        <v>17</v>
      </c>
      <c r="E874">
        <v>7</v>
      </c>
      <c r="F874">
        <v>7</v>
      </c>
      <c r="G874">
        <v>7</v>
      </c>
      <c r="H874">
        <v>7</v>
      </c>
    </row>
    <row r="875" spans="1:8">
      <c r="A875">
        <v>43</v>
      </c>
      <c r="B875">
        <v>4</v>
      </c>
      <c r="C875">
        <v>10231</v>
      </c>
      <c r="D875">
        <v>23</v>
      </c>
      <c r="E875">
        <v>21</v>
      </c>
      <c r="F875">
        <v>7</v>
      </c>
      <c r="G875">
        <v>15</v>
      </c>
      <c r="H875">
        <v>17</v>
      </c>
    </row>
    <row r="876" spans="1:8">
      <c r="A876">
        <v>39</v>
      </c>
      <c r="B876">
        <v>13</v>
      </c>
      <c r="C876">
        <v>17123</v>
      </c>
      <c r="D876">
        <v>21</v>
      </c>
      <c r="E876">
        <v>19</v>
      </c>
      <c r="F876">
        <v>9</v>
      </c>
      <c r="G876">
        <v>15</v>
      </c>
      <c r="H876">
        <v>2</v>
      </c>
    </row>
    <row r="877" spans="1:8">
      <c r="A877">
        <v>55</v>
      </c>
      <c r="B877">
        <v>2</v>
      </c>
      <c r="C877">
        <v>19187</v>
      </c>
      <c r="D877">
        <v>23</v>
      </c>
      <c r="E877">
        <v>19</v>
      </c>
      <c r="F877">
        <v>9</v>
      </c>
      <c r="G877">
        <v>9</v>
      </c>
      <c r="H877">
        <v>11</v>
      </c>
    </row>
    <row r="878" spans="1:8">
      <c r="A878">
        <v>40</v>
      </c>
      <c r="B878">
        <v>2</v>
      </c>
      <c r="C878">
        <v>6377</v>
      </c>
      <c r="D878">
        <v>15</v>
      </c>
      <c r="E878">
        <v>12</v>
      </c>
      <c r="F878">
        <v>11</v>
      </c>
      <c r="G878">
        <v>11</v>
      </c>
      <c r="H878">
        <v>8</v>
      </c>
    </row>
    <row r="879" spans="1:8">
      <c r="A879">
        <v>53</v>
      </c>
      <c r="B879">
        <v>2</v>
      </c>
      <c r="C879">
        <v>16598</v>
      </c>
      <c r="D879">
        <v>35</v>
      </c>
      <c r="E879">
        <v>9</v>
      </c>
      <c r="F879">
        <v>8</v>
      </c>
      <c r="G879">
        <v>8</v>
      </c>
      <c r="H879">
        <v>8</v>
      </c>
    </row>
    <row r="880" spans="1:8">
      <c r="A880">
        <v>34</v>
      </c>
      <c r="B880">
        <v>3</v>
      </c>
      <c r="C880">
        <v>4759</v>
      </c>
      <c r="D880">
        <v>15</v>
      </c>
      <c r="E880">
        <v>13</v>
      </c>
      <c r="F880">
        <v>9</v>
      </c>
      <c r="G880">
        <v>3</v>
      </c>
      <c r="H880">
        <v>12</v>
      </c>
    </row>
    <row r="881" spans="1:8">
      <c r="A881">
        <v>57</v>
      </c>
      <c r="B881">
        <v>1</v>
      </c>
      <c r="C881">
        <v>4900</v>
      </c>
      <c r="D881">
        <v>13</v>
      </c>
      <c r="E881">
        <v>12</v>
      </c>
      <c r="F881">
        <v>9</v>
      </c>
      <c r="G881">
        <v>2</v>
      </c>
      <c r="H881">
        <v>8</v>
      </c>
    </row>
    <row r="882" spans="1:8">
      <c r="A882">
        <v>35</v>
      </c>
      <c r="B882">
        <v>28</v>
      </c>
      <c r="C882">
        <v>2430</v>
      </c>
      <c r="D882">
        <v>6</v>
      </c>
      <c r="E882">
        <v>5</v>
      </c>
      <c r="F882">
        <v>3</v>
      </c>
      <c r="G882">
        <v>4</v>
      </c>
      <c r="H882">
        <v>2</v>
      </c>
    </row>
    <row r="883" spans="1:8">
      <c r="A883">
        <v>32</v>
      </c>
      <c r="B883">
        <v>5</v>
      </c>
      <c r="C883">
        <v>5878</v>
      </c>
      <c r="D883">
        <v>12</v>
      </c>
      <c r="E883">
        <v>7</v>
      </c>
      <c r="F883">
        <v>1</v>
      </c>
      <c r="G883">
        <v>2</v>
      </c>
      <c r="H883">
        <v>5</v>
      </c>
    </row>
    <row r="884" spans="1:8">
      <c r="A884">
        <v>39</v>
      </c>
      <c r="B884">
        <v>6</v>
      </c>
      <c r="C884">
        <v>8237</v>
      </c>
      <c r="D884">
        <v>11</v>
      </c>
      <c r="E884">
        <v>7</v>
      </c>
      <c r="F884">
        <v>6</v>
      </c>
      <c r="G884">
        <v>7</v>
      </c>
      <c r="H884">
        <v>6</v>
      </c>
    </row>
    <row r="885" spans="1:8">
      <c r="A885">
        <v>49</v>
      </c>
      <c r="B885">
        <v>6</v>
      </c>
      <c r="C885">
        <v>13966</v>
      </c>
      <c r="D885">
        <v>30</v>
      </c>
      <c r="E885">
        <v>15</v>
      </c>
      <c r="F885">
        <v>11</v>
      </c>
      <c r="G885">
        <v>2</v>
      </c>
      <c r="H885">
        <v>12</v>
      </c>
    </row>
    <row r="886" spans="1:8">
      <c r="A886">
        <v>33</v>
      </c>
      <c r="B886">
        <v>8</v>
      </c>
      <c r="C886">
        <v>3143</v>
      </c>
      <c r="D886">
        <v>14</v>
      </c>
      <c r="E886">
        <v>10</v>
      </c>
      <c r="F886">
        <v>8</v>
      </c>
      <c r="G886">
        <v>7</v>
      </c>
      <c r="H886">
        <v>6</v>
      </c>
    </row>
    <row r="887" spans="1:8">
      <c r="A887">
        <v>47</v>
      </c>
      <c r="B887">
        <v>4</v>
      </c>
      <c r="C887">
        <v>10333</v>
      </c>
      <c r="D887">
        <v>28</v>
      </c>
      <c r="E887">
        <v>22</v>
      </c>
      <c r="F887">
        <v>11</v>
      </c>
      <c r="G887">
        <v>14</v>
      </c>
      <c r="H887">
        <v>10</v>
      </c>
    </row>
    <row r="888" spans="1:8">
      <c r="A888">
        <v>46</v>
      </c>
      <c r="B888">
        <v>3</v>
      </c>
      <c r="C888">
        <v>13225</v>
      </c>
      <c r="D888">
        <v>25</v>
      </c>
      <c r="E888">
        <v>19</v>
      </c>
      <c r="F888">
        <v>17</v>
      </c>
      <c r="G888">
        <v>2</v>
      </c>
      <c r="H888">
        <v>8</v>
      </c>
    </row>
    <row r="889" spans="1:8">
      <c r="A889">
        <v>43</v>
      </c>
      <c r="B889">
        <v>6</v>
      </c>
      <c r="C889">
        <v>19392</v>
      </c>
      <c r="D889">
        <v>21</v>
      </c>
      <c r="E889">
        <v>16</v>
      </c>
      <c r="F889">
        <v>12</v>
      </c>
      <c r="G889">
        <v>6</v>
      </c>
      <c r="H889">
        <v>14</v>
      </c>
    </row>
    <row r="890" spans="1:8">
      <c r="A890">
        <v>48</v>
      </c>
      <c r="B890">
        <v>10</v>
      </c>
      <c r="C890">
        <v>19665</v>
      </c>
      <c r="D890">
        <v>29</v>
      </c>
      <c r="E890">
        <v>22</v>
      </c>
      <c r="F890">
        <v>10</v>
      </c>
      <c r="G890">
        <v>12</v>
      </c>
      <c r="H890">
        <v>9</v>
      </c>
    </row>
    <row r="891" spans="1:8">
      <c r="A891">
        <v>45</v>
      </c>
      <c r="B891">
        <v>25</v>
      </c>
      <c r="C891">
        <v>5906</v>
      </c>
      <c r="D891">
        <v>10</v>
      </c>
      <c r="E891">
        <v>9</v>
      </c>
      <c r="F891">
        <v>8</v>
      </c>
      <c r="G891">
        <v>3</v>
      </c>
      <c r="H891">
        <v>8</v>
      </c>
    </row>
    <row r="892" spans="1:8">
      <c r="A892">
        <v>44</v>
      </c>
      <c r="B892">
        <v>1</v>
      </c>
      <c r="C892">
        <v>5033</v>
      </c>
      <c r="D892">
        <v>10</v>
      </c>
      <c r="E892">
        <v>2</v>
      </c>
      <c r="F892">
        <v>0</v>
      </c>
      <c r="G892">
        <v>2</v>
      </c>
      <c r="H892">
        <v>2</v>
      </c>
    </row>
    <row r="893" spans="1:8">
      <c r="A893">
        <v>36</v>
      </c>
      <c r="B893">
        <v>3</v>
      </c>
      <c r="C893">
        <v>7644</v>
      </c>
      <c r="D893">
        <v>10</v>
      </c>
      <c r="E893">
        <v>9</v>
      </c>
      <c r="F893">
        <v>7</v>
      </c>
      <c r="G893">
        <v>3</v>
      </c>
      <c r="H893">
        <v>4</v>
      </c>
    </row>
    <row r="894" spans="1:8">
      <c r="A894">
        <v>39</v>
      </c>
      <c r="B894">
        <v>24</v>
      </c>
      <c r="C894">
        <v>12031</v>
      </c>
      <c r="D894">
        <v>21</v>
      </c>
      <c r="E894">
        <v>20</v>
      </c>
      <c r="F894">
        <v>9</v>
      </c>
      <c r="G894">
        <v>9</v>
      </c>
      <c r="H894">
        <v>6</v>
      </c>
    </row>
    <row r="895" spans="1:8">
      <c r="A895">
        <v>36</v>
      </c>
      <c r="B895">
        <v>27</v>
      </c>
      <c r="C895">
        <v>5237</v>
      </c>
      <c r="D895">
        <v>17</v>
      </c>
      <c r="E895">
        <v>7</v>
      </c>
      <c r="F895">
        <v>7</v>
      </c>
      <c r="G895">
        <v>7</v>
      </c>
      <c r="H895">
        <v>7</v>
      </c>
    </row>
    <row r="896" spans="1:8">
      <c r="A896">
        <v>34</v>
      </c>
      <c r="B896">
        <v>7</v>
      </c>
      <c r="C896">
        <v>11994</v>
      </c>
      <c r="D896">
        <v>13</v>
      </c>
      <c r="E896">
        <v>12</v>
      </c>
      <c r="F896">
        <v>6</v>
      </c>
      <c r="G896">
        <v>2</v>
      </c>
      <c r="H896">
        <v>11</v>
      </c>
    </row>
    <row r="897" spans="1:8">
      <c r="A897">
        <v>53</v>
      </c>
      <c r="B897">
        <v>5</v>
      </c>
      <c r="C897">
        <v>19094</v>
      </c>
      <c r="D897">
        <v>26</v>
      </c>
      <c r="E897">
        <v>14</v>
      </c>
      <c r="F897">
        <v>13</v>
      </c>
      <c r="G897">
        <v>4</v>
      </c>
      <c r="H897">
        <v>8</v>
      </c>
    </row>
    <row r="898" spans="1:8">
      <c r="A898">
        <v>42</v>
      </c>
      <c r="B898">
        <v>8</v>
      </c>
      <c r="C898">
        <v>6825</v>
      </c>
      <c r="D898">
        <v>10</v>
      </c>
      <c r="E898">
        <v>9</v>
      </c>
      <c r="F898">
        <v>7</v>
      </c>
      <c r="G898">
        <v>4</v>
      </c>
      <c r="H898">
        <v>2</v>
      </c>
    </row>
    <row r="899" spans="1:8">
      <c r="A899">
        <v>59</v>
      </c>
      <c r="B899">
        <v>25</v>
      </c>
      <c r="C899">
        <v>7637</v>
      </c>
      <c r="D899">
        <v>28</v>
      </c>
      <c r="E899">
        <v>21</v>
      </c>
      <c r="F899">
        <v>16</v>
      </c>
      <c r="G899">
        <v>7</v>
      </c>
      <c r="H899">
        <v>9</v>
      </c>
    </row>
    <row r="900" spans="1:8">
      <c r="A900">
        <v>51</v>
      </c>
      <c r="B900">
        <v>6</v>
      </c>
      <c r="C900">
        <v>19537</v>
      </c>
      <c r="D900">
        <v>23</v>
      </c>
      <c r="E900">
        <v>20</v>
      </c>
      <c r="F900">
        <v>18</v>
      </c>
      <c r="G900">
        <v>15</v>
      </c>
      <c r="H900">
        <v>15</v>
      </c>
    </row>
    <row r="901" spans="1:8">
      <c r="A901">
        <v>22</v>
      </c>
      <c r="B901">
        <v>2</v>
      </c>
      <c r="C901">
        <v>2523</v>
      </c>
      <c r="D901">
        <v>3</v>
      </c>
      <c r="E901">
        <v>2</v>
      </c>
      <c r="F901">
        <v>1</v>
      </c>
      <c r="G901">
        <v>2</v>
      </c>
      <c r="H901">
        <v>1</v>
      </c>
    </row>
    <row r="902" spans="1:8">
      <c r="A902">
        <v>30</v>
      </c>
      <c r="B902">
        <v>9</v>
      </c>
      <c r="C902">
        <v>6347</v>
      </c>
      <c r="D902">
        <v>12</v>
      </c>
      <c r="E902">
        <v>11</v>
      </c>
      <c r="F902">
        <v>9</v>
      </c>
      <c r="G902">
        <v>4</v>
      </c>
      <c r="H902">
        <v>7</v>
      </c>
    </row>
    <row r="903" spans="1:8">
      <c r="A903">
        <v>53</v>
      </c>
      <c r="B903">
        <v>6</v>
      </c>
      <c r="C903">
        <v>2306</v>
      </c>
      <c r="D903">
        <v>13</v>
      </c>
      <c r="E903">
        <v>7</v>
      </c>
      <c r="F903">
        <v>7</v>
      </c>
      <c r="G903">
        <v>4</v>
      </c>
      <c r="H903">
        <v>5</v>
      </c>
    </row>
    <row r="904" spans="1:8">
      <c r="A904">
        <v>50</v>
      </c>
      <c r="B904">
        <v>11</v>
      </c>
      <c r="C904">
        <v>19926</v>
      </c>
      <c r="D904">
        <v>21</v>
      </c>
      <c r="E904">
        <v>5</v>
      </c>
      <c r="F904">
        <v>4</v>
      </c>
      <c r="G904">
        <v>4</v>
      </c>
      <c r="H904">
        <v>4</v>
      </c>
    </row>
    <row r="905" spans="1:8">
      <c r="A905">
        <v>30</v>
      </c>
      <c r="B905">
        <v>5</v>
      </c>
      <c r="C905">
        <v>9419</v>
      </c>
      <c r="D905">
        <v>12</v>
      </c>
      <c r="E905">
        <v>10</v>
      </c>
      <c r="F905">
        <v>9</v>
      </c>
      <c r="G905">
        <v>7</v>
      </c>
      <c r="H905">
        <v>4</v>
      </c>
    </row>
    <row r="906" spans="1:8">
      <c r="A906">
        <v>36</v>
      </c>
      <c r="B906">
        <v>5</v>
      </c>
      <c r="C906">
        <v>5914</v>
      </c>
      <c r="D906">
        <v>16</v>
      </c>
      <c r="E906">
        <v>13</v>
      </c>
      <c r="F906">
        <v>11</v>
      </c>
      <c r="G906">
        <v>3</v>
      </c>
      <c r="H906">
        <v>7</v>
      </c>
    </row>
    <row r="907" spans="1:8">
      <c r="A907">
        <v>38</v>
      </c>
      <c r="B907">
        <v>3</v>
      </c>
      <c r="C907">
        <v>10609</v>
      </c>
      <c r="D907">
        <v>17</v>
      </c>
      <c r="E907">
        <v>16</v>
      </c>
      <c r="F907">
        <v>10</v>
      </c>
      <c r="G907">
        <v>5</v>
      </c>
      <c r="H907">
        <v>13</v>
      </c>
    </row>
    <row r="908" spans="1:8">
      <c r="A908">
        <v>40</v>
      </c>
      <c r="B908">
        <v>2</v>
      </c>
      <c r="C908">
        <v>19436</v>
      </c>
      <c r="D908">
        <v>22</v>
      </c>
      <c r="E908">
        <v>21</v>
      </c>
      <c r="F908">
        <v>7</v>
      </c>
      <c r="G908">
        <v>3</v>
      </c>
      <c r="H908">
        <v>9</v>
      </c>
    </row>
    <row r="909" spans="1:8">
      <c r="A909">
        <v>45</v>
      </c>
      <c r="B909">
        <v>20</v>
      </c>
      <c r="C909">
        <v>13496</v>
      </c>
      <c r="D909">
        <v>21</v>
      </c>
      <c r="E909">
        <v>20</v>
      </c>
      <c r="F909">
        <v>7</v>
      </c>
      <c r="G909">
        <v>4</v>
      </c>
      <c r="H909">
        <v>10</v>
      </c>
    </row>
    <row r="910" spans="1:8">
      <c r="A910">
        <v>36</v>
      </c>
      <c r="B910">
        <v>6</v>
      </c>
      <c r="C910">
        <v>3210</v>
      </c>
      <c r="D910">
        <v>16</v>
      </c>
      <c r="E910">
        <v>15</v>
      </c>
      <c r="F910">
        <v>13</v>
      </c>
      <c r="G910">
        <v>10</v>
      </c>
      <c r="H910">
        <v>11</v>
      </c>
    </row>
    <row r="911" spans="1:8">
      <c r="A911">
        <v>55</v>
      </c>
      <c r="B911">
        <v>1</v>
      </c>
      <c r="C911">
        <v>19045</v>
      </c>
      <c r="D911">
        <v>37</v>
      </c>
      <c r="E911">
        <v>36</v>
      </c>
      <c r="F911">
        <v>10</v>
      </c>
      <c r="G911">
        <v>4</v>
      </c>
      <c r="H911">
        <v>13</v>
      </c>
    </row>
    <row r="912" spans="1:8">
      <c r="A912">
        <v>36</v>
      </c>
      <c r="B912">
        <v>3</v>
      </c>
      <c r="C912">
        <v>4485</v>
      </c>
      <c r="D912">
        <v>10</v>
      </c>
      <c r="E912">
        <v>8</v>
      </c>
      <c r="F912">
        <v>0</v>
      </c>
      <c r="G912">
        <v>7</v>
      </c>
      <c r="H912">
        <v>7</v>
      </c>
    </row>
    <row r="913" spans="1:8">
      <c r="A913">
        <v>35</v>
      </c>
      <c r="B913">
        <v>16</v>
      </c>
      <c r="C913">
        <v>8020</v>
      </c>
      <c r="D913">
        <v>12</v>
      </c>
      <c r="E913">
        <v>11</v>
      </c>
      <c r="F913">
        <v>9</v>
      </c>
      <c r="G913">
        <v>6</v>
      </c>
      <c r="H913">
        <v>9</v>
      </c>
    </row>
    <row r="914" spans="1:8">
      <c r="A914">
        <v>45</v>
      </c>
      <c r="B914">
        <v>8</v>
      </c>
      <c r="C914">
        <v>3697</v>
      </c>
      <c r="D914">
        <v>12</v>
      </c>
      <c r="E914">
        <v>10</v>
      </c>
      <c r="F914">
        <v>9</v>
      </c>
      <c r="G914">
        <v>9</v>
      </c>
      <c r="H914">
        <v>8</v>
      </c>
    </row>
    <row r="915" spans="1:8">
      <c r="A915">
        <v>30</v>
      </c>
      <c r="B915">
        <v>12</v>
      </c>
      <c r="C915">
        <v>6577</v>
      </c>
      <c r="D915">
        <v>6</v>
      </c>
      <c r="E915">
        <v>5</v>
      </c>
      <c r="F915">
        <v>4</v>
      </c>
      <c r="G915">
        <v>4</v>
      </c>
      <c r="H915">
        <v>4</v>
      </c>
    </row>
    <row r="916" spans="1:8">
      <c r="A916">
        <v>60</v>
      </c>
      <c r="B916">
        <v>7</v>
      </c>
      <c r="C916">
        <v>19566</v>
      </c>
      <c r="D916">
        <v>33</v>
      </c>
      <c r="E916">
        <v>29</v>
      </c>
      <c r="F916">
        <v>8</v>
      </c>
      <c r="G916">
        <v>11</v>
      </c>
      <c r="H916">
        <v>10</v>
      </c>
    </row>
    <row r="917" spans="1:8">
      <c r="A917">
        <v>48</v>
      </c>
      <c r="B917">
        <v>2</v>
      </c>
      <c r="C917">
        <v>4051</v>
      </c>
      <c r="D917">
        <v>14</v>
      </c>
      <c r="E917">
        <v>9</v>
      </c>
      <c r="F917">
        <v>7</v>
      </c>
      <c r="G917">
        <v>6</v>
      </c>
      <c r="H917">
        <v>7</v>
      </c>
    </row>
    <row r="918" spans="1:8">
      <c r="A918">
        <v>55</v>
      </c>
      <c r="B918">
        <v>18</v>
      </c>
      <c r="C918">
        <v>16835</v>
      </c>
      <c r="D918">
        <v>37</v>
      </c>
      <c r="E918">
        <v>10</v>
      </c>
      <c r="F918">
        <v>9</v>
      </c>
      <c r="G918">
        <v>7</v>
      </c>
      <c r="H918">
        <v>7</v>
      </c>
    </row>
    <row r="919" spans="1:8">
      <c r="A919">
        <v>35</v>
      </c>
      <c r="B919">
        <v>1</v>
      </c>
      <c r="C919">
        <v>4717</v>
      </c>
      <c r="D919">
        <v>15</v>
      </c>
      <c r="E919">
        <v>11</v>
      </c>
      <c r="F919">
        <v>9</v>
      </c>
      <c r="G919">
        <v>6</v>
      </c>
      <c r="H919">
        <v>9</v>
      </c>
    </row>
    <row r="920" spans="1:8">
      <c r="A920">
        <v>40</v>
      </c>
      <c r="B920">
        <v>6</v>
      </c>
      <c r="C920">
        <v>13237</v>
      </c>
      <c r="D920">
        <v>22</v>
      </c>
      <c r="E920">
        <v>20</v>
      </c>
      <c r="F920">
        <v>6</v>
      </c>
      <c r="G920">
        <v>5</v>
      </c>
      <c r="H920">
        <v>13</v>
      </c>
    </row>
    <row r="921" spans="1:8">
      <c r="A921">
        <v>45</v>
      </c>
      <c r="B921">
        <v>2</v>
      </c>
      <c r="C921">
        <v>4805</v>
      </c>
      <c r="D921">
        <v>9</v>
      </c>
      <c r="E921">
        <v>8</v>
      </c>
      <c r="F921">
        <v>7</v>
      </c>
      <c r="G921">
        <v>3</v>
      </c>
      <c r="H921">
        <v>7</v>
      </c>
    </row>
    <row r="922" spans="1:8">
      <c r="A922">
        <v>41</v>
      </c>
      <c r="B922">
        <v>2</v>
      </c>
      <c r="C922">
        <v>16595</v>
      </c>
      <c r="D922">
        <v>22</v>
      </c>
      <c r="E922">
        <v>18</v>
      </c>
      <c r="F922">
        <v>16</v>
      </c>
      <c r="G922">
        <v>11</v>
      </c>
      <c r="H922">
        <v>8</v>
      </c>
    </row>
    <row r="923" spans="1:8">
      <c r="A923">
        <v>52</v>
      </c>
      <c r="B923">
        <v>6</v>
      </c>
      <c r="C923">
        <v>5577</v>
      </c>
      <c r="D923">
        <v>18</v>
      </c>
      <c r="E923">
        <v>10</v>
      </c>
      <c r="F923">
        <v>9</v>
      </c>
      <c r="G923">
        <v>6</v>
      </c>
      <c r="H923">
        <v>9</v>
      </c>
    </row>
    <row r="924" spans="1:8">
      <c r="A924">
        <v>37</v>
      </c>
      <c r="B924">
        <v>1</v>
      </c>
      <c r="C924">
        <v>6447</v>
      </c>
      <c r="D924">
        <v>8</v>
      </c>
      <c r="E924">
        <v>6</v>
      </c>
      <c r="F924">
        <v>5</v>
      </c>
      <c r="G924">
        <v>4</v>
      </c>
      <c r="H924">
        <v>3</v>
      </c>
    </row>
    <row r="925" spans="1:8">
      <c r="A925">
        <v>53</v>
      </c>
      <c r="B925">
        <v>1</v>
      </c>
      <c r="C925">
        <v>8381</v>
      </c>
      <c r="D925">
        <v>18</v>
      </c>
      <c r="E925">
        <v>14</v>
      </c>
      <c r="F925">
        <v>7</v>
      </c>
      <c r="G925">
        <v>8</v>
      </c>
      <c r="H925">
        <v>10</v>
      </c>
    </row>
    <row r="926" spans="1:8">
      <c r="A926">
        <v>54</v>
      </c>
      <c r="B926">
        <v>19</v>
      </c>
      <c r="C926">
        <v>10725</v>
      </c>
      <c r="D926">
        <v>16</v>
      </c>
      <c r="E926">
        <v>9</v>
      </c>
      <c r="F926">
        <v>7</v>
      </c>
      <c r="G926">
        <v>7</v>
      </c>
      <c r="H926">
        <v>1</v>
      </c>
    </row>
    <row r="927" spans="1:8">
      <c r="A927">
        <v>32</v>
      </c>
      <c r="B927">
        <v>3</v>
      </c>
      <c r="C927">
        <v>11159</v>
      </c>
      <c r="D927">
        <v>10</v>
      </c>
      <c r="E927">
        <v>7</v>
      </c>
      <c r="F927">
        <v>7</v>
      </c>
      <c r="G927">
        <v>7</v>
      </c>
      <c r="H927">
        <v>7</v>
      </c>
    </row>
    <row r="928" spans="1:8">
      <c r="A928">
        <v>30</v>
      </c>
      <c r="B928">
        <v>27</v>
      </c>
      <c r="C928">
        <v>5304</v>
      </c>
      <c r="D928">
        <v>10</v>
      </c>
      <c r="E928">
        <v>8</v>
      </c>
      <c r="F928">
        <v>7</v>
      </c>
      <c r="G928">
        <v>7</v>
      </c>
      <c r="H928">
        <v>7</v>
      </c>
    </row>
    <row r="929" spans="1:8">
      <c r="A929">
        <v>34</v>
      </c>
      <c r="B929">
        <v>8</v>
      </c>
      <c r="C929">
        <v>6142</v>
      </c>
      <c r="D929">
        <v>10</v>
      </c>
      <c r="E929">
        <v>5</v>
      </c>
      <c r="F929">
        <v>1</v>
      </c>
      <c r="G929">
        <v>4</v>
      </c>
      <c r="H929">
        <v>3</v>
      </c>
    </row>
    <row r="930" spans="1:8">
      <c r="A930">
        <v>37</v>
      </c>
      <c r="B930">
        <v>10</v>
      </c>
      <c r="C930">
        <v>2782</v>
      </c>
      <c r="D930">
        <v>6</v>
      </c>
      <c r="E930">
        <v>5</v>
      </c>
      <c r="F930">
        <v>3</v>
      </c>
      <c r="G930">
        <v>4</v>
      </c>
      <c r="H930">
        <v>3</v>
      </c>
    </row>
    <row r="931" spans="1:8">
      <c r="A931">
        <v>33</v>
      </c>
      <c r="B931">
        <v>7</v>
      </c>
      <c r="C931">
        <v>11691</v>
      </c>
      <c r="D931">
        <v>14</v>
      </c>
      <c r="E931">
        <v>13</v>
      </c>
      <c r="F931">
        <v>9</v>
      </c>
      <c r="G931">
        <v>3</v>
      </c>
      <c r="H931">
        <v>7</v>
      </c>
    </row>
    <row r="932" spans="1:8">
      <c r="A932">
        <v>51</v>
      </c>
      <c r="B932">
        <v>26</v>
      </c>
      <c r="C932">
        <v>16307</v>
      </c>
      <c r="D932">
        <v>29</v>
      </c>
      <c r="E932">
        <v>20</v>
      </c>
      <c r="F932">
        <v>6</v>
      </c>
      <c r="G932">
        <v>4</v>
      </c>
      <c r="H932">
        <v>17</v>
      </c>
    </row>
    <row r="933" spans="1:8">
      <c r="A933">
        <v>53</v>
      </c>
      <c r="B933">
        <v>8</v>
      </c>
      <c r="C933">
        <v>11836</v>
      </c>
      <c r="D933">
        <v>28</v>
      </c>
      <c r="E933">
        <v>2</v>
      </c>
      <c r="F933">
        <v>0</v>
      </c>
      <c r="G933">
        <v>2</v>
      </c>
      <c r="H933">
        <v>2</v>
      </c>
    </row>
    <row r="934" spans="1:8">
      <c r="A934">
        <v>53</v>
      </c>
      <c r="B934">
        <v>23</v>
      </c>
      <c r="C934">
        <v>14275</v>
      </c>
      <c r="D934">
        <v>33</v>
      </c>
      <c r="E934">
        <v>12</v>
      </c>
      <c r="F934">
        <v>9</v>
      </c>
      <c r="G934">
        <v>3</v>
      </c>
      <c r="H934">
        <v>8</v>
      </c>
    </row>
    <row r="935" spans="1:8">
      <c r="A935">
        <v>47</v>
      </c>
      <c r="B935">
        <v>2</v>
      </c>
      <c r="C935">
        <v>4537</v>
      </c>
      <c r="D935">
        <v>8</v>
      </c>
      <c r="E935">
        <v>7</v>
      </c>
      <c r="F935">
        <v>6</v>
      </c>
      <c r="G935">
        <v>7</v>
      </c>
      <c r="H935">
        <v>7</v>
      </c>
    </row>
    <row r="936" spans="1:8">
      <c r="A936">
        <v>36</v>
      </c>
      <c r="B936">
        <v>14</v>
      </c>
      <c r="C936">
        <v>6586</v>
      </c>
      <c r="D936">
        <v>17</v>
      </c>
      <c r="E936">
        <v>16</v>
      </c>
      <c r="F936">
        <v>8</v>
      </c>
      <c r="G936">
        <v>4</v>
      </c>
      <c r="H936">
        <v>11</v>
      </c>
    </row>
    <row r="937" spans="1:8">
      <c r="A937">
        <v>41</v>
      </c>
      <c r="B937">
        <v>6</v>
      </c>
      <c r="C937">
        <v>4721</v>
      </c>
      <c r="D937">
        <v>20</v>
      </c>
      <c r="E937">
        <v>18</v>
      </c>
      <c r="F937">
        <v>13</v>
      </c>
      <c r="G937">
        <v>2</v>
      </c>
      <c r="H937">
        <v>17</v>
      </c>
    </row>
    <row r="938" spans="1:8">
      <c r="A938">
        <v>36</v>
      </c>
      <c r="B938">
        <v>2</v>
      </c>
      <c r="C938">
        <v>2519</v>
      </c>
      <c r="D938">
        <v>16</v>
      </c>
      <c r="E938">
        <v>11</v>
      </c>
      <c r="F938">
        <v>8</v>
      </c>
      <c r="G938">
        <v>3</v>
      </c>
      <c r="H938">
        <v>9</v>
      </c>
    </row>
    <row r="939" spans="1:8">
      <c r="A939">
        <v>31</v>
      </c>
      <c r="B939">
        <v>12</v>
      </c>
      <c r="C939">
        <v>5855</v>
      </c>
      <c r="D939">
        <v>10</v>
      </c>
      <c r="E939">
        <v>9</v>
      </c>
      <c r="F939">
        <v>7</v>
      </c>
      <c r="G939">
        <v>8</v>
      </c>
      <c r="H939">
        <v>5</v>
      </c>
    </row>
    <row r="940" spans="1:8">
      <c r="A940">
        <v>52</v>
      </c>
      <c r="B940">
        <v>1</v>
      </c>
      <c r="C940">
        <v>17099</v>
      </c>
      <c r="D940">
        <v>26</v>
      </c>
      <c r="E940">
        <v>9</v>
      </c>
      <c r="F940">
        <v>8</v>
      </c>
      <c r="G940">
        <v>7</v>
      </c>
      <c r="H940">
        <v>8</v>
      </c>
    </row>
    <row r="941" spans="1:8">
      <c r="A941">
        <v>53</v>
      </c>
      <c r="B941">
        <v>2</v>
      </c>
      <c r="C941">
        <v>14852</v>
      </c>
      <c r="D941">
        <v>22</v>
      </c>
      <c r="E941">
        <v>17</v>
      </c>
      <c r="F941">
        <v>13</v>
      </c>
      <c r="G941">
        <v>15</v>
      </c>
      <c r="H941">
        <v>2</v>
      </c>
    </row>
    <row r="942" spans="1:8">
      <c r="A942">
        <v>30</v>
      </c>
      <c r="B942">
        <v>8</v>
      </c>
      <c r="C942">
        <v>7264</v>
      </c>
      <c r="D942">
        <v>10</v>
      </c>
      <c r="E942">
        <v>8</v>
      </c>
      <c r="F942">
        <v>4</v>
      </c>
      <c r="G942">
        <v>7</v>
      </c>
      <c r="H942">
        <v>7</v>
      </c>
    </row>
    <row r="943" spans="1:8">
      <c r="A943">
        <v>50</v>
      </c>
      <c r="B943">
        <v>2</v>
      </c>
      <c r="C943">
        <v>19237</v>
      </c>
      <c r="D943">
        <v>29</v>
      </c>
      <c r="E943">
        <v>8</v>
      </c>
      <c r="F943">
        <v>1</v>
      </c>
      <c r="G943">
        <v>7</v>
      </c>
      <c r="H943">
        <v>7</v>
      </c>
    </row>
    <row r="944" spans="1:8">
      <c r="A944">
        <v>40</v>
      </c>
      <c r="B944">
        <v>20</v>
      </c>
      <c r="C944">
        <v>10322</v>
      </c>
      <c r="D944">
        <v>14</v>
      </c>
      <c r="E944">
        <v>11</v>
      </c>
      <c r="F944">
        <v>10</v>
      </c>
      <c r="G944">
        <v>11</v>
      </c>
      <c r="H944">
        <v>1</v>
      </c>
    </row>
    <row r="945" spans="1:8">
      <c r="A945">
        <v>42</v>
      </c>
      <c r="B945">
        <v>2</v>
      </c>
      <c r="C945">
        <v>17665</v>
      </c>
      <c r="D945">
        <v>23</v>
      </c>
      <c r="E945">
        <v>22</v>
      </c>
      <c r="F945">
        <v>6</v>
      </c>
      <c r="G945">
        <v>13</v>
      </c>
      <c r="H945">
        <v>7</v>
      </c>
    </row>
    <row r="946" spans="1:8">
      <c r="A946">
        <v>52</v>
      </c>
      <c r="B946">
        <v>7</v>
      </c>
      <c r="C946">
        <v>10445</v>
      </c>
      <c r="D946">
        <v>18</v>
      </c>
      <c r="E946">
        <v>8</v>
      </c>
      <c r="F946">
        <v>6</v>
      </c>
      <c r="G946">
        <v>4</v>
      </c>
      <c r="H946">
        <v>0</v>
      </c>
    </row>
    <row r="947" spans="1:8">
      <c r="A947">
        <v>46</v>
      </c>
      <c r="B947">
        <v>3</v>
      </c>
      <c r="C947">
        <v>17465</v>
      </c>
      <c r="D947">
        <v>23</v>
      </c>
      <c r="E947">
        <v>12</v>
      </c>
      <c r="F947">
        <v>9</v>
      </c>
      <c r="G947">
        <v>4</v>
      </c>
      <c r="H947">
        <v>9</v>
      </c>
    </row>
    <row r="948" spans="1:8">
      <c r="A948">
        <v>53</v>
      </c>
      <c r="B948">
        <v>7</v>
      </c>
      <c r="C948">
        <v>18606</v>
      </c>
      <c r="D948">
        <v>26</v>
      </c>
      <c r="E948">
        <v>7</v>
      </c>
      <c r="F948">
        <v>7</v>
      </c>
      <c r="G948">
        <v>4</v>
      </c>
      <c r="H948">
        <v>7</v>
      </c>
    </row>
    <row r="949" spans="1:8">
      <c r="A949">
        <v>46</v>
      </c>
      <c r="B949">
        <v>2</v>
      </c>
      <c r="C949">
        <v>17048</v>
      </c>
      <c r="D949">
        <v>28</v>
      </c>
      <c r="E949">
        <v>26</v>
      </c>
      <c r="F949">
        <v>15</v>
      </c>
      <c r="G949">
        <v>15</v>
      </c>
      <c r="H949">
        <v>9</v>
      </c>
    </row>
    <row r="950" spans="1:8">
      <c r="A950">
        <v>33</v>
      </c>
      <c r="B950">
        <v>9</v>
      </c>
      <c r="C950">
        <v>2781</v>
      </c>
      <c r="D950">
        <v>15</v>
      </c>
      <c r="E950">
        <v>14</v>
      </c>
      <c r="F950">
        <v>10</v>
      </c>
      <c r="G950">
        <v>4</v>
      </c>
      <c r="H950">
        <v>10</v>
      </c>
    </row>
    <row r="951" spans="1:8">
      <c r="A951">
        <v>30</v>
      </c>
      <c r="B951">
        <v>1</v>
      </c>
      <c r="C951">
        <v>3579</v>
      </c>
      <c r="D951">
        <v>12</v>
      </c>
      <c r="E951">
        <v>11</v>
      </c>
      <c r="F951">
        <v>9</v>
      </c>
      <c r="G951">
        <v>5</v>
      </c>
      <c r="H951">
        <v>7</v>
      </c>
    </row>
    <row r="952" spans="1:8">
      <c r="A952">
        <v>44</v>
      </c>
      <c r="B952">
        <v>5</v>
      </c>
      <c r="C952">
        <v>18213</v>
      </c>
      <c r="D952">
        <v>26</v>
      </c>
      <c r="E952">
        <v>22</v>
      </c>
      <c r="F952">
        <v>9</v>
      </c>
      <c r="G952">
        <v>3</v>
      </c>
      <c r="H952">
        <v>10</v>
      </c>
    </row>
    <row r="953" spans="1:8">
      <c r="A953">
        <v>59</v>
      </c>
      <c r="B953">
        <v>18</v>
      </c>
      <c r="C953">
        <v>10512</v>
      </c>
      <c r="D953">
        <v>25</v>
      </c>
      <c r="E953">
        <v>9</v>
      </c>
      <c r="F953">
        <v>7</v>
      </c>
      <c r="G953">
        <v>5</v>
      </c>
      <c r="H953">
        <v>4</v>
      </c>
    </row>
    <row r="954" spans="1:8">
      <c r="A954">
        <v>36</v>
      </c>
      <c r="B954">
        <v>2</v>
      </c>
      <c r="C954">
        <v>5410</v>
      </c>
      <c r="D954">
        <v>18</v>
      </c>
      <c r="E954">
        <v>16</v>
      </c>
      <c r="F954">
        <v>14</v>
      </c>
      <c r="G954">
        <v>5</v>
      </c>
      <c r="H954">
        <v>12</v>
      </c>
    </row>
    <row r="955" spans="1:8">
      <c r="A955">
        <v>46</v>
      </c>
      <c r="B955">
        <v>1</v>
      </c>
      <c r="C955">
        <v>3423</v>
      </c>
      <c r="D955">
        <v>10</v>
      </c>
      <c r="E955">
        <v>7</v>
      </c>
      <c r="F955">
        <v>6</v>
      </c>
      <c r="G955">
        <v>5</v>
      </c>
      <c r="H955">
        <v>7</v>
      </c>
    </row>
    <row r="956" spans="1:8">
      <c r="A956">
        <v>56</v>
      </c>
      <c r="B956">
        <v>8</v>
      </c>
      <c r="C956">
        <v>19717</v>
      </c>
      <c r="D956">
        <v>36</v>
      </c>
      <c r="E956">
        <v>7</v>
      </c>
      <c r="F956">
        <v>3</v>
      </c>
      <c r="G956">
        <v>7</v>
      </c>
      <c r="H956">
        <v>7</v>
      </c>
    </row>
    <row r="957" spans="1:8">
      <c r="A957">
        <v>56</v>
      </c>
      <c r="B957">
        <v>23</v>
      </c>
      <c r="C957">
        <v>13402</v>
      </c>
      <c r="D957">
        <v>33</v>
      </c>
      <c r="E957">
        <v>19</v>
      </c>
      <c r="F957">
        <v>16</v>
      </c>
      <c r="G957">
        <v>15</v>
      </c>
      <c r="H957">
        <v>9</v>
      </c>
    </row>
    <row r="958" spans="1:8">
      <c r="A958">
        <v>34</v>
      </c>
      <c r="B958">
        <v>29</v>
      </c>
      <c r="C958">
        <v>5429</v>
      </c>
      <c r="D958">
        <v>10</v>
      </c>
      <c r="E958">
        <v>8</v>
      </c>
      <c r="F958">
        <v>7</v>
      </c>
      <c r="G958">
        <v>7</v>
      </c>
      <c r="H958">
        <v>7</v>
      </c>
    </row>
    <row r="959" spans="1:8">
      <c r="A959">
        <v>54</v>
      </c>
      <c r="B959">
        <v>1</v>
      </c>
      <c r="C959">
        <v>17328</v>
      </c>
      <c r="D959">
        <v>29</v>
      </c>
      <c r="E959">
        <v>20</v>
      </c>
      <c r="F959">
        <v>7</v>
      </c>
      <c r="G959">
        <v>12</v>
      </c>
      <c r="H959">
        <v>7</v>
      </c>
    </row>
    <row r="960" spans="1:8">
      <c r="A960">
        <v>47</v>
      </c>
      <c r="B960">
        <v>2</v>
      </c>
      <c r="C960">
        <v>17169</v>
      </c>
      <c r="D960">
        <v>26</v>
      </c>
      <c r="E960">
        <v>20</v>
      </c>
      <c r="F960">
        <v>17</v>
      </c>
      <c r="G960">
        <v>5</v>
      </c>
      <c r="H960">
        <v>6</v>
      </c>
    </row>
    <row r="961" spans="1:8">
      <c r="A961">
        <v>30</v>
      </c>
      <c r="B961">
        <v>16</v>
      </c>
      <c r="C961">
        <v>5301</v>
      </c>
      <c r="D961">
        <v>4</v>
      </c>
      <c r="E961">
        <v>2</v>
      </c>
      <c r="F961">
        <v>1</v>
      </c>
      <c r="G961">
        <v>2</v>
      </c>
      <c r="H961">
        <v>2</v>
      </c>
    </row>
    <row r="962" spans="1:8">
      <c r="A962">
        <v>44</v>
      </c>
      <c r="B962">
        <v>28</v>
      </c>
      <c r="C962">
        <v>16328</v>
      </c>
      <c r="D962">
        <v>24</v>
      </c>
      <c r="E962">
        <v>20</v>
      </c>
      <c r="F962">
        <v>6</v>
      </c>
      <c r="G962">
        <v>14</v>
      </c>
      <c r="H962">
        <v>17</v>
      </c>
    </row>
    <row r="963" spans="1:8">
      <c r="A963">
        <v>39</v>
      </c>
      <c r="B963">
        <v>6</v>
      </c>
      <c r="C963">
        <v>8376</v>
      </c>
      <c r="D963">
        <v>9</v>
      </c>
      <c r="E963">
        <v>2</v>
      </c>
      <c r="F963">
        <v>0</v>
      </c>
      <c r="G963">
        <v>2</v>
      </c>
      <c r="H963">
        <v>2</v>
      </c>
    </row>
    <row r="964" spans="1:8">
      <c r="A964">
        <v>46</v>
      </c>
      <c r="B964">
        <v>3</v>
      </c>
      <c r="C964">
        <v>16606</v>
      </c>
      <c r="D964">
        <v>23</v>
      </c>
      <c r="E964">
        <v>13</v>
      </c>
      <c r="F964">
        <v>12</v>
      </c>
      <c r="G964">
        <v>5</v>
      </c>
      <c r="H964">
        <v>1</v>
      </c>
    </row>
    <row r="965" spans="1:8">
      <c r="A965">
        <v>34</v>
      </c>
      <c r="B965">
        <v>7</v>
      </c>
      <c r="C965">
        <v>2308</v>
      </c>
      <c r="D965">
        <v>12</v>
      </c>
      <c r="E965">
        <v>11</v>
      </c>
      <c r="F965">
        <v>10</v>
      </c>
      <c r="G965">
        <v>5</v>
      </c>
      <c r="H965">
        <v>7</v>
      </c>
    </row>
    <row r="966" spans="1:8">
      <c r="A966">
        <v>40</v>
      </c>
      <c r="B966">
        <v>9</v>
      </c>
      <c r="C966">
        <v>5473</v>
      </c>
      <c r="D966">
        <v>9</v>
      </c>
      <c r="E966">
        <v>8</v>
      </c>
      <c r="F966">
        <v>4</v>
      </c>
      <c r="G966">
        <v>7</v>
      </c>
      <c r="H966">
        <v>1</v>
      </c>
    </row>
    <row r="967" spans="1:8">
      <c r="A967">
        <v>48</v>
      </c>
      <c r="B967">
        <v>16</v>
      </c>
      <c r="C967">
        <v>6439</v>
      </c>
      <c r="D967">
        <v>18</v>
      </c>
      <c r="E967">
        <v>8</v>
      </c>
      <c r="F967">
        <v>7</v>
      </c>
      <c r="G967">
        <v>7</v>
      </c>
      <c r="H967">
        <v>7</v>
      </c>
    </row>
    <row r="968" spans="1:8">
      <c r="A968">
        <v>38</v>
      </c>
      <c r="B968">
        <v>14</v>
      </c>
      <c r="C968">
        <v>9924</v>
      </c>
      <c r="D968">
        <v>10</v>
      </c>
      <c r="E968">
        <v>9</v>
      </c>
      <c r="F968">
        <v>8</v>
      </c>
      <c r="G968">
        <v>7</v>
      </c>
      <c r="H968">
        <v>7</v>
      </c>
    </row>
    <row r="969" spans="1:8">
      <c r="A969">
        <v>39</v>
      </c>
      <c r="B969">
        <v>10</v>
      </c>
      <c r="C969">
        <v>5377</v>
      </c>
      <c r="D969">
        <v>10</v>
      </c>
      <c r="E969">
        <v>7</v>
      </c>
      <c r="F969">
        <v>7</v>
      </c>
      <c r="G969">
        <v>7</v>
      </c>
      <c r="H969">
        <v>7</v>
      </c>
    </row>
    <row r="970" spans="1:8">
      <c r="A970">
        <v>54</v>
      </c>
      <c r="B970">
        <v>22</v>
      </c>
      <c r="C970">
        <v>17426</v>
      </c>
      <c r="D970">
        <v>36</v>
      </c>
      <c r="E970">
        <v>10</v>
      </c>
      <c r="F970">
        <v>8</v>
      </c>
      <c r="G970">
        <v>4</v>
      </c>
      <c r="H970">
        <v>7</v>
      </c>
    </row>
    <row r="971" spans="1:8">
      <c r="A971">
        <v>36</v>
      </c>
      <c r="B971">
        <v>2</v>
      </c>
      <c r="C971">
        <v>4502</v>
      </c>
      <c r="D971">
        <v>17</v>
      </c>
      <c r="E971">
        <v>13</v>
      </c>
      <c r="F971">
        <v>7</v>
      </c>
      <c r="G971">
        <v>6</v>
      </c>
      <c r="H971">
        <v>7</v>
      </c>
    </row>
    <row r="972" spans="1:8">
      <c r="A972">
        <v>46</v>
      </c>
      <c r="B972">
        <v>2</v>
      </c>
      <c r="C972">
        <v>19328</v>
      </c>
      <c r="D972">
        <v>24</v>
      </c>
      <c r="E972">
        <v>2</v>
      </c>
      <c r="F972">
        <v>1</v>
      </c>
      <c r="G972">
        <v>2</v>
      </c>
      <c r="H972">
        <v>2</v>
      </c>
    </row>
    <row r="973" spans="1:8">
      <c r="A973">
        <v>36</v>
      </c>
      <c r="B973">
        <v>10</v>
      </c>
      <c r="C973">
        <v>8321</v>
      </c>
      <c r="D973">
        <v>15</v>
      </c>
      <c r="E973">
        <v>12</v>
      </c>
      <c r="F973">
        <v>8</v>
      </c>
      <c r="G973">
        <v>5</v>
      </c>
      <c r="H973">
        <v>7</v>
      </c>
    </row>
    <row r="974" spans="1:8">
      <c r="A974">
        <v>37</v>
      </c>
      <c r="B974">
        <v>8</v>
      </c>
      <c r="C974">
        <v>4071</v>
      </c>
      <c r="D974">
        <v>19</v>
      </c>
      <c r="E974">
        <v>10</v>
      </c>
      <c r="F974">
        <v>0</v>
      </c>
      <c r="G974">
        <v>4</v>
      </c>
      <c r="H974">
        <v>7</v>
      </c>
    </row>
    <row r="975" spans="1:8">
      <c r="A975">
        <v>39</v>
      </c>
      <c r="B975">
        <v>10</v>
      </c>
      <c r="C975">
        <v>13464</v>
      </c>
      <c r="D975">
        <v>9</v>
      </c>
      <c r="E975">
        <v>4</v>
      </c>
      <c r="F975">
        <v>3</v>
      </c>
      <c r="G975">
        <v>2</v>
      </c>
      <c r="H975">
        <v>2</v>
      </c>
    </row>
    <row r="976" spans="1:8">
      <c r="A976">
        <v>41</v>
      </c>
      <c r="B976">
        <v>4</v>
      </c>
      <c r="C976">
        <v>10447</v>
      </c>
      <c r="D976">
        <v>23</v>
      </c>
      <c r="E976">
        <v>22</v>
      </c>
      <c r="F976">
        <v>14</v>
      </c>
      <c r="G976">
        <v>13</v>
      </c>
      <c r="H976">
        <v>5</v>
      </c>
    </row>
    <row r="977" spans="1:8">
      <c r="A977">
        <v>40</v>
      </c>
      <c r="B977">
        <v>12</v>
      </c>
      <c r="C977">
        <v>4448</v>
      </c>
      <c r="D977">
        <v>15</v>
      </c>
      <c r="E977">
        <v>7</v>
      </c>
      <c r="F977">
        <v>4</v>
      </c>
      <c r="G977">
        <v>7</v>
      </c>
      <c r="H977">
        <v>7</v>
      </c>
    </row>
    <row r="978" spans="1:8">
      <c r="A978">
        <v>46</v>
      </c>
      <c r="B978">
        <v>2</v>
      </c>
      <c r="C978">
        <v>8578</v>
      </c>
      <c r="D978">
        <v>12</v>
      </c>
      <c r="E978">
        <v>9</v>
      </c>
      <c r="F978">
        <v>8</v>
      </c>
      <c r="G978">
        <v>4</v>
      </c>
      <c r="H978">
        <v>7</v>
      </c>
    </row>
    <row r="979" spans="1:8">
      <c r="A979">
        <v>40</v>
      </c>
      <c r="B979">
        <v>1</v>
      </c>
      <c r="C979">
        <v>16823</v>
      </c>
      <c r="D979">
        <v>22</v>
      </c>
      <c r="E979">
        <v>19</v>
      </c>
      <c r="F979">
        <v>7</v>
      </c>
      <c r="G979">
        <v>11</v>
      </c>
      <c r="H979">
        <v>16</v>
      </c>
    </row>
    <row r="980" spans="1:8">
      <c r="A980">
        <v>42</v>
      </c>
      <c r="B980">
        <v>6</v>
      </c>
      <c r="C980">
        <v>13348</v>
      </c>
      <c r="D980">
        <v>18</v>
      </c>
      <c r="E980">
        <v>13</v>
      </c>
      <c r="F980">
        <v>7</v>
      </c>
      <c r="G980">
        <v>5</v>
      </c>
      <c r="H980">
        <v>7</v>
      </c>
    </row>
    <row r="981" spans="1:8">
      <c r="A981">
        <v>26</v>
      </c>
      <c r="B981">
        <v>1</v>
      </c>
      <c r="C981">
        <v>2867</v>
      </c>
      <c r="D981">
        <v>8</v>
      </c>
      <c r="E981">
        <v>7</v>
      </c>
      <c r="F981">
        <v>7</v>
      </c>
      <c r="G981">
        <v>7</v>
      </c>
      <c r="H981">
        <v>6</v>
      </c>
    </row>
    <row r="982" spans="1:8">
      <c r="A982">
        <v>54</v>
      </c>
      <c r="B982">
        <v>9</v>
      </c>
      <c r="C982">
        <v>2897</v>
      </c>
      <c r="D982">
        <v>9</v>
      </c>
      <c r="E982">
        <v>4</v>
      </c>
      <c r="F982">
        <v>3</v>
      </c>
      <c r="G982">
        <v>2</v>
      </c>
      <c r="H982">
        <v>3</v>
      </c>
    </row>
    <row r="983" spans="1:8">
      <c r="A983">
        <v>39</v>
      </c>
      <c r="B983">
        <v>15</v>
      </c>
      <c r="C983">
        <v>13341</v>
      </c>
      <c r="D983">
        <v>21</v>
      </c>
      <c r="E983">
        <v>20</v>
      </c>
      <c r="F983">
        <v>8</v>
      </c>
      <c r="G983">
        <v>11</v>
      </c>
      <c r="H983">
        <v>10</v>
      </c>
    </row>
    <row r="984" spans="1:8">
      <c r="A984">
        <v>40</v>
      </c>
      <c r="B984">
        <v>2</v>
      </c>
      <c r="C984">
        <v>5677</v>
      </c>
      <c r="D984">
        <v>15</v>
      </c>
      <c r="E984">
        <v>11</v>
      </c>
      <c r="F984">
        <v>8</v>
      </c>
      <c r="G984">
        <v>5</v>
      </c>
      <c r="H984">
        <v>10</v>
      </c>
    </row>
    <row r="985" spans="1:8">
      <c r="A985">
        <v>47</v>
      </c>
      <c r="B985">
        <v>25</v>
      </c>
      <c r="C985">
        <v>8633</v>
      </c>
      <c r="D985">
        <v>25</v>
      </c>
      <c r="E985">
        <v>17</v>
      </c>
      <c r="F985">
        <v>14</v>
      </c>
      <c r="G985">
        <v>12</v>
      </c>
      <c r="H985">
        <v>11</v>
      </c>
    </row>
    <row r="986" spans="1:8">
      <c r="A986">
        <v>38</v>
      </c>
      <c r="B986">
        <v>1</v>
      </c>
      <c r="C986">
        <v>4440</v>
      </c>
      <c r="D986">
        <v>16</v>
      </c>
      <c r="E986">
        <v>15</v>
      </c>
      <c r="F986">
        <v>13</v>
      </c>
      <c r="G986">
        <v>5</v>
      </c>
      <c r="H986">
        <v>8</v>
      </c>
    </row>
    <row r="987" spans="1:8">
      <c r="A987">
        <v>33</v>
      </c>
      <c r="B987">
        <v>15</v>
      </c>
      <c r="C987">
        <v>4878</v>
      </c>
      <c r="D987">
        <v>10</v>
      </c>
      <c r="E987">
        <v>9</v>
      </c>
      <c r="F987">
        <v>7</v>
      </c>
      <c r="G987">
        <v>8</v>
      </c>
      <c r="H987">
        <v>1</v>
      </c>
    </row>
    <row r="988" spans="1:8">
      <c r="A988">
        <v>42</v>
      </c>
      <c r="B988">
        <v>2</v>
      </c>
      <c r="C988">
        <v>18880</v>
      </c>
      <c r="D988">
        <v>24</v>
      </c>
      <c r="E988">
        <v>22</v>
      </c>
      <c r="F988">
        <v>6</v>
      </c>
      <c r="G988">
        <v>4</v>
      </c>
      <c r="H988">
        <v>14</v>
      </c>
    </row>
    <row r="989" spans="1:8">
      <c r="A989">
        <v>27</v>
      </c>
      <c r="B989">
        <v>2</v>
      </c>
      <c r="C989">
        <v>3468</v>
      </c>
      <c r="D989">
        <v>6</v>
      </c>
      <c r="E989">
        <v>2</v>
      </c>
      <c r="F989">
        <v>2</v>
      </c>
      <c r="G989">
        <v>2</v>
      </c>
      <c r="H989">
        <v>2</v>
      </c>
    </row>
    <row r="990" spans="1:8">
      <c r="A990">
        <v>46</v>
      </c>
      <c r="B990">
        <v>2</v>
      </c>
      <c r="C990">
        <v>18947</v>
      </c>
      <c r="D990">
        <v>22</v>
      </c>
      <c r="E990">
        <v>2</v>
      </c>
      <c r="F990">
        <v>2</v>
      </c>
      <c r="G990">
        <v>2</v>
      </c>
      <c r="H990">
        <v>1</v>
      </c>
    </row>
    <row r="991" spans="1:8">
      <c r="A991">
        <v>35</v>
      </c>
      <c r="B991">
        <v>23</v>
      </c>
      <c r="C991">
        <v>4014</v>
      </c>
      <c r="D991">
        <v>4</v>
      </c>
      <c r="E991">
        <v>2</v>
      </c>
      <c r="F991">
        <v>2</v>
      </c>
      <c r="G991">
        <v>2</v>
      </c>
      <c r="H991">
        <v>2</v>
      </c>
    </row>
    <row r="992" spans="1:8">
      <c r="A992">
        <v>59</v>
      </c>
      <c r="B992">
        <v>2</v>
      </c>
      <c r="C992">
        <v>18844</v>
      </c>
      <c r="D992">
        <v>30</v>
      </c>
      <c r="E992">
        <v>3</v>
      </c>
      <c r="F992">
        <v>2</v>
      </c>
      <c r="G992">
        <v>2</v>
      </c>
      <c r="H992">
        <v>2</v>
      </c>
    </row>
    <row r="993" spans="1:8">
      <c r="A993">
        <v>50</v>
      </c>
      <c r="B993">
        <v>12</v>
      </c>
      <c r="C993">
        <v>9208</v>
      </c>
      <c r="D993">
        <v>16</v>
      </c>
      <c r="E993">
        <v>2</v>
      </c>
      <c r="F993">
        <v>2</v>
      </c>
      <c r="G993">
        <v>2</v>
      </c>
      <c r="H993">
        <v>1</v>
      </c>
    </row>
    <row r="994" spans="1:8">
      <c r="A994">
        <v>25</v>
      </c>
      <c r="B994">
        <v>28</v>
      </c>
      <c r="C994">
        <v>8639</v>
      </c>
      <c r="D994">
        <v>6</v>
      </c>
      <c r="E994">
        <v>2</v>
      </c>
      <c r="F994">
        <v>2</v>
      </c>
      <c r="G994">
        <v>2</v>
      </c>
      <c r="H994">
        <v>2</v>
      </c>
    </row>
    <row r="995" spans="1:8">
      <c r="A995">
        <v>38</v>
      </c>
      <c r="B995">
        <v>3</v>
      </c>
      <c r="C995">
        <v>4317</v>
      </c>
      <c r="D995">
        <v>19</v>
      </c>
      <c r="E995">
        <v>3</v>
      </c>
      <c r="F995">
        <v>2</v>
      </c>
      <c r="G995">
        <v>2</v>
      </c>
      <c r="H995">
        <v>2</v>
      </c>
    </row>
    <row r="996" spans="1:8">
      <c r="A996">
        <v>30</v>
      </c>
      <c r="B996">
        <v>5</v>
      </c>
      <c r="C996">
        <v>3204</v>
      </c>
      <c r="D996">
        <v>8</v>
      </c>
      <c r="E996">
        <v>3</v>
      </c>
      <c r="F996">
        <v>2</v>
      </c>
      <c r="G996">
        <v>2</v>
      </c>
      <c r="H996">
        <v>2</v>
      </c>
    </row>
    <row r="997" spans="1:8">
      <c r="A997">
        <v>27</v>
      </c>
      <c r="B997">
        <v>9</v>
      </c>
      <c r="C997">
        <v>2024</v>
      </c>
      <c r="D997">
        <v>6</v>
      </c>
      <c r="E997">
        <v>2</v>
      </c>
      <c r="F997">
        <v>2</v>
      </c>
      <c r="G997">
        <v>2</v>
      </c>
      <c r="H997">
        <v>2</v>
      </c>
    </row>
    <row r="998" spans="1:8">
      <c r="A998">
        <v>56</v>
      </c>
      <c r="B998">
        <v>8</v>
      </c>
      <c r="C998">
        <v>4257</v>
      </c>
      <c r="D998">
        <v>19</v>
      </c>
      <c r="E998">
        <v>2</v>
      </c>
      <c r="F998">
        <v>2</v>
      </c>
      <c r="G998">
        <v>2</v>
      </c>
      <c r="H998">
        <v>2</v>
      </c>
    </row>
    <row r="999" spans="1:8">
      <c r="A999">
        <v>27</v>
      </c>
      <c r="B999">
        <v>1</v>
      </c>
      <c r="C999">
        <v>4298</v>
      </c>
      <c r="D999">
        <v>6</v>
      </c>
      <c r="E999">
        <v>2</v>
      </c>
      <c r="F999">
        <v>2</v>
      </c>
      <c r="G999">
        <v>2</v>
      </c>
      <c r="H999">
        <v>0</v>
      </c>
    </row>
    <row r="1000" spans="1:8">
      <c r="A1000">
        <v>40</v>
      </c>
      <c r="B1000">
        <v>19</v>
      </c>
      <c r="C1000">
        <v>2741</v>
      </c>
      <c r="D1000">
        <v>15</v>
      </c>
      <c r="E1000">
        <v>7</v>
      </c>
      <c r="F1000">
        <v>2</v>
      </c>
      <c r="G1000">
        <v>3</v>
      </c>
      <c r="H1000">
        <v>7</v>
      </c>
    </row>
    <row r="1001" spans="1:8">
      <c r="A1001">
        <v>52</v>
      </c>
      <c r="B1001">
        <v>2</v>
      </c>
      <c r="C1001">
        <v>3212</v>
      </c>
      <c r="D1001">
        <v>6</v>
      </c>
      <c r="E1001">
        <v>2</v>
      </c>
      <c r="F1001">
        <v>2</v>
      </c>
      <c r="G1001">
        <v>2</v>
      </c>
      <c r="H1001">
        <v>2</v>
      </c>
    </row>
    <row r="1002" spans="1:8">
      <c r="A1002">
        <v>59</v>
      </c>
      <c r="B1002">
        <v>6</v>
      </c>
      <c r="C1002">
        <v>2267</v>
      </c>
      <c r="D1002">
        <v>7</v>
      </c>
      <c r="E1002">
        <v>2</v>
      </c>
      <c r="F1002">
        <v>2</v>
      </c>
      <c r="G1002">
        <v>2</v>
      </c>
      <c r="H1002">
        <v>2</v>
      </c>
    </row>
    <row r="1003" spans="1:8">
      <c r="A1003">
        <v>32</v>
      </c>
      <c r="B1003">
        <v>26</v>
      </c>
      <c r="C1003">
        <v>4465</v>
      </c>
      <c r="D1003">
        <v>4</v>
      </c>
      <c r="E1003">
        <v>3</v>
      </c>
      <c r="F1003">
        <v>2</v>
      </c>
      <c r="G1003">
        <v>2</v>
      </c>
      <c r="H1003">
        <v>2</v>
      </c>
    </row>
    <row r="1004" spans="1:8">
      <c r="A1004">
        <v>31</v>
      </c>
      <c r="B1004">
        <v>3</v>
      </c>
      <c r="C1004">
        <v>13675</v>
      </c>
      <c r="D1004">
        <v>9</v>
      </c>
      <c r="E1004">
        <v>2</v>
      </c>
      <c r="F1004">
        <v>2</v>
      </c>
      <c r="G1004">
        <v>2</v>
      </c>
      <c r="H1004">
        <v>2</v>
      </c>
    </row>
    <row r="1005" spans="1:8">
      <c r="A1005">
        <v>31</v>
      </c>
      <c r="B1005">
        <v>2</v>
      </c>
      <c r="C1005">
        <v>2695</v>
      </c>
      <c r="D1005">
        <v>3</v>
      </c>
      <c r="E1005">
        <v>2</v>
      </c>
      <c r="F1005">
        <v>2</v>
      </c>
      <c r="G1005">
        <v>2</v>
      </c>
      <c r="H1005">
        <v>2</v>
      </c>
    </row>
    <row r="1006" spans="1:8">
      <c r="A1006">
        <v>29</v>
      </c>
      <c r="B1006">
        <v>9</v>
      </c>
      <c r="C1006">
        <v>3983</v>
      </c>
      <c r="D1006">
        <v>4</v>
      </c>
      <c r="E1006">
        <v>3</v>
      </c>
      <c r="F1006">
        <v>2</v>
      </c>
      <c r="G1006">
        <v>2</v>
      </c>
      <c r="H1006">
        <v>2</v>
      </c>
    </row>
    <row r="1007" spans="1:8">
      <c r="A1007">
        <v>30</v>
      </c>
      <c r="B1007">
        <v>25</v>
      </c>
      <c r="C1007">
        <v>4736</v>
      </c>
      <c r="D1007">
        <v>4</v>
      </c>
      <c r="E1007">
        <v>2</v>
      </c>
      <c r="F1007">
        <v>2</v>
      </c>
      <c r="G1007">
        <v>2</v>
      </c>
      <c r="H1007">
        <v>2</v>
      </c>
    </row>
    <row r="1008" spans="1:8">
      <c r="A1008">
        <v>31</v>
      </c>
      <c r="B1008">
        <v>9</v>
      </c>
      <c r="C1008">
        <v>2657</v>
      </c>
      <c r="D1008">
        <v>3</v>
      </c>
      <c r="E1008">
        <v>2</v>
      </c>
      <c r="F1008">
        <v>2</v>
      </c>
      <c r="G1008">
        <v>2</v>
      </c>
      <c r="H1008">
        <v>2</v>
      </c>
    </row>
    <row r="1009" spans="1:8">
      <c r="A1009">
        <v>36</v>
      </c>
      <c r="B1009">
        <v>2</v>
      </c>
      <c r="C1009">
        <v>2543</v>
      </c>
      <c r="D1009">
        <v>6</v>
      </c>
      <c r="E1009">
        <v>2</v>
      </c>
      <c r="F1009">
        <v>2</v>
      </c>
      <c r="G1009">
        <v>2</v>
      </c>
      <c r="H1009">
        <v>2</v>
      </c>
    </row>
    <row r="1010" spans="1:8">
      <c r="A1010">
        <v>42</v>
      </c>
      <c r="B1010">
        <v>5</v>
      </c>
      <c r="C1010">
        <v>2093</v>
      </c>
      <c r="D1010">
        <v>8</v>
      </c>
      <c r="E1010">
        <v>2</v>
      </c>
      <c r="F1010">
        <v>2</v>
      </c>
      <c r="G1010">
        <v>2</v>
      </c>
      <c r="H1010">
        <v>0</v>
      </c>
    </row>
    <row r="1011" spans="1:8">
      <c r="A1011">
        <v>24</v>
      </c>
      <c r="B1011">
        <v>24</v>
      </c>
      <c r="C1011">
        <v>2400</v>
      </c>
      <c r="D1011">
        <v>3</v>
      </c>
      <c r="E1011">
        <v>2</v>
      </c>
      <c r="F1011">
        <v>2</v>
      </c>
      <c r="G1011">
        <v>2</v>
      </c>
      <c r="H1011">
        <v>1</v>
      </c>
    </row>
    <row r="1012" spans="1:8">
      <c r="A1012">
        <v>22</v>
      </c>
      <c r="B1012">
        <v>6</v>
      </c>
      <c r="C1012">
        <v>2773</v>
      </c>
      <c r="D1012">
        <v>3</v>
      </c>
      <c r="E1012">
        <v>2</v>
      </c>
      <c r="F1012">
        <v>2</v>
      </c>
      <c r="G1012">
        <v>2</v>
      </c>
      <c r="H1012">
        <v>2</v>
      </c>
    </row>
    <row r="1013" spans="1:8">
      <c r="A1013">
        <v>48</v>
      </c>
      <c r="B1013">
        <v>2</v>
      </c>
      <c r="C1013">
        <v>8120</v>
      </c>
      <c r="D1013">
        <v>12</v>
      </c>
      <c r="E1013">
        <v>2</v>
      </c>
      <c r="F1013">
        <v>2</v>
      </c>
      <c r="G1013">
        <v>2</v>
      </c>
      <c r="H1013">
        <v>2</v>
      </c>
    </row>
    <row r="1014" spans="1:8">
      <c r="A1014">
        <v>60</v>
      </c>
      <c r="B1014">
        <v>16</v>
      </c>
      <c r="C1014">
        <v>5405</v>
      </c>
      <c r="D1014">
        <v>10</v>
      </c>
      <c r="E1014">
        <v>2</v>
      </c>
      <c r="F1014">
        <v>2</v>
      </c>
      <c r="G1014">
        <v>2</v>
      </c>
      <c r="H1014">
        <v>2</v>
      </c>
    </row>
    <row r="1015" spans="1:8">
      <c r="A1015">
        <v>50</v>
      </c>
      <c r="B1015">
        <v>8</v>
      </c>
      <c r="C1015">
        <v>3875</v>
      </c>
      <c r="D1015">
        <v>4</v>
      </c>
      <c r="E1015">
        <v>2</v>
      </c>
      <c r="F1015">
        <v>2</v>
      </c>
      <c r="G1015">
        <v>2</v>
      </c>
      <c r="H1015">
        <v>2</v>
      </c>
    </row>
    <row r="1016" spans="1:8">
      <c r="A1016">
        <v>47</v>
      </c>
      <c r="B1016">
        <v>3</v>
      </c>
      <c r="C1016">
        <v>13770</v>
      </c>
      <c r="D1016">
        <v>28</v>
      </c>
      <c r="E1016">
        <v>22</v>
      </c>
      <c r="F1016">
        <v>2</v>
      </c>
      <c r="G1016">
        <v>11</v>
      </c>
      <c r="H1016">
        <v>13</v>
      </c>
    </row>
    <row r="1017" spans="1:8">
      <c r="A1017">
        <v>43</v>
      </c>
      <c r="B1017">
        <v>15</v>
      </c>
      <c r="C1017">
        <v>6804</v>
      </c>
      <c r="D1017">
        <v>7</v>
      </c>
      <c r="E1017">
        <v>2</v>
      </c>
      <c r="F1017">
        <v>2</v>
      </c>
      <c r="G1017">
        <v>2</v>
      </c>
      <c r="H1017">
        <v>2</v>
      </c>
    </row>
    <row r="1018" spans="1:8">
      <c r="A1018">
        <v>40</v>
      </c>
      <c r="B1018">
        <v>2</v>
      </c>
      <c r="C1018">
        <v>2342</v>
      </c>
      <c r="D1018">
        <v>5</v>
      </c>
      <c r="E1018">
        <v>4</v>
      </c>
      <c r="F1018">
        <v>2</v>
      </c>
      <c r="G1018">
        <v>2</v>
      </c>
      <c r="H1018">
        <v>3</v>
      </c>
    </row>
    <row r="1019" spans="1:8">
      <c r="A1019">
        <v>53</v>
      </c>
      <c r="B1019">
        <v>6</v>
      </c>
      <c r="C1019">
        <v>2450</v>
      </c>
      <c r="D1019">
        <v>19</v>
      </c>
      <c r="E1019">
        <v>2</v>
      </c>
      <c r="F1019">
        <v>2</v>
      </c>
      <c r="G1019">
        <v>2</v>
      </c>
      <c r="H1019">
        <v>2</v>
      </c>
    </row>
    <row r="1020" spans="1:8">
      <c r="A1020">
        <v>26</v>
      </c>
      <c r="B1020">
        <v>1</v>
      </c>
      <c r="C1020">
        <v>4364</v>
      </c>
      <c r="D1020">
        <v>5</v>
      </c>
      <c r="E1020">
        <v>2</v>
      </c>
      <c r="F1020">
        <v>2</v>
      </c>
      <c r="G1020">
        <v>2</v>
      </c>
      <c r="H1020">
        <v>0</v>
      </c>
    </row>
    <row r="1021" spans="1:8">
      <c r="A1021">
        <v>35</v>
      </c>
      <c r="B1021">
        <v>1</v>
      </c>
      <c r="C1021">
        <v>2506</v>
      </c>
      <c r="D1021">
        <v>7</v>
      </c>
      <c r="E1021">
        <v>2</v>
      </c>
      <c r="F1021">
        <v>2</v>
      </c>
      <c r="G1021">
        <v>2</v>
      </c>
      <c r="H1021">
        <v>2</v>
      </c>
    </row>
    <row r="1022" spans="1:8">
      <c r="A1022">
        <v>44</v>
      </c>
      <c r="B1022">
        <v>4</v>
      </c>
      <c r="C1022">
        <v>5933</v>
      </c>
      <c r="D1022">
        <v>10</v>
      </c>
      <c r="E1022">
        <v>5</v>
      </c>
      <c r="F1022">
        <v>2</v>
      </c>
      <c r="G1022">
        <v>2</v>
      </c>
      <c r="H1022">
        <v>3</v>
      </c>
    </row>
    <row r="1023" spans="1:8">
      <c r="A1023">
        <v>22</v>
      </c>
      <c r="B1023">
        <v>1</v>
      </c>
      <c r="C1023">
        <v>4775</v>
      </c>
      <c r="D1023">
        <v>4</v>
      </c>
      <c r="E1023">
        <v>2</v>
      </c>
      <c r="F1023">
        <v>2</v>
      </c>
      <c r="G1023">
        <v>2</v>
      </c>
      <c r="H1023">
        <v>2</v>
      </c>
    </row>
    <row r="1024" spans="1:8">
      <c r="A1024">
        <v>24</v>
      </c>
      <c r="B1024">
        <v>4</v>
      </c>
      <c r="C1024">
        <v>3162</v>
      </c>
      <c r="D1024">
        <v>6</v>
      </c>
      <c r="E1024">
        <v>5</v>
      </c>
      <c r="F1024">
        <v>2</v>
      </c>
      <c r="G1024">
        <v>3</v>
      </c>
      <c r="H1024">
        <v>4</v>
      </c>
    </row>
    <row r="1025" spans="1:8">
      <c r="A1025">
        <v>43</v>
      </c>
      <c r="B1025">
        <v>1</v>
      </c>
      <c r="C1025">
        <v>5562</v>
      </c>
      <c r="D1025">
        <v>12</v>
      </c>
      <c r="E1025">
        <v>5</v>
      </c>
      <c r="F1025">
        <v>2</v>
      </c>
      <c r="G1025">
        <v>2</v>
      </c>
      <c r="H1025">
        <v>2</v>
      </c>
    </row>
    <row r="1026" spans="1:8">
      <c r="A1026">
        <v>28</v>
      </c>
      <c r="B1026">
        <v>9</v>
      </c>
      <c r="C1026">
        <v>2377</v>
      </c>
      <c r="D1026">
        <v>6</v>
      </c>
      <c r="E1026">
        <v>2</v>
      </c>
      <c r="F1026">
        <v>2</v>
      </c>
      <c r="G1026">
        <v>2</v>
      </c>
      <c r="H1026">
        <v>2</v>
      </c>
    </row>
    <row r="1027" spans="1:8">
      <c r="A1027">
        <v>27</v>
      </c>
      <c r="B1027">
        <v>16</v>
      </c>
      <c r="C1027">
        <v>2811</v>
      </c>
      <c r="D1027">
        <v>4</v>
      </c>
      <c r="E1027">
        <v>2</v>
      </c>
      <c r="F1027">
        <v>2</v>
      </c>
      <c r="G1027">
        <v>2</v>
      </c>
      <c r="H1027">
        <v>2</v>
      </c>
    </row>
    <row r="1028" spans="1:8">
      <c r="A1028">
        <v>48</v>
      </c>
      <c r="B1028">
        <v>6</v>
      </c>
      <c r="C1028">
        <v>4240</v>
      </c>
      <c r="D1028">
        <v>19</v>
      </c>
      <c r="E1028">
        <v>2</v>
      </c>
      <c r="F1028">
        <v>2</v>
      </c>
      <c r="G1028">
        <v>2</v>
      </c>
      <c r="H1028">
        <v>2</v>
      </c>
    </row>
    <row r="1029" spans="1:8">
      <c r="A1029">
        <v>41</v>
      </c>
      <c r="B1029">
        <v>7</v>
      </c>
      <c r="C1029">
        <v>5003</v>
      </c>
      <c r="D1029">
        <v>8</v>
      </c>
      <c r="E1029">
        <v>2</v>
      </c>
      <c r="F1029">
        <v>2</v>
      </c>
      <c r="G1029">
        <v>2</v>
      </c>
      <c r="H1029">
        <v>1</v>
      </c>
    </row>
    <row r="1030" spans="1:8">
      <c r="A1030">
        <v>27</v>
      </c>
      <c r="B1030">
        <v>2</v>
      </c>
      <c r="C1030">
        <v>4227</v>
      </c>
      <c r="D1030">
        <v>4</v>
      </c>
      <c r="E1030">
        <v>3</v>
      </c>
      <c r="F1030">
        <v>2</v>
      </c>
      <c r="G1030">
        <v>2</v>
      </c>
      <c r="H1030">
        <v>2</v>
      </c>
    </row>
    <row r="1031" spans="1:8">
      <c r="A1031">
        <v>33</v>
      </c>
      <c r="B1031">
        <v>8</v>
      </c>
      <c r="C1031">
        <v>2342</v>
      </c>
      <c r="D1031">
        <v>3</v>
      </c>
      <c r="E1031">
        <v>2</v>
      </c>
      <c r="F1031">
        <v>2</v>
      </c>
      <c r="G1031">
        <v>2</v>
      </c>
      <c r="H1031">
        <v>2</v>
      </c>
    </row>
    <row r="1032" spans="1:8">
      <c r="A1032">
        <v>38</v>
      </c>
      <c r="B1032">
        <v>3</v>
      </c>
      <c r="C1032">
        <v>2821</v>
      </c>
      <c r="D1032">
        <v>8</v>
      </c>
      <c r="E1032">
        <v>2</v>
      </c>
      <c r="F1032">
        <v>2</v>
      </c>
      <c r="G1032">
        <v>2</v>
      </c>
      <c r="H1032">
        <v>2</v>
      </c>
    </row>
    <row r="1033" spans="1:8">
      <c r="A1033">
        <v>46</v>
      </c>
      <c r="B1033">
        <v>1</v>
      </c>
      <c r="C1033">
        <v>19627</v>
      </c>
      <c r="D1033">
        <v>23</v>
      </c>
      <c r="E1033">
        <v>2</v>
      </c>
      <c r="F1033">
        <v>2</v>
      </c>
      <c r="G1033">
        <v>2</v>
      </c>
      <c r="H1033">
        <v>2</v>
      </c>
    </row>
    <row r="1034" spans="1:8">
      <c r="A1034">
        <v>31</v>
      </c>
      <c r="B1034">
        <v>20</v>
      </c>
      <c r="C1034">
        <v>2791</v>
      </c>
      <c r="D1034">
        <v>3</v>
      </c>
      <c r="E1034">
        <v>2</v>
      </c>
      <c r="F1034">
        <v>2</v>
      </c>
      <c r="G1034">
        <v>2</v>
      </c>
      <c r="H1034">
        <v>2</v>
      </c>
    </row>
    <row r="1035" spans="1:8">
      <c r="A1035">
        <v>56</v>
      </c>
      <c r="B1035">
        <v>4</v>
      </c>
      <c r="C1035">
        <v>19943</v>
      </c>
      <c r="D1035">
        <v>28</v>
      </c>
      <c r="E1035">
        <v>5</v>
      </c>
      <c r="F1035">
        <v>2</v>
      </c>
      <c r="G1035">
        <v>4</v>
      </c>
      <c r="H1035">
        <v>2</v>
      </c>
    </row>
    <row r="1036" spans="1:8">
      <c r="A1036">
        <v>50</v>
      </c>
      <c r="B1036">
        <v>2</v>
      </c>
      <c r="C1036">
        <v>17856</v>
      </c>
      <c r="D1036">
        <v>32</v>
      </c>
      <c r="E1036">
        <v>2</v>
      </c>
      <c r="F1036">
        <v>2</v>
      </c>
      <c r="G1036">
        <v>2</v>
      </c>
      <c r="H1036">
        <v>2</v>
      </c>
    </row>
    <row r="1037" spans="1:8">
      <c r="A1037">
        <v>35</v>
      </c>
      <c r="B1037">
        <v>8</v>
      </c>
      <c r="C1037">
        <v>10377</v>
      </c>
      <c r="D1037">
        <v>16</v>
      </c>
      <c r="E1037">
        <v>13</v>
      </c>
      <c r="F1037">
        <v>2</v>
      </c>
      <c r="G1037">
        <v>4</v>
      </c>
      <c r="H1037">
        <v>12</v>
      </c>
    </row>
    <row r="1038" spans="1:8">
      <c r="A1038">
        <v>35</v>
      </c>
      <c r="B1038">
        <v>6</v>
      </c>
      <c r="C1038">
        <v>3506</v>
      </c>
      <c r="D1038">
        <v>4</v>
      </c>
      <c r="E1038">
        <v>3</v>
      </c>
      <c r="F1038">
        <v>2</v>
      </c>
      <c r="G1038">
        <v>2</v>
      </c>
      <c r="H1038">
        <v>2</v>
      </c>
    </row>
    <row r="1039" spans="1:8">
      <c r="A1039">
        <v>30</v>
      </c>
      <c r="B1039">
        <v>6</v>
      </c>
      <c r="C1039">
        <v>4627</v>
      </c>
      <c r="D1039">
        <v>10</v>
      </c>
      <c r="E1039">
        <v>9</v>
      </c>
      <c r="F1039">
        <v>2</v>
      </c>
      <c r="G1039">
        <v>6</v>
      </c>
      <c r="H1039">
        <v>7</v>
      </c>
    </row>
    <row r="1040" spans="1:8">
      <c r="A1040">
        <v>51</v>
      </c>
      <c r="B1040">
        <v>2</v>
      </c>
      <c r="C1040">
        <v>10596</v>
      </c>
      <c r="D1040">
        <v>14</v>
      </c>
      <c r="E1040">
        <v>4</v>
      </c>
      <c r="F1040">
        <v>2</v>
      </c>
      <c r="G1040">
        <v>3</v>
      </c>
      <c r="H1040">
        <v>2</v>
      </c>
    </row>
    <row r="1041" spans="1:8">
      <c r="A1041">
        <v>41</v>
      </c>
      <c r="B1041">
        <v>22</v>
      </c>
      <c r="C1041">
        <v>5467</v>
      </c>
      <c r="D1041">
        <v>12</v>
      </c>
      <c r="E1041">
        <v>6</v>
      </c>
      <c r="F1041">
        <v>2</v>
      </c>
      <c r="G1041">
        <v>3</v>
      </c>
      <c r="H1041">
        <v>3</v>
      </c>
    </row>
    <row r="1042" spans="1:8">
      <c r="A1042">
        <v>35</v>
      </c>
      <c r="B1042">
        <v>18</v>
      </c>
      <c r="C1042">
        <v>9362</v>
      </c>
      <c r="D1042">
        <v>10</v>
      </c>
      <c r="E1042">
        <v>2</v>
      </c>
      <c r="F1042">
        <v>2</v>
      </c>
      <c r="G1042">
        <v>2</v>
      </c>
      <c r="H1042">
        <v>2</v>
      </c>
    </row>
    <row r="1043" spans="1:8">
      <c r="A1043">
        <v>48</v>
      </c>
      <c r="B1043">
        <v>7</v>
      </c>
      <c r="C1043">
        <v>5486</v>
      </c>
      <c r="D1043">
        <v>15</v>
      </c>
      <c r="E1043">
        <v>2</v>
      </c>
      <c r="F1043">
        <v>2</v>
      </c>
      <c r="G1043">
        <v>2</v>
      </c>
      <c r="H1043">
        <v>2</v>
      </c>
    </row>
    <row r="1044" spans="1:8">
      <c r="A1044">
        <v>44</v>
      </c>
      <c r="B1044">
        <v>2</v>
      </c>
      <c r="C1044">
        <v>10209</v>
      </c>
      <c r="D1044">
        <v>16</v>
      </c>
      <c r="E1044">
        <v>2</v>
      </c>
      <c r="F1044">
        <v>2</v>
      </c>
      <c r="G1044">
        <v>2</v>
      </c>
      <c r="H1044">
        <v>2</v>
      </c>
    </row>
    <row r="1045" spans="1:8">
      <c r="A1045">
        <v>40</v>
      </c>
      <c r="B1045">
        <v>8</v>
      </c>
      <c r="C1045">
        <v>4069</v>
      </c>
      <c r="D1045">
        <v>8</v>
      </c>
      <c r="E1045">
        <v>2</v>
      </c>
      <c r="F1045">
        <v>2</v>
      </c>
      <c r="G1045">
        <v>2</v>
      </c>
      <c r="H1045">
        <v>2</v>
      </c>
    </row>
    <row r="1046" spans="1:8">
      <c r="A1046">
        <v>33</v>
      </c>
      <c r="B1046">
        <v>8</v>
      </c>
      <c r="C1046">
        <v>6392</v>
      </c>
      <c r="D1046">
        <v>8</v>
      </c>
      <c r="E1046">
        <v>2</v>
      </c>
      <c r="F1046">
        <v>2</v>
      </c>
      <c r="G1046">
        <v>2</v>
      </c>
      <c r="H1046">
        <v>2</v>
      </c>
    </row>
    <row r="1047" spans="1:8">
      <c r="A1047">
        <v>48</v>
      </c>
      <c r="B1047">
        <v>15</v>
      </c>
      <c r="C1047">
        <v>2367</v>
      </c>
      <c r="D1047">
        <v>10</v>
      </c>
      <c r="E1047">
        <v>8</v>
      </c>
      <c r="F1047">
        <v>2</v>
      </c>
      <c r="G1047">
        <v>7</v>
      </c>
      <c r="H1047">
        <v>6</v>
      </c>
    </row>
    <row r="1048" spans="1:8">
      <c r="A1048">
        <v>34</v>
      </c>
      <c r="B1048">
        <v>1</v>
      </c>
      <c r="C1048">
        <v>5484</v>
      </c>
      <c r="D1048">
        <v>9</v>
      </c>
      <c r="E1048">
        <v>2</v>
      </c>
      <c r="F1048">
        <v>2</v>
      </c>
      <c r="G1048">
        <v>2</v>
      </c>
      <c r="H1048">
        <v>1</v>
      </c>
    </row>
    <row r="1049" spans="1:8">
      <c r="A1049">
        <v>23</v>
      </c>
      <c r="B1049">
        <v>10</v>
      </c>
      <c r="C1049">
        <v>2073</v>
      </c>
      <c r="D1049">
        <v>4</v>
      </c>
      <c r="E1049">
        <v>2</v>
      </c>
      <c r="F1049">
        <v>2</v>
      </c>
      <c r="G1049">
        <v>2</v>
      </c>
      <c r="H1049">
        <v>2</v>
      </c>
    </row>
    <row r="1050" spans="1:8">
      <c r="A1050">
        <v>39</v>
      </c>
      <c r="B1050">
        <v>4</v>
      </c>
      <c r="C1050">
        <v>5042</v>
      </c>
      <c r="D1050">
        <v>10</v>
      </c>
      <c r="E1050">
        <v>9</v>
      </c>
      <c r="F1050">
        <v>2</v>
      </c>
      <c r="G1050">
        <v>3</v>
      </c>
      <c r="H1050">
        <v>8</v>
      </c>
    </row>
    <row r="1051" spans="1:8">
      <c r="A1051">
        <v>40</v>
      </c>
      <c r="B1051">
        <v>16</v>
      </c>
      <c r="C1051">
        <v>7945</v>
      </c>
      <c r="D1051">
        <v>18</v>
      </c>
      <c r="E1051">
        <v>4</v>
      </c>
      <c r="F1051">
        <v>2</v>
      </c>
      <c r="G1051">
        <v>3</v>
      </c>
      <c r="H1051">
        <v>3</v>
      </c>
    </row>
    <row r="1052" spans="1:8">
      <c r="A1052">
        <v>48</v>
      </c>
      <c r="B1052">
        <v>4</v>
      </c>
      <c r="C1052">
        <v>15202</v>
      </c>
      <c r="D1052">
        <v>23</v>
      </c>
      <c r="E1052">
        <v>2</v>
      </c>
      <c r="F1052">
        <v>2</v>
      </c>
      <c r="G1052">
        <v>2</v>
      </c>
      <c r="H1052">
        <v>2</v>
      </c>
    </row>
    <row r="1053" spans="1:8">
      <c r="A1053">
        <v>49</v>
      </c>
      <c r="B1053">
        <v>16</v>
      </c>
      <c r="C1053">
        <v>2587</v>
      </c>
      <c r="D1053">
        <v>17</v>
      </c>
      <c r="E1053">
        <v>2</v>
      </c>
      <c r="F1053">
        <v>2</v>
      </c>
      <c r="G1053">
        <v>2</v>
      </c>
      <c r="H1053">
        <v>2</v>
      </c>
    </row>
    <row r="1054" spans="1:8">
      <c r="A1054">
        <v>44</v>
      </c>
      <c r="B1054">
        <v>1</v>
      </c>
      <c r="C1054">
        <v>3195</v>
      </c>
      <c r="D1054">
        <v>8</v>
      </c>
      <c r="E1054">
        <v>2</v>
      </c>
      <c r="F1054">
        <v>2</v>
      </c>
      <c r="G1054">
        <v>2</v>
      </c>
      <c r="H1054">
        <v>2</v>
      </c>
    </row>
    <row r="1055" spans="1:8">
      <c r="A1055">
        <v>24</v>
      </c>
      <c r="B1055">
        <v>10</v>
      </c>
      <c r="C1055">
        <v>2145</v>
      </c>
      <c r="D1055">
        <v>3</v>
      </c>
      <c r="E1055">
        <v>2</v>
      </c>
      <c r="F1055">
        <v>2</v>
      </c>
      <c r="G1055">
        <v>2</v>
      </c>
      <c r="H1055">
        <v>1</v>
      </c>
    </row>
    <row r="1056" spans="1:8">
      <c r="A1056">
        <v>34</v>
      </c>
      <c r="B1056">
        <v>3</v>
      </c>
      <c r="C1056">
        <v>6029</v>
      </c>
      <c r="D1056">
        <v>6</v>
      </c>
      <c r="E1056">
        <v>2</v>
      </c>
      <c r="F1056">
        <v>2</v>
      </c>
      <c r="G1056">
        <v>2</v>
      </c>
      <c r="H1056">
        <v>2</v>
      </c>
    </row>
    <row r="1057" spans="1:8">
      <c r="A1057">
        <v>51</v>
      </c>
      <c r="B1057">
        <v>3</v>
      </c>
      <c r="C1057">
        <v>13116</v>
      </c>
      <c r="D1057">
        <v>15</v>
      </c>
      <c r="E1057">
        <v>2</v>
      </c>
      <c r="F1057">
        <v>2</v>
      </c>
      <c r="G1057">
        <v>2</v>
      </c>
      <c r="H1057">
        <v>2</v>
      </c>
    </row>
    <row r="1058" spans="1:8">
      <c r="A1058">
        <v>46</v>
      </c>
      <c r="B1058">
        <v>26</v>
      </c>
      <c r="C1058">
        <v>7991</v>
      </c>
      <c r="D1058">
        <v>6</v>
      </c>
      <c r="E1058">
        <v>2</v>
      </c>
      <c r="F1058">
        <v>2</v>
      </c>
      <c r="G1058">
        <v>2</v>
      </c>
      <c r="H1058">
        <v>2</v>
      </c>
    </row>
    <row r="1059" spans="1:8">
      <c r="A1059">
        <v>31</v>
      </c>
      <c r="B1059">
        <v>7</v>
      </c>
      <c r="C1059">
        <v>9637</v>
      </c>
      <c r="D1059">
        <v>9</v>
      </c>
      <c r="E1059">
        <v>3</v>
      </c>
      <c r="F1059">
        <v>2</v>
      </c>
      <c r="G1059">
        <v>2</v>
      </c>
      <c r="H1059">
        <v>2</v>
      </c>
    </row>
    <row r="1060" spans="1:8">
      <c r="A1060">
        <v>58</v>
      </c>
      <c r="B1060">
        <v>15</v>
      </c>
      <c r="C1060">
        <v>15787</v>
      </c>
      <c r="D1060">
        <v>23</v>
      </c>
      <c r="E1060">
        <v>2</v>
      </c>
      <c r="F1060">
        <v>2</v>
      </c>
      <c r="G1060">
        <v>2</v>
      </c>
      <c r="H1060">
        <v>2</v>
      </c>
    </row>
    <row r="1061" spans="1:8">
      <c r="A1061">
        <v>47</v>
      </c>
      <c r="B1061">
        <v>9</v>
      </c>
      <c r="C1061">
        <v>2105</v>
      </c>
      <c r="D1061">
        <v>7</v>
      </c>
      <c r="E1061">
        <v>2</v>
      </c>
      <c r="F1061">
        <v>2</v>
      </c>
      <c r="G1061">
        <v>2</v>
      </c>
      <c r="H1061">
        <v>0</v>
      </c>
    </row>
    <row r="1062" spans="1:8">
      <c r="A1062">
        <v>39</v>
      </c>
      <c r="B1062">
        <v>19</v>
      </c>
      <c r="C1062">
        <v>3902</v>
      </c>
      <c r="D1062">
        <v>7</v>
      </c>
      <c r="E1062">
        <v>2</v>
      </c>
      <c r="F1062">
        <v>2</v>
      </c>
      <c r="G1062">
        <v>2</v>
      </c>
      <c r="H1062">
        <v>2</v>
      </c>
    </row>
    <row r="1063" spans="1:8">
      <c r="A1063">
        <v>31</v>
      </c>
      <c r="B1063">
        <v>4</v>
      </c>
      <c r="C1063">
        <v>3978</v>
      </c>
      <c r="D1063">
        <v>4</v>
      </c>
      <c r="E1063">
        <v>2</v>
      </c>
      <c r="F1063">
        <v>2</v>
      </c>
      <c r="G1063">
        <v>2</v>
      </c>
      <c r="H1063">
        <v>2</v>
      </c>
    </row>
    <row r="1064" spans="1:8">
      <c r="A1064">
        <v>35</v>
      </c>
      <c r="B1064">
        <v>11</v>
      </c>
      <c r="C1064">
        <v>2660</v>
      </c>
      <c r="D1064">
        <v>5</v>
      </c>
      <c r="E1064">
        <v>2</v>
      </c>
      <c r="F1064">
        <v>2</v>
      </c>
      <c r="G1064">
        <v>2</v>
      </c>
      <c r="H1064">
        <v>2</v>
      </c>
    </row>
    <row r="1065" spans="1:8">
      <c r="A1065">
        <v>32</v>
      </c>
      <c r="B1065">
        <v>1</v>
      </c>
      <c r="C1065">
        <v>2269</v>
      </c>
      <c r="D1065">
        <v>3</v>
      </c>
      <c r="E1065">
        <v>2</v>
      </c>
      <c r="F1065">
        <v>2</v>
      </c>
      <c r="G1065">
        <v>2</v>
      </c>
      <c r="H1065">
        <v>2</v>
      </c>
    </row>
    <row r="1066" spans="1:8">
      <c r="A1066">
        <v>40</v>
      </c>
      <c r="B1066">
        <v>2</v>
      </c>
      <c r="C1066">
        <v>2809</v>
      </c>
      <c r="D1066">
        <v>8</v>
      </c>
      <c r="E1066">
        <v>2</v>
      </c>
      <c r="F1066">
        <v>2</v>
      </c>
      <c r="G1066">
        <v>2</v>
      </c>
      <c r="H1066">
        <v>2</v>
      </c>
    </row>
    <row r="1067" spans="1:8">
      <c r="A1067">
        <v>35</v>
      </c>
      <c r="B1067">
        <v>2</v>
      </c>
      <c r="C1067">
        <v>2014</v>
      </c>
      <c r="D1067">
        <v>2</v>
      </c>
      <c r="E1067">
        <v>2</v>
      </c>
      <c r="F1067">
        <v>2</v>
      </c>
      <c r="G1067">
        <v>2</v>
      </c>
      <c r="H1067">
        <v>2</v>
      </c>
    </row>
    <row r="1068" spans="1:8">
      <c r="A1068">
        <v>43</v>
      </c>
      <c r="B1068">
        <v>26</v>
      </c>
      <c r="C1068">
        <v>16959</v>
      </c>
      <c r="D1068">
        <v>25</v>
      </c>
      <c r="E1068">
        <v>25</v>
      </c>
      <c r="F1068">
        <v>12</v>
      </c>
      <c r="G1068">
        <v>4</v>
      </c>
      <c r="H1068">
        <v>12</v>
      </c>
    </row>
    <row r="1069" spans="1:8">
      <c r="A1069">
        <v>46</v>
      </c>
      <c r="B1069">
        <v>1</v>
      </c>
      <c r="C1069">
        <v>10453</v>
      </c>
      <c r="D1069">
        <v>24</v>
      </c>
      <c r="E1069">
        <v>24</v>
      </c>
      <c r="F1069">
        <v>13</v>
      </c>
      <c r="G1069">
        <v>15</v>
      </c>
      <c r="H1069">
        <v>7</v>
      </c>
    </row>
    <row r="1070" spans="1:8">
      <c r="A1070">
        <v>52</v>
      </c>
      <c r="B1070">
        <v>2</v>
      </c>
      <c r="C1070">
        <v>19068</v>
      </c>
      <c r="D1070">
        <v>33</v>
      </c>
      <c r="E1070">
        <v>33</v>
      </c>
      <c r="F1070">
        <v>7</v>
      </c>
      <c r="G1070">
        <v>15</v>
      </c>
      <c r="H1070">
        <v>12</v>
      </c>
    </row>
    <row r="1071" spans="1:8">
      <c r="A1071">
        <v>38</v>
      </c>
      <c r="B1071">
        <v>7</v>
      </c>
      <c r="C1071">
        <v>5605</v>
      </c>
      <c r="D1071">
        <v>8</v>
      </c>
      <c r="E1071">
        <v>8</v>
      </c>
      <c r="F1071">
        <v>0</v>
      </c>
      <c r="G1071">
        <v>7</v>
      </c>
      <c r="H1071">
        <v>7</v>
      </c>
    </row>
    <row r="1072" spans="1:8">
      <c r="A1072">
        <v>42</v>
      </c>
      <c r="B1072">
        <v>1</v>
      </c>
      <c r="C1072">
        <v>4907</v>
      </c>
      <c r="D1072">
        <v>20</v>
      </c>
      <c r="E1072">
        <v>20</v>
      </c>
      <c r="F1072">
        <v>16</v>
      </c>
      <c r="G1072">
        <v>11</v>
      </c>
      <c r="H1072">
        <v>6</v>
      </c>
    </row>
    <row r="1073" spans="1:8">
      <c r="A1073">
        <v>21</v>
      </c>
      <c r="B1073">
        <v>9</v>
      </c>
      <c r="C1073">
        <v>2610</v>
      </c>
      <c r="D1073">
        <v>3</v>
      </c>
      <c r="E1073">
        <v>3</v>
      </c>
      <c r="F1073">
        <v>2</v>
      </c>
      <c r="G1073">
        <v>2</v>
      </c>
      <c r="H1073">
        <v>2</v>
      </c>
    </row>
    <row r="1074" spans="1:8">
      <c r="A1074">
        <v>36</v>
      </c>
      <c r="B1074">
        <v>2</v>
      </c>
      <c r="C1074">
        <v>7596</v>
      </c>
      <c r="D1074">
        <v>10</v>
      </c>
      <c r="E1074">
        <v>10</v>
      </c>
      <c r="F1074">
        <v>9</v>
      </c>
      <c r="G1074">
        <v>9</v>
      </c>
      <c r="H1074">
        <v>0</v>
      </c>
    </row>
    <row r="1075" spans="1:8">
      <c r="A1075">
        <v>36</v>
      </c>
      <c r="B1075">
        <v>10</v>
      </c>
      <c r="C1075">
        <v>9980</v>
      </c>
      <c r="D1075">
        <v>10</v>
      </c>
      <c r="E1075">
        <v>10</v>
      </c>
      <c r="F1075">
        <v>3</v>
      </c>
      <c r="G1075">
        <v>9</v>
      </c>
      <c r="H1075">
        <v>7</v>
      </c>
    </row>
    <row r="1076" spans="1:8">
      <c r="A1076">
        <v>37</v>
      </c>
      <c r="B1076">
        <v>9</v>
      </c>
      <c r="C1076">
        <v>8834</v>
      </c>
      <c r="D1076">
        <v>9</v>
      </c>
      <c r="E1076">
        <v>9</v>
      </c>
      <c r="F1076">
        <v>5</v>
      </c>
      <c r="G1076">
        <v>7</v>
      </c>
      <c r="H1076">
        <v>7</v>
      </c>
    </row>
    <row r="1077" spans="1:8">
      <c r="A1077">
        <v>50</v>
      </c>
      <c r="B1077">
        <v>3</v>
      </c>
      <c r="C1077">
        <v>18200</v>
      </c>
      <c r="D1077">
        <v>32</v>
      </c>
      <c r="E1077">
        <v>32</v>
      </c>
      <c r="F1077">
        <v>5</v>
      </c>
      <c r="G1077">
        <v>10</v>
      </c>
      <c r="H1077">
        <v>7</v>
      </c>
    </row>
    <row r="1078" spans="1:8">
      <c r="A1078">
        <v>41</v>
      </c>
      <c r="B1078">
        <v>1</v>
      </c>
      <c r="C1078">
        <v>19189</v>
      </c>
      <c r="D1078">
        <v>22</v>
      </c>
      <c r="E1078">
        <v>22</v>
      </c>
      <c r="F1078">
        <v>7</v>
      </c>
      <c r="G1078">
        <v>2</v>
      </c>
      <c r="H1078">
        <v>10</v>
      </c>
    </row>
    <row r="1079" spans="1:8">
      <c r="A1079">
        <v>36</v>
      </c>
      <c r="B1079">
        <v>1</v>
      </c>
      <c r="C1079">
        <v>6201</v>
      </c>
      <c r="D1079">
        <v>18</v>
      </c>
      <c r="E1079">
        <v>18</v>
      </c>
      <c r="F1079">
        <v>14</v>
      </c>
      <c r="G1079">
        <v>4</v>
      </c>
      <c r="H1079">
        <v>11</v>
      </c>
    </row>
    <row r="1080" spans="1:8">
      <c r="A1080">
        <v>40</v>
      </c>
      <c r="B1080">
        <v>26</v>
      </c>
      <c r="C1080">
        <v>8396</v>
      </c>
      <c r="D1080">
        <v>8</v>
      </c>
      <c r="E1080">
        <v>7</v>
      </c>
      <c r="F1080">
        <v>7</v>
      </c>
      <c r="G1080">
        <v>7</v>
      </c>
      <c r="H1080">
        <v>5</v>
      </c>
    </row>
    <row r="1081" spans="1:8">
      <c r="A1081">
        <v>45</v>
      </c>
      <c r="B1081">
        <v>9</v>
      </c>
      <c r="C1081">
        <v>5593</v>
      </c>
      <c r="D1081">
        <v>15</v>
      </c>
      <c r="E1081">
        <v>15</v>
      </c>
      <c r="F1081">
        <v>10</v>
      </c>
      <c r="G1081">
        <v>4</v>
      </c>
      <c r="H1081">
        <v>12</v>
      </c>
    </row>
    <row r="1082" spans="1:8">
      <c r="A1082">
        <v>38</v>
      </c>
      <c r="B1082">
        <v>1</v>
      </c>
      <c r="C1082">
        <v>2844</v>
      </c>
      <c r="D1082">
        <v>7</v>
      </c>
      <c r="E1082">
        <v>7</v>
      </c>
      <c r="F1082">
        <v>6</v>
      </c>
      <c r="G1082">
        <v>5</v>
      </c>
      <c r="H1082">
        <v>0</v>
      </c>
    </row>
    <row r="1083" spans="1:8">
      <c r="A1083">
        <v>20</v>
      </c>
      <c r="B1083">
        <v>21</v>
      </c>
      <c r="C1083">
        <v>2678</v>
      </c>
      <c r="D1083">
        <v>2</v>
      </c>
      <c r="E1083">
        <v>2</v>
      </c>
      <c r="F1083">
        <v>1</v>
      </c>
      <c r="G1083">
        <v>2</v>
      </c>
      <c r="H1083">
        <v>2</v>
      </c>
    </row>
    <row r="1084" spans="1:8">
      <c r="A1084">
        <v>41</v>
      </c>
      <c r="B1084">
        <v>10</v>
      </c>
      <c r="C1084">
        <v>6151</v>
      </c>
      <c r="D1084">
        <v>19</v>
      </c>
      <c r="E1084">
        <v>19</v>
      </c>
      <c r="F1084">
        <v>2</v>
      </c>
      <c r="G1084">
        <v>11</v>
      </c>
      <c r="H1084">
        <v>9</v>
      </c>
    </row>
    <row r="1085" spans="1:8">
      <c r="A1085">
        <v>40</v>
      </c>
      <c r="B1085">
        <v>6</v>
      </c>
      <c r="C1085">
        <v>16437</v>
      </c>
      <c r="D1085">
        <v>21</v>
      </c>
      <c r="E1085">
        <v>21</v>
      </c>
      <c r="F1085">
        <v>7</v>
      </c>
      <c r="G1085">
        <v>7</v>
      </c>
      <c r="H1085">
        <v>7</v>
      </c>
    </row>
    <row r="1086" spans="1:8">
      <c r="A1086">
        <v>55</v>
      </c>
      <c r="B1086">
        <v>26</v>
      </c>
      <c r="C1086">
        <v>19586</v>
      </c>
      <c r="D1086">
        <v>36</v>
      </c>
      <c r="E1086">
        <v>36</v>
      </c>
      <c r="F1086">
        <v>6</v>
      </c>
      <c r="G1086">
        <v>2</v>
      </c>
      <c r="H1086">
        <v>13</v>
      </c>
    </row>
    <row r="1087" spans="1:8">
      <c r="A1087">
        <v>45</v>
      </c>
      <c r="B1087">
        <v>26</v>
      </c>
      <c r="C1087">
        <v>4385</v>
      </c>
      <c r="D1087">
        <v>10</v>
      </c>
      <c r="E1087">
        <v>10</v>
      </c>
      <c r="F1087">
        <v>7</v>
      </c>
      <c r="G1087">
        <v>4</v>
      </c>
      <c r="H1087">
        <v>5</v>
      </c>
    </row>
    <row r="1088" spans="1:8">
      <c r="A1088">
        <v>20</v>
      </c>
      <c r="B1088">
        <v>2</v>
      </c>
      <c r="C1088">
        <v>2783</v>
      </c>
      <c r="D1088">
        <v>2</v>
      </c>
      <c r="E1088">
        <v>2</v>
      </c>
      <c r="F1088">
        <v>2</v>
      </c>
      <c r="G1088">
        <v>2</v>
      </c>
      <c r="H1088">
        <v>2</v>
      </c>
    </row>
    <row r="1089" spans="1:8">
      <c r="A1089">
        <v>43</v>
      </c>
      <c r="B1089">
        <v>2</v>
      </c>
      <c r="C1089">
        <v>7847</v>
      </c>
      <c r="D1089">
        <v>10</v>
      </c>
      <c r="E1089">
        <v>10</v>
      </c>
      <c r="F1089">
        <v>9</v>
      </c>
      <c r="G1089">
        <v>8</v>
      </c>
      <c r="H1089">
        <v>8</v>
      </c>
    </row>
    <row r="1090" spans="1:8">
      <c r="A1090">
        <v>41</v>
      </c>
      <c r="B1090">
        <v>6</v>
      </c>
      <c r="C1090">
        <v>9241</v>
      </c>
      <c r="D1090">
        <v>10</v>
      </c>
      <c r="E1090">
        <v>10</v>
      </c>
      <c r="F1090">
        <v>8</v>
      </c>
      <c r="G1090">
        <v>8</v>
      </c>
      <c r="H1090">
        <v>7</v>
      </c>
    </row>
    <row r="1091" spans="1:8">
      <c r="A1091">
        <v>40</v>
      </c>
      <c r="B1091">
        <v>7</v>
      </c>
      <c r="C1091">
        <v>19833</v>
      </c>
      <c r="D1091">
        <v>21</v>
      </c>
      <c r="E1091">
        <v>21</v>
      </c>
      <c r="F1091">
        <v>8</v>
      </c>
      <c r="G1091">
        <v>12</v>
      </c>
      <c r="H1091">
        <v>8</v>
      </c>
    </row>
    <row r="1092" spans="1:8">
      <c r="A1092">
        <v>43</v>
      </c>
      <c r="B1092">
        <v>2</v>
      </c>
      <c r="C1092">
        <v>5675</v>
      </c>
      <c r="D1092">
        <v>7</v>
      </c>
      <c r="E1092">
        <v>7</v>
      </c>
      <c r="F1092">
        <v>7</v>
      </c>
      <c r="G1092">
        <v>7</v>
      </c>
      <c r="H1092">
        <v>7</v>
      </c>
    </row>
    <row r="1093" spans="1:8">
      <c r="A1093">
        <v>36</v>
      </c>
      <c r="B1093">
        <v>15</v>
      </c>
      <c r="C1093">
        <v>5406</v>
      </c>
      <c r="D1093">
        <v>15</v>
      </c>
      <c r="E1093">
        <v>15</v>
      </c>
      <c r="F1093">
        <v>12</v>
      </c>
      <c r="G1093">
        <v>11</v>
      </c>
      <c r="H1093">
        <v>11</v>
      </c>
    </row>
    <row r="1094" spans="1:8">
      <c r="A1094">
        <v>38</v>
      </c>
      <c r="B1094">
        <v>29</v>
      </c>
      <c r="C1094">
        <v>2406</v>
      </c>
      <c r="D1094">
        <v>10</v>
      </c>
      <c r="E1094">
        <v>10</v>
      </c>
      <c r="F1094">
        <v>3</v>
      </c>
      <c r="G1094">
        <v>9</v>
      </c>
      <c r="H1094">
        <v>9</v>
      </c>
    </row>
    <row r="1095" spans="1:8">
      <c r="A1095">
        <v>36</v>
      </c>
      <c r="B1095">
        <v>8</v>
      </c>
      <c r="C1095">
        <v>10096</v>
      </c>
      <c r="D1095">
        <v>17</v>
      </c>
      <c r="E1095">
        <v>17</v>
      </c>
      <c r="F1095">
        <v>14</v>
      </c>
      <c r="G1095">
        <v>12</v>
      </c>
      <c r="H1095">
        <v>8</v>
      </c>
    </row>
    <row r="1096" spans="1:8">
      <c r="A1096">
        <v>40</v>
      </c>
      <c r="B1096">
        <v>1</v>
      </c>
      <c r="C1096">
        <v>13503</v>
      </c>
      <c r="D1096">
        <v>22</v>
      </c>
      <c r="E1096">
        <v>22</v>
      </c>
      <c r="F1096">
        <v>3</v>
      </c>
      <c r="G1096">
        <v>11</v>
      </c>
      <c r="H1096">
        <v>11</v>
      </c>
    </row>
    <row r="1097" spans="1:8">
      <c r="A1097">
        <v>49</v>
      </c>
      <c r="B1097">
        <v>20</v>
      </c>
      <c r="C1097">
        <v>6567</v>
      </c>
      <c r="D1097">
        <v>16</v>
      </c>
      <c r="E1097">
        <v>15</v>
      </c>
      <c r="F1097">
        <v>11</v>
      </c>
      <c r="G1097">
        <v>5</v>
      </c>
      <c r="H1097">
        <v>11</v>
      </c>
    </row>
    <row r="1098" spans="1:8">
      <c r="A1098">
        <v>40</v>
      </c>
      <c r="B1098">
        <v>26</v>
      </c>
      <c r="C1098">
        <v>5605</v>
      </c>
      <c r="D1098">
        <v>20</v>
      </c>
      <c r="E1098">
        <v>20</v>
      </c>
      <c r="F1098">
        <v>7</v>
      </c>
      <c r="G1098">
        <v>2</v>
      </c>
      <c r="H1098">
        <v>13</v>
      </c>
    </row>
    <row r="1099" spans="1:8">
      <c r="A1099">
        <v>22</v>
      </c>
      <c r="B1099">
        <v>19</v>
      </c>
      <c r="C1099">
        <v>2323</v>
      </c>
      <c r="D1099">
        <v>2</v>
      </c>
      <c r="E1099">
        <v>2</v>
      </c>
      <c r="F1099">
        <v>2</v>
      </c>
      <c r="G1099">
        <v>2</v>
      </c>
      <c r="H1099">
        <v>2</v>
      </c>
    </row>
    <row r="1100" spans="1:8">
      <c r="A1100">
        <v>38</v>
      </c>
      <c r="B1100">
        <v>9</v>
      </c>
      <c r="C1100">
        <v>2288</v>
      </c>
      <c r="D1100">
        <v>2</v>
      </c>
      <c r="E1100">
        <v>2</v>
      </c>
      <c r="F1100">
        <v>2</v>
      </c>
      <c r="G1100">
        <v>2</v>
      </c>
      <c r="H1100">
        <v>1</v>
      </c>
    </row>
    <row r="1101" spans="1:8">
      <c r="A1101">
        <v>40</v>
      </c>
      <c r="B1101">
        <v>4</v>
      </c>
      <c r="C1101">
        <v>19033</v>
      </c>
      <c r="D1101">
        <v>21</v>
      </c>
      <c r="E1101">
        <v>20</v>
      </c>
      <c r="F1101">
        <v>8</v>
      </c>
      <c r="G1101">
        <v>9</v>
      </c>
      <c r="H1101">
        <v>9</v>
      </c>
    </row>
    <row r="1102" spans="1:8">
      <c r="A1102">
        <v>22</v>
      </c>
      <c r="B1102">
        <v>5</v>
      </c>
      <c r="C1102">
        <v>2328</v>
      </c>
      <c r="D1102">
        <v>4</v>
      </c>
      <c r="E1102">
        <v>4</v>
      </c>
      <c r="F1102">
        <v>2</v>
      </c>
      <c r="G1102">
        <v>2</v>
      </c>
      <c r="H1102">
        <v>2</v>
      </c>
    </row>
    <row r="1103" spans="1:8">
      <c r="A1103">
        <v>42</v>
      </c>
      <c r="B1103">
        <v>4</v>
      </c>
      <c r="C1103">
        <v>19232</v>
      </c>
      <c r="D1103">
        <v>22</v>
      </c>
      <c r="E1103">
        <v>22</v>
      </c>
      <c r="F1103">
        <v>17</v>
      </c>
      <c r="G1103">
        <v>11</v>
      </c>
      <c r="H1103">
        <v>15</v>
      </c>
    </row>
    <row r="1104" spans="1:8">
      <c r="A1104">
        <v>40</v>
      </c>
      <c r="B1104">
        <v>24</v>
      </c>
      <c r="C1104">
        <v>3319</v>
      </c>
      <c r="D1104">
        <v>9</v>
      </c>
      <c r="E1104">
        <v>9</v>
      </c>
      <c r="F1104">
        <v>8</v>
      </c>
      <c r="G1104">
        <v>4</v>
      </c>
      <c r="H1104">
        <v>7</v>
      </c>
    </row>
    <row r="1105" spans="1:8">
      <c r="A1105">
        <v>37</v>
      </c>
      <c r="B1105">
        <v>1</v>
      </c>
      <c r="C1105">
        <v>2115</v>
      </c>
      <c r="D1105">
        <v>17</v>
      </c>
      <c r="E1105">
        <v>17</v>
      </c>
      <c r="F1105">
        <v>12</v>
      </c>
      <c r="G1105">
        <v>5</v>
      </c>
      <c r="H1105">
        <v>7</v>
      </c>
    </row>
    <row r="1106" spans="1:8">
      <c r="A1106">
        <v>45</v>
      </c>
      <c r="B1106">
        <v>7</v>
      </c>
      <c r="C1106">
        <v>5210</v>
      </c>
      <c r="D1106">
        <v>24</v>
      </c>
      <c r="E1106">
        <v>24</v>
      </c>
      <c r="F1106">
        <v>9</v>
      </c>
      <c r="G1106">
        <v>9</v>
      </c>
      <c r="H1106">
        <v>11</v>
      </c>
    </row>
    <row r="1107" spans="1:8">
      <c r="A1107">
        <v>39</v>
      </c>
      <c r="B1107">
        <v>10</v>
      </c>
      <c r="C1107">
        <v>17068</v>
      </c>
      <c r="D1107">
        <v>21</v>
      </c>
      <c r="E1107">
        <v>21</v>
      </c>
      <c r="F1107">
        <v>9</v>
      </c>
      <c r="G1107">
        <v>11</v>
      </c>
      <c r="H1107">
        <v>10</v>
      </c>
    </row>
    <row r="1108" spans="1:8">
      <c r="A1108">
        <v>39</v>
      </c>
      <c r="B1108">
        <v>7</v>
      </c>
      <c r="C1108">
        <v>19272</v>
      </c>
      <c r="D1108">
        <v>21</v>
      </c>
      <c r="E1108">
        <v>21</v>
      </c>
      <c r="F1108">
        <v>9</v>
      </c>
      <c r="G1108">
        <v>13</v>
      </c>
      <c r="H1108">
        <v>3</v>
      </c>
    </row>
    <row r="1109" spans="1:8">
      <c r="A1109">
        <v>37</v>
      </c>
      <c r="B1109">
        <v>14</v>
      </c>
      <c r="C1109">
        <v>3034</v>
      </c>
      <c r="D1109">
        <v>18</v>
      </c>
      <c r="E1109">
        <v>18</v>
      </c>
      <c r="F1109">
        <v>7</v>
      </c>
      <c r="G1109">
        <v>12</v>
      </c>
      <c r="H1109">
        <v>17</v>
      </c>
    </row>
    <row r="1110" spans="1:8">
      <c r="A1110">
        <v>43</v>
      </c>
      <c r="B1110">
        <v>12</v>
      </c>
      <c r="C1110">
        <v>14336</v>
      </c>
      <c r="D1110">
        <v>25</v>
      </c>
      <c r="E1110">
        <v>25</v>
      </c>
      <c r="F1110">
        <v>10</v>
      </c>
      <c r="G1110">
        <v>3</v>
      </c>
      <c r="H1110">
        <v>9</v>
      </c>
    </row>
    <row r="1111" spans="1:8">
      <c r="A1111">
        <v>42</v>
      </c>
      <c r="B1111">
        <v>24</v>
      </c>
      <c r="C1111">
        <v>7406</v>
      </c>
      <c r="D1111">
        <v>10</v>
      </c>
      <c r="E1111">
        <v>10</v>
      </c>
      <c r="F1111">
        <v>9</v>
      </c>
      <c r="G1111">
        <v>5</v>
      </c>
      <c r="H1111">
        <v>8</v>
      </c>
    </row>
    <row r="1112" spans="1:8">
      <c r="A1112">
        <v>42</v>
      </c>
      <c r="B1112">
        <v>2</v>
      </c>
      <c r="C1112">
        <v>4089</v>
      </c>
      <c r="D1112">
        <v>10</v>
      </c>
      <c r="E1112">
        <v>10</v>
      </c>
      <c r="F1112">
        <v>2</v>
      </c>
      <c r="G1112">
        <v>2</v>
      </c>
      <c r="H1112">
        <v>2</v>
      </c>
    </row>
    <row r="1113" spans="1:8">
      <c r="A1113">
        <v>37</v>
      </c>
      <c r="B1113">
        <v>3</v>
      </c>
      <c r="C1113">
        <v>9434</v>
      </c>
      <c r="D1113">
        <v>10</v>
      </c>
      <c r="E1113">
        <v>10</v>
      </c>
      <c r="F1113">
        <v>7</v>
      </c>
      <c r="G1113">
        <v>7</v>
      </c>
      <c r="H1113">
        <v>8</v>
      </c>
    </row>
    <row r="1114" spans="1:8">
      <c r="A1114">
        <v>35</v>
      </c>
      <c r="B1114">
        <v>6</v>
      </c>
      <c r="C1114">
        <v>6646</v>
      </c>
      <c r="D1114">
        <v>17</v>
      </c>
      <c r="E1114">
        <v>17</v>
      </c>
      <c r="F1114">
        <v>11</v>
      </c>
      <c r="G1114">
        <v>11</v>
      </c>
      <c r="H1114">
        <v>8</v>
      </c>
    </row>
    <row r="1115" spans="1:8">
      <c r="A1115">
        <v>50</v>
      </c>
      <c r="B1115">
        <v>28</v>
      </c>
      <c r="C1115">
        <v>3221</v>
      </c>
      <c r="D1115">
        <v>20</v>
      </c>
      <c r="E1115">
        <v>20</v>
      </c>
      <c r="F1115">
        <v>8</v>
      </c>
      <c r="G1115">
        <v>3</v>
      </c>
      <c r="H1115">
        <v>8</v>
      </c>
    </row>
    <row r="1116" spans="1:8">
      <c r="A1116">
        <v>39</v>
      </c>
      <c r="B1116">
        <v>2</v>
      </c>
      <c r="C1116">
        <v>4553</v>
      </c>
      <c r="D1116">
        <v>20</v>
      </c>
      <c r="E1116">
        <v>20</v>
      </c>
      <c r="F1116">
        <v>7</v>
      </c>
      <c r="G1116">
        <v>11</v>
      </c>
      <c r="H1116">
        <v>10</v>
      </c>
    </row>
    <row r="1117" spans="1:8">
      <c r="A1117">
        <v>40</v>
      </c>
      <c r="B1117">
        <v>2</v>
      </c>
      <c r="C1117">
        <v>4244</v>
      </c>
      <c r="D1117">
        <v>8</v>
      </c>
      <c r="E1117">
        <v>8</v>
      </c>
      <c r="F1117">
        <v>7</v>
      </c>
      <c r="G1117">
        <v>3</v>
      </c>
      <c r="H1117">
        <v>7</v>
      </c>
    </row>
    <row r="1118" spans="1:8">
      <c r="A1118">
        <v>42</v>
      </c>
      <c r="B1118">
        <v>8</v>
      </c>
      <c r="C1118">
        <v>18430</v>
      </c>
      <c r="D1118">
        <v>24</v>
      </c>
      <c r="E1118">
        <v>24</v>
      </c>
      <c r="F1118">
        <v>7</v>
      </c>
      <c r="G1118">
        <v>14</v>
      </c>
      <c r="H1118">
        <v>9</v>
      </c>
    </row>
    <row r="1119" spans="1:8">
      <c r="A1119">
        <v>47</v>
      </c>
      <c r="B1119">
        <v>2</v>
      </c>
      <c r="C1119">
        <v>16752</v>
      </c>
      <c r="D1119">
        <v>26</v>
      </c>
      <c r="E1119">
        <v>26</v>
      </c>
      <c r="F1119">
        <v>14</v>
      </c>
      <c r="G1119">
        <v>3</v>
      </c>
      <c r="H1119">
        <v>0</v>
      </c>
    </row>
    <row r="1120" spans="1:8">
      <c r="A1120">
        <v>42</v>
      </c>
      <c r="B1120">
        <v>29</v>
      </c>
      <c r="C1120">
        <v>4434</v>
      </c>
      <c r="D1120">
        <v>10</v>
      </c>
      <c r="E1120">
        <v>9</v>
      </c>
      <c r="F1120">
        <v>8</v>
      </c>
      <c r="G1120">
        <v>7</v>
      </c>
      <c r="H1120">
        <v>8</v>
      </c>
    </row>
    <row r="1121" spans="1:8">
      <c r="A1121">
        <v>35</v>
      </c>
      <c r="B1121">
        <v>9</v>
      </c>
      <c r="C1121">
        <v>10685</v>
      </c>
      <c r="D1121">
        <v>17</v>
      </c>
      <c r="E1121">
        <v>17</v>
      </c>
      <c r="F1121">
        <v>14</v>
      </c>
      <c r="G1121">
        <v>5</v>
      </c>
      <c r="H1121">
        <v>15</v>
      </c>
    </row>
    <row r="1122" spans="1:8">
      <c r="A1122">
        <v>50</v>
      </c>
      <c r="B1122">
        <v>2</v>
      </c>
      <c r="C1122">
        <v>17924</v>
      </c>
      <c r="D1122">
        <v>31</v>
      </c>
      <c r="E1122">
        <v>31</v>
      </c>
      <c r="F1122">
        <v>6</v>
      </c>
      <c r="G1122">
        <v>14</v>
      </c>
      <c r="H1122">
        <v>7</v>
      </c>
    </row>
    <row r="1123" spans="1:8">
      <c r="A1123">
        <v>44</v>
      </c>
      <c r="B1123">
        <v>9</v>
      </c>
      <c r="C1123">
        <v>2559</v>
      </c>
      <c r="D1123">
        <v>8</v>
      </c>
      <c r="E1123">
        <v>8</v>
      </c>
      <c r="F1123">
        <v>7</v>
      </c>
      <c r="G1123">
        <v>7</v>
      </c>
      <c r="H1123">
        <v>1</v>
      </c>
    </row>
    <row r="1124" spans="1:8">
      <c r="A1124">
        <v>38</v>
      </c>
      <c r="B1124">
        <v>1</v>
      </c>
      <c r="C1124">
        <v>13582</v>
      </c>
      <c r="D1124">
        <v>15</v>
      </c>
      <c r="E1124">
        <v>15</v>
      </c>
      <c r="F1124">
        <v>12</v>
      </c>
      <c r="G1124">
        <v>5</v>
      </c>
      <c r="H1124">
        <v>11</v>
      </c>
    </row>
    <row r="1125" spans="1:8">
      <c r="A1125">
        <v>47</v>
      </c>
      <c r="B1125">
        <v>16</v>
      </c>
      <c r="C1125">
        <v>5067</v>
      </c>
      <c r="D1125">
        <v>20</v>
      </c>
      <c r="E1125">
        <v>19</v>
      </c>
      <c r="F1125">
        <v>10</v>
      </c>
      <c r="G1125">
        <v>2</v>
      </c>
      <c r="H1125">
        <v>7</v>
      </c>
    </row>
    <row r="1126" spans="1:8">
      <c r="A1126">
        <v>24</v>
      </c>
      <c r="B1126">
        <v>17</v>
      </c>
      <c r="C1126">
        <v>4377</v>
      </c>
      <c r="D1126">
        <v>5</v>
      </c>
      <c r="E1126">
        <v>4</v>
      </c>
      <c r="F1126">
        <v>2</v>
      </c>
      <c r="G1126">
        <v>3</v>
      </c>
      <c r="H1126">
        <v>2</v>
      </c>
    </row>
    <row r="1127" spans="1:8">
      <c r="A1127">
        <v>35</v>
      </c>
      <c r="B1127">
        <v>25</v>
      </c>
      <c r="C1127">
        <v>10388</v>
      </c>
      <c r="D1127">
        <v>16</v>
      </c>
      <c r="E1127">
        <v>16</v>
      </c>
      <c r="F1127">
        <v>10</v>
      </c>
      <c r="G1127">
        <v>10</v>
      </c>
      <c r="H1127">
        <v>1</v>
      </c>
    </row>
    <row r="1128" spans="1:8">
      <c r="A1128">
        <v>39</v>
      </c>
      <c r="B1128">
        <v>1</v>
      </c>
      <c r="C1128">
        <v>12742</v>
      </c>
      <c r="D1128">
        <v>21</v>
      </c>
      <c r="E1128">
        <v>21</v>
      </c>
      <c r="F1128">
        <v>6</v>
      </c>
      <c r="G1128">
        <v>11</v>
      </c>
      <c r="H1128">
        <v>8</v>
      </c>
    </row>
    <row r="1129" spans="1:8">
      <c r="A1129">
        <v>41</v>
      </c>
      <c r="B1129">
        <v>7</v>
      </c>
      <c r="C1129">
        <v>19973</v>
      </c>
      <c r="D1129">
        <v>21</v>
      </c>
      <c r="E1129">
        <v>21</v>
      </c>
      <c r="F1129">
        <v>16</v>
      </c>
      <c r="G1129">
        <v>5</v>
      </c>
      <c r="H1129">
        <v>10</v>
      </c>
    </row>
    <row r="1130" spans="1:8">
      <c r="A1130">
        <v>39</v>
      </c>
      <c r="B1130">
        <v>22</v>
      </c>
      <c r="C1130">
        <v>10880</v>
      </c>
      <c r="D1130">
        <v>21</v>
      </c>
      <c r="E1130">
        <v>21</v>
      </c>
      <c r="F1130">
        <v>6</v>
      </c>
      <c r="G1130">
        <v>2</v>
      </c>
      <c r="H1130">
        <v>8</v>
      </c>
    </row>
    <row r="1131" spans="1:8">
      <c r="A1131">
        <v>40</v>
      </c>
      <c r="B1131">
        <v>14</v>
      </c>
      <c r="C1131">
        <v>19626</v>
      </c>
      <c r="D1131">
        <v>21</v>
      </c>
      <c r="E1131">
        <v>20</v>
      </c>
      <c r="F1131">
        <v>7</v>
      </c>
      <c r="G1131">
        <v>4</v>
      </c>
      <c r="H1131">
        <v>9</v>
      </c>
    </row>
    <row r="1132" spans="1:8">
      <c r="A1132">
        <v>21</v>
      </c>
      <c r="B1132">
        <v>1</v>
      </c>
      <c r="C1132">
        <v>2070</v>
      </c>
      <c r="D1132">
        <v>2</v>
      </c>
      <c r="E1132">
        <v>2</v>
      </c>
      <c r="F1132">
        <v>2</v>
      </c>
      <c r="G1132">
        <v>2</v>
      </c>
      <c r="H1132">
        <v>2</v>
      </c>
    </row>
    <row r="1133" spans="1:8">
      <c r="A1133">
        <v>35</v>
      </c>
      <c r="B1133">
        <v>4</v>
      </c>
      <c r="C1133">
        <v>2376</v>
      </c>
      <c r="D1133">
        <v>2</v>
      </c>
      <c r="E1133">
        <v>2</v>
      </c>
      <c r="F1133">
        <v>2</v>
      </c>
      <c r="G1133">
        <v>2</v>
      </c>
      <c r="H1133">
        <v>2</v>
      </c>
    </row>
    <row r="1134" spans="1:8">
      <c r="A1134">
        <v>37</v>
      </c>
      <c r="B1134">
        <v>1</v>
      </c>
      <c r="C1134">
        <v>6474</v>
      </c>
      <c r="D1134">
        <v>14</v>
      </c>
      <c r="E1134">
        <v>14</v>
      </c>
      <c r="F1134">
        <v>8</v>
      </c>
      <c r="G1134">
        <v>3</v>
      </c>
      <c r="H1134">
        <v>11</v>
      </c>
    </row>
    <row r="1135" spans="1:8">
      <c r="A1135">
        <v>44</v>
      </c>
      <c r="B1135">
        <v>29</v>
      </c>
      <c r="C1135">
        <v>4541</v>
      </c>
      <c r="D1135">
        <v>20</v>
      </c>
      <c r="E1135">
        <v>20</v>
      </c>
      <c r="F1135">
        <v>11</v>
      </c>
      <c r="G1135">
        <v>13</v>
      </c>
      <c r="H1135">
        <v>17</v>
      </c>
    </row>
    <row r="1136" spans="1:8">
      <c r="A1136">
        <v>44</v>
      </c>
      <c r="B1136">
        <v>2</v>
      </c>
      <c r="C1136">
        <v>2011</v>
      </c>
      <c r="D1136">
        <v>10</v>
      </c>
      <c r="E1136">
        <v>10</v>
      </c>
      <c r="F1136">
        <v>5</v>
      </c>
      <c r="G1136">
        <v>7</v>
      </c>
      <c r="H1136">
        <v>7</v>
      </c>
    </row>
    <row r="1137" spans="1:8">
      <c r="A1137">
        <v>55</v>
      </c>
      <c r="B1137">
        <v>8</v>
      </c>
      <c r="C1137">
        <v>13577</v>
      </c>
      <c r="D1137">
        <v>34</v>
      </c>
      <c r="E1137">
        <v>33</v>
      </c>
      <c r="F1137">
        <v>9</v>
      </c>
      <c r="G1137">
        <v>15</v>
      </c>
      <c r="H1137">
        <v>0</v>
      </c>
    </row>
    <row r="1138" spans="1:8">
      <c r="A1138">
        <v>44</v>
      </c>
      <c r="B1138">
        <v>4</v>
      </c>
      <c r="C1138">
        <v>19190</v>
      </c>
      <c r="D1138">
        <v>26</v>
      </c>
      <c r="E1138">
        <v>25</v>
      </c>
      <c r="F1138">
        <v>9</v>
      </c>
      <c r="G1138">
        <v>14</v>
      </c>
      <c r="H1138">
        <v>13</v>
      </c>
    </row>
    <row r="1139" spans="1:8">
      <c r="A1139">
        <v>58</v>
      </c>
      <c r="B1139">
        <v>23</v>
      </c>
      <c r="C1139">
        <v>2372</v>
      </c>
      <c r="D1139">
        <v>2</v>
      </c>
      <c r="E1139">
        <v>2</v>
      </c>
      <c r="F1139">
        <v>2</v>
      </c>
      <c r="G1139">
        <v>2</v>
      </c>
      <c r="H1139">
        <v>2</v>
      </c>
    </row>
    <row r="1140" spans="1:8">
      <c r="A1140">
        <v>40</v>
      </c>
      <c r="B1140">
        <v>2</v>
      </c>
      <c r="C1140">
        <v>4661</v>
      </c>
      <c r="D1140">
        <v>9</v>
      </c>
      <c r="E1140">
        <v>9</v>
      </c>
      <c r="F1140">
        <v>8</v>
      </c>
      <c r="G1140">
        <v>8</v>
      </c>
      <c r="H1140">
        <v>8</v>
      </c>
    </row>
    <row r="1141" spans="1:8">
      <c r="A1141">
        <v>42</v>
      </c>
      <c r="B1141">
        <v>9</v>
      </c>
      <c r="C1141">
        <v>3673</v>
      </c>
      <c r="D1141">
        <v>12</v>
      </c>
      <c r="E1141">
        <v>12</v>
      </c>
      <c r="F1141">
        <v>9</v>
      </c>
      <c r="G1141">
        <v>5</v>
      </c>
      <c r="H1141">
        <v>8</v>
      </c>
    </row>
    <row r="1142" spans="1:8">
      <c r="A1142">
        <v>35</v>
      </c>
      <c r="B1142">
        <v>16</v>
      </c>
      <c r="C1142">
        <v>8606</v>
      </c>
      <c r="D1142">
        <v>11</v>
      </c>
      <c r="E1142">
        <v>11</v>
      </c>
      <c r="F1142">
        <v>8</v>
      </c>
      <c r="G1142">
        <v>3</v>
      </c>
      <c r="H1142">
        <v>3</v>
      </c>
    </row>
    <row r="1143" spans="1:8">
      <c r="A1143">
        <v>50</v>
      </c>
      <c r="B1143">
        <v>22</v>
      </c>
      <c r="C1143">
        <v>14411</v>
      </c>
      <c r="D1143">
        <v>32</v>
      </c>
      <c r="E1143">
        <v>32</v>
      </c>
      <c r="F1143">
        <v>6</v>
      </c>
      <c r="G1143">
        <v>13</v>
      </c>
      <c r="H1143">
        <v>9</v>
      </c>
    </row>
    <row r="1144" spans="1:8">
      <c r="A1144">
        <v>37</v>
      </c>
      <c r="B1144">
        <v>13</v>
      </c>
      <c r="C1144">
        <v>4285</v>
      </c>
      <c r="D1144">
        <v>10</v>
      </c>
      <c r="E1144">
        <v>10</v>
      </c>
      <c r="F1144">
        <v>8</v>
      </c>
      <c r="G1144">
        <v>3</v>
      </c>
      <c r="H1144">
        <v>7</v>
      </c>
    </row>
    <row r="1145" spans="1:8">
      <c r="A1145">
        <v>45</v>
      </c>
      <c r="B1145">
        <v>1</v>
      </c>
      <c r="C1145">
        <v>7441</v>
      </c>
      <c r="D1145">
        <v>10</v>
      </c>
      <c r="E1145">
        <v>10</v>
      </c>
      <c r="F1145">
        <v>8</v>
      </c>
      <c r="G1145">
        <v>7</v>
      </c>
      <c r="H1145">
        <v>7</v>
      </c>
    </row>
    <row r="1146" spans="1:8">
      <c r="A1146">
        <v>35</v>
      </c>
      <c r="B1146">
        <v>28</v>
      </c>
      <c r="C1146">
        <v>3407</v>
      </c>
      <c r="D1146">
        <v>10</v>
      </c>
      <c r="E1146">
        <v>10</v>
      </c>
      <c r="F1146">
        <v>9</v>
      </c>
      <c r="G1146">
        <v>6</v>
      </c>
      <c r="H1146">
        <v>8</v>
      </c>
    </row>
    <row r="1147" spans="1:8">
      <c r="A1147">
        <v>21</v>
      </c>
      <c r="B1147">
        <v>5</v>
      </c>
      <c r="C1147">
        <v>3117</v>
      </c>
      <c r="D1147">
        <v>3</v>
      </c>
      <c r="E1147">
        <v>2</v>
      </c>
      <c r="F1147">
        <v>2</v>
      </c>
      <c r="G1147">
        <v>2</v>
      </c>
      <c r="H1147">
        <v>2</v>
      </c>
    </row>
    <row r="1148" spans="1:8">
      <c r="A1148">
        <v>40</v>
      </c>
      <c r="B1148">
        <v>15</v>
      </c>
      <c r="C1148">
        <v>10435</v>
      </c>
      <c r="D1148">
        <v>18</v>
      </c>
      <c r="E1148">
        <v>18</v>
      </c>
      <c r="F1148">
        <v>15</v>
      </c>
      <c r="G1148">
        <v>14</v>
      </c>
      <c r="H1148">
        <v>12</v>
      </c>
    </row>
    <row r="1149" spans="1:8">
      <c r="A1149">
        <v>35</v>
      </c>
      <c r="B1149">
        <v>8</v>
      </c>
      <c r="C1149">
        <v>4148</v>
      </c>
      <c r="D1149">
        <v>15</v>
      </c>
      <c r="E1149">
        <v>14</v>
      </c>
      <c r="F1149">
        <v>11</v>
      </c>
      <c r="G1149">
        <v>2</v>
      </c>
      <c r="H1149">
        <v>9</v>
      </c>
    </row>
    <row r="1150" spans="1:8">
      <c r="A1150">
        <v>45</v>
      </c>
      <c r="B1150">
        <v>2</v>
      </c>
      <c r="C1150">
        <v>5770</v>
      </c>
      <c r="D1150">
        <v>10</v>
      </c>
      <c r="E1150">
        <v>10</v>
      </c>
      <c r="F1150">
        <v>7</v>
      </c>
      <c r="G1150">
        <v>3</v>
      </c>
      <c r="H1150">
        <v>9</v>
      </c>
    </row>
    <row r="1151" spans="1:8">
      <c r="A1151">
        <v>37</v>
      </c>
      <c r="B1151">
        <v>10</v>
      </c>
      <c r="C1151">
        <v>3936</v>
      </c>
      <c r="D1151">
        <v>8</v>
      </c>
      <c r="E1151">
        <v>8</v>
      </c>
      <c r="F1151">
        <v>4</v>
      </c>
      <c r="G1151">
        <v>7</v>
      </c>
      <c r="H1151">
        <v>7</v>
      </c>
    </row>
    <row r="1152" spans="1:8">
      <c r="A1152">
        <v>43</v>
      </c>
      <c r="B1152">
        <v>15</v>
      </c>
      <c r="C1152">
        <v>17603</v>
      </c>
      <c r="D1152">
        <v>14</v>
      </c>
      <c r="E1152">
        <v>14</v>
      </c>
      <c r="F1152">
        <v>10</v>
      </c>
      <c r="G1152">
        <v>6</v>
      </c>
      <c r="H1152">
        <v>11</v>
      </c>
    </row>
    <row r="1153" spans="1:8">
      <c r="A1153">
        <v>38</v>
      </c>
      <c r="B1153">
        <v>2</v>
      </c>
      <c r="C1153">
        <v>2440</v>
      </c>
      <c r="D1153">
        <v>4</v>
      </c>
      <c r="E1153">
        <v>4</v>
      </c>
      <c r="F1153">
        <v>3</v>
      </c>
      <c r="G1153">
        <v>3</v>
      </c>
      <c r="H1153">
        <v>3</v>
      </c>
    </row>
    <row r="1154" spans="1:8">
      <c r="A1154">
        <v>44</v>
      </c>
      <c r="B1154">
        <v>2</v>
      </c>
      <c r="C1154">
        <v>7879</v>
      </c>
      <c r="D1154">
        <v>9</v>
      </c>
      <c r="E1154">
        <v>8</v>
      </c>
      <c r="F1154">
        <v>7</v>
      </c>
      <c r="G1154">
        <v>6</v>
      </c>
      <c r="H1154">
        <v>7</v>
      </c>
    </row>
    <row r="1155" spans="1:8">
      <c r="A1155">
        <v>45</v>
      </c>
      <c r="B1155">
        <v>28</v>
      </c>
      <c r="C1155">
        <v>16704</v>
      </c>
      <c r="D1155">
        <v>21</v>
      </c>
      <c r="E1155">
        <v>21</v>
      </c>
      <c r="F1155">
        <v>6</v>
      </c>
      <c r="G1155">
        <v>8</v>
      </c>
      <c r="H1155">
        <v>6</v>
      </c>
    </row>
    <row r="1156" spans="1:8">
      <c r="A1156">
        <v>39</v>
      </c>
      <c r="B1156">
        <v>1</v>
      </c>
      <c r="C1156">
        <v>6472</v>
      </c>
      <c r="D1156">
        <v>9</v>
      </c>
      <c r="E1156">
        <v>9</v>
      </c>
      <c r="F1156">
        <v>8</v>
      </c>
      <c r="G1156">
        <v>5</v>
      </c>
      <c r="H1156">
        <v>8</v>
      </c>
    </row>
    <row r="1157" spans="1:8">
      <c r="A1157">
        <v>39</v>
      </c>
      <c r="B1157">
        <v>9</v>
      </c>
      <c r="C1157">
        <v>5151</v>
      </c>
      <c r="D1157">
        <v>10</v>
      </c>
      <c r="E1157">
        <v>10</v>
      </c>
      <c r="F1157">
        <v>0</v>
      </c>
      <c r="G1157">
        <v>7</v>
      </c>
      <c r="H1157">
        <v>9</v>
      </c>
    </row>
    <row r="1158" spans="1:8">
      <c r="A1158">
        <v>42</v>
      </c>
      <c r="B1158">
        <v>23</v>
      </c>
      <c r="C1158">
        <v>4332</v>
      </c>
      <c r="D1158">
        <v>20</v>
      </c>
      <c r="E1158">
        <v>20</v>
      </c>
      <c r="F1158">
        <v>9</v>
      </c>
      <c r="G1158">
        <v>3</v>
      </c>
      <c r="H1158">
        <v>7</v>
      </c>
    </row>
    <row r="1159" spans="1:8">
      <c r="A1159">
        <v>40</v>
      </c>
      <c r="B1159">
        <v>11</v>
      </c>
      <c r="C1159">
        <v>6323</v>
      </c>
      <c r="D1159">
        <v>10</v>
      </c>
      <c r="E1159">
        <v>10</v>
      </c>
      <c r="F1159">
        <v>9</v>
      </c>
      <c r="G1159">
        <v>9</v>
      </c>
      <c r="H1159">
        <v>4</v>
      </c>
    </row>
    <row r="1160" spans="1:8">
      <c r="A1160">
        <v>37</v>
      </c>
      <c r="B1160">
        <v>10</v>
      </c>
      <c r="C1160">
        <v>13744</v>
      </c>
      <c r="D1160">
        <v>16</v>
      </c>
      <c r="E1160">
        <v>16</v>
      </c>
      <c r="F1160">
        <v>11</v>
      </c>
      <c r="G1160">
        <v>6</v>
      </c>
      <c r="H1160">
        <v>8</v>
      </c>
    </row>
    <row r="1161" spans="1:8">
      <c r="A1161">
        <v>33</v>
      </c>
      <c r="B1161">
        <v>3</v>
      </c>
      <c r="C1161">
        <v>2909</v>
      </c>
      <c r="D1161">
        <v>8</v>
      </c>
      <c r="E1161">
        <v>8</v>
      </c>
      <c r="F1161">
        <v>7</v>
      </c>
      <c r="G1161">
        <v>3</v>
      </c>
      <c r="H1161">
        <v>0</v>
      </c>
    </row>
    <row r="1162" spans="1:8">
      <c r="A1162">
        <v>31</v>
      </c>
      <c r="B1162">
        <v>26</v>
      </c>
      <c r="C1162">
        <v>2911</v>
      </c>
      <c r="D1162">
        <v>5</v>
      </c>
      <c r="E1162">
        <v>5</v>
      </c>
      <c r="F1162">
        <v>2</v>
      </c>
      <c r="G1162">
        <v>4</v>
      </c>
      <c r="H1162">
        <v>3</v>
      </c>
    </row>
    <row r="1163" spans="1:8">
      <c r="A1163">
        <v>29</v>
      </c>
      <c r="B1163">
        <v>21</v>
      </c>
      <c r="C1163">
        <v>9980</v>
      </c>
      <c r="D1163">
        <v>10</v>
      </c>
      <c r="E1163">
        <v>10</v>
      </c>
      <c r="F1163">
        <v>9</v>
      </c>
      <c r="G1163">
        <v>8</v>
      </c>
      <c r="H1163">
        <v>8</v>
      </c>
    </row>
    <row r="1164" spans="1:8">
      <c r="A1164">
        <v>30</v>
      </c>
      <c r="B1164">
        <v>1</v>
      </c>
      <c r="C1164">
        <v>4011</v>
      </c>
      <c r="D1164">
        <v>12</v>
      </c>
      <c r="E1164">
        <v>12</v>
      </c>
      <c r="F1164">
        <v>8</v>
      </c>
      <c r="G1164">
        <v>3</v>
      </c>
      <c r="H1164">
        <v>7</v>
      </c>
    </row>
    <row r="1165" spans="1:8">
      <c r="A1165">
        <v>33</v>
      </c>
      <c r="B1165">
        <v>1</v>
      </c>
      <c r="C1165">
        <v>13458</v>
      </c>
      <c r="D1165">
        <v>15</v>
      </c>
      <c r="E1165">
        <v>15</v>
      </c>
      <c r="F1165">
        <v>14</v>
      </c>
      <c r="G1165">
        <v>8</v>
      </c>
      <c r="H1165">
        <v>12</v>
      </c>
    </row>
    <row r="1166" spans="1:8">
      <c r="A1166">
        <v>32</v>
      </c>
      <c r="B1166">
        <v>1</v>
      </c>
      <c r="C1166">
        <v>6162</v>
      </c>
      <c r="D1166">
        <v>9</v>
      </c>
      <c r="E1166">
        <v>9</v>
      </c>
      <c r="F1166">
        <v>8</v>
      </c>
      <c r="G1166">
        <v>7</v>
      </c>
      <c r="H1166">
        <v>8</v>
      </c>
    </row>
    <row r="1167" spans="1:8">
      <c r="A1167">
        <v>30</v>
      </c>
      <c r="B1167">
        <v>1</v>
      </c>
      <c r="C1167">
        <v>5126</v>
      </c>
      <c r="D1167">
        <v>10</v>
      </c>
      <c r="E1167">
        <v>10</v>
      </c>
      <c r="F1167">
        <v>8</v>
      </c>
      <c r="G1167">
        <v>3</v>
      </c>
      <c r="H1167">
        <v>0</v>
      </c>
    </row>
    <row r="1168" spans="1:8">
      <c r="A1168">
        <v>30</v>
      </c>
      <c r="B1168">
        <v>2</v>
      </c>
      <c r="C1168">
        <v>4152</v>
      </c>
      <c r="D1168">
        <v>11</v>
      </c>
      <c r="E1168">
        <v>11</v>
      </c>
      <c r="F1168">
        <v>10</v>
      </c>
      <c r="G1168">
        <v>10</v>
      </c>
      <c r="H1168">
        <v>8</v>
      </c>
    </row>
    <row r="1169" spans="1:8">
      <c r="A1169">
        <v>30</v>
      </c>
      <c r="B1169">
        <v>4</v>
      </c>
      <c r="C1169">
        <v>5209</v>
      </c>
      <c r="D1169">
        <v>11</v>
      </c>
      <c r="E1169">
        <v>11</v>
      </c>
      <c r="F1169">
        <v>8</v>
      </c>
      <c r="G1169">
        <v>2</v>
      </c>
      <c r="H1169">
        <v>7</v>
      </c>
    </row>
    <row r="1170" spans="1:8">
      <c r="A1170">
        <v>32</v>
      </c>
      <c r="B1170">
        <v>6</v>
      </c>
      <c r="C1170">
        <v>5010</v>
      </c>
      <c r="D1170">
        <v>12</v>
      </c>
      <c r="E1170">
        <v>11</v>
      </c>
      <c r="F1170">
        <v>8</v>
      </c>
      <c r="G1170">
        <v>5</v>
      </c>
      <c r="H1170">
        <v>7</v>
      </c>
    </row>
    <row r="1171" spans="1:8">
      <c r="A1171">
        <v>34</v>
      </c>
      <c r="B1171">
        <v>6</v>
      </c>
      <c r="C1171">
        <v>4809</v>
      </c>
      <c r="D1171">
        <v>16</v>
      </c>
      <c r="E1171">
        <v>16</v>
      </c>
      <c r="F1171">
        <v>13</v>
      </c>
      <c r="G1171">
        <v>2</v>
      </c>
      <c r="H1171">
        <v>10</v>
      </c>
    </row>
    <row r="1172" spans="1:8">
      <c r="A1172">
        <v>25</v>
      </c>
      <c r="B1172">
        <v>7</v>
      </c>
      <c r="C1172">
        <v>2889</v>
      </c>
      <c r="D1172">
        <v>2</v>
      </c>
      <c r="E1172">
        <v>2</v>
      </c>
      <c r="F1172">
        <v>2</v>
      </c>
      <c r="G1172">
        <v>2</v>
      </c>
      <c r="H1172">
        <v>1</v>
      </c>
    </row>
    <row r="1173" spans="1:8">
      <c r="A1173">
        <v>26</v>
      </c>
      <c r="B1173">
        <v>6</v>
      </c>
      <c r="C1173">
        <v>2368</v>
      </c>
      <c r="D1173">
        <v>5</v>
      </c>
      <c r="E1173">
        <v>5</v>
      </c>
      <c r="F1173">
        <v>4</v>
      </c>
      <c r="G1173">
        <v>4</v>
      </c>
      <c r="H1173">
        <v>3</v>
      </c>
    </row>
    <row r="1174" spans="1:8">
      <c r="A1174">
        <v>26</v>
      </c>
      <c r="B1174">
        <v>25</v>
      </c>
      <c r="C1174">
        <v>2942</v>
      </c>
      <c r="D1174">
        <v>8</v>
      </c>
      <c r="E1174">
        <v>8</v>
      </c>
      <c r="F1174">
        <v>7</v>
      </c>
      <c r="G1174">
        <v>5</v>
      </c>
      <c r="H1174">
        <v>7</v>
      </c>
    </row>
    <row r="1175" spans="1:8">
      <c r="A1175">
        <v>32</v>
      </c>
      <c r="B1175">
        <v>8</v>
      </c>
      <c r="C1175">
        <v>8998</v>
      </c>
      <c r="D1175">
        <v>9</v>
      </c>
      <c r="E1175">
        <v>9</v>
      </c>
      <c r="F1175">
        <v>8</v>
      </c>
      <c r="G1175">
        <v>3</v>
      </c>
      <c r="H1175">
        <v>7</v>
      </c>
    </row>
    <row r="1176" spans="1:8">
      <c r="A1176">
        <v>30</v>
      </c>
      <c r="B1176">
        <v>9</v>
      </c>
      <c r="C1176">
        <v>3072</v>
      </c>
      <c r="D1176">
        <v>12</v>
      </c>
      <c r="E1176">
        <v>12</v>
      </c>
      <c r="F1176">
        <v>9</v>
      </c>
      <c r="G1176">
        <v>6</v>
      </c>
      <c r="H1176">
        <v>10</v>
      </c>
    </row>
    <row r="1177" spans="1:8">
      <c r="A1177">
        <v>34</v>
      </c>
      <c r="B1177">
        <v>10</v>
      </c>
      <c r="C1177">
        <v>3815</v>
      </c>
      <c r="D1177">
        <v>5</v>
      </c>
      <c r="E1177">
        <v>5</v>
      </c>
      <c r="F1177">
        <v>3</v>
      </c>
      <c r="G1177">
        <v>2</v>
      </c>
      <c r="H1177">
        <v>0</v>
      </c>
    </row>
    <row r="1178" spans="1:8">
      <c r="A1178">
        <v>30</v>
      </c>
      <c r="B1178">
        <v>1</v>
      </c>
      <c r="C1178">
        <v>8474</v>
      </c>
      <c r="D1178">
        <v>12</v>
      </c>
      <c r="E1178">
        <v>11</v>
      </c>
      <c r="F1178">
        <v>8</v>
      </c>
      <c r="G1178">
        <v>5</v>
      </c>
      <c r="H1178">
        <v>8</v>
      </c>
    </row>
    <row r="1179" spans="1:8">
      <c r="A1179">
        <v>29</v>
      </c>
      <c r="B1179">
        <v>1</v>
      </c>
      <c r="C1179">
        <v>7918</v>
      </c>
      <c r="D1179">
        <v>11</v>
      </c>
      <c r="E1179">
        <v>11</v>
      </c>
      <c r="F1179">
        <v>10</v>
      </c>
      <c r="G1179">
        <v>4</v>
      </c>
      <c r="H1179">
        <v>1</v>
      </c>
    </row>
    <row r="1180" spans="1:8">
      <c r="A1180">
        <v>26</v>
      </c>
      <c r="B1180">
        <v>11</v>
      </c>
      <c r="C1180">
        <v>4741</v>
      </c>
      <c r="D1180">
        <v>5</v>
      </c>
      <c r="E1180">
        <v>5</v>
      </c>
      <c r="F1180">
        <v>3</v>
      </c>
      <c r="G1180">
        <v>3</v>
      </c>
      <c r="H1180">
        <v>3</v>
      </c>
    </row>
    <row r="1181" spans="1:8">
      <c r="A1181">
        <v>31</v>
      </c>
      <c r="B1181">
        <v>5</v>
      </c>
      <c r="C1181">
        <v>2789</v>
      </c>
      <c r="D1181">
        <v>2</v>
      </c>
      <c r="E1181">
        <v>2</v>
      </c>
      <c r="F1181">
        <v>2</v>
      </c>
      <c r="G1181">
        <v>2</v>
      </c>
      <c r="H1181">
        <v>2</v>
      </c>
    </row>
    <row r="1182" spans="1:8">
      <c r="A1182">
        <v>32</v>
      </c>
      <c r="B1182">
        <v>7</v>
      </c>
      <c r="C1182">
        <v>5484</v>
      </c>
      <c r="D1182">
        <v>13</v>
      </c>
      <c r="E1182">
        <v>13</v>
      </c>
      <c r="F1182">
        <v>8</v>
      </c>
      <c r="G1182">
        <v>4</v>
      </c>
      <c r="H1182">
        <v>8</v>
      </c>
    </row>
    <row r="1183" spans="1:8">
      <c r="A1183">
        <v>32</v>
      </c>
      <c r="B1183">
        <v>8</v>
      </c>
      <c r="C1183">
        <v>5228</v>
      </c>
      <c r="D1183">
        <v>13</v>
      </c>
      <c r="E1183">
        <v>13</v>
      </c>
      <c r="F1183">
        <v>12</v>
      </c>
      <c r="G1183">
        <v>11</v>
      </c>
      <c r="H1183">
        <v>9</v>
      </c>
    </row>
    <row r="1184" spans="1:8">
      <c r="A1184">
        <v>31</v>
      </c>
      <c r="B1184">
        <v>7</v>
      </c>
      <c r="C1184">
        <v>8943</v>
      </c>
      <c r="D1184">
        <v>10</v>
      </c>
      <c r="E1184">
        <v>10</v>
      </c>
      <c r="F1184">
        <v>9</v>
      </c>
      <c r="G1184">
        <v>8</v>
      </c>
      <c r="H1184">
        <v>9</v>
      </c>
    </row>
    <row r="1185" spans="1:8">
      <c r="A1185">
        <v>31</v>
      </c>
      <c r="B1185">
        <v>7</v>
      </c>
      <c r="C1185">
        <v>7143</v>
      </c>
      <c r="D1185">
        <v>11</v>
      </c>
      <c r="E1185">
        <v>11</v>
      </c>
      <c r="F1185">
        <v>9</v>
      </c>
      <c r="G1185">
        <v>4</v>
      </c>
      <c r="H1185">
        <v>10</v>
      </c>
    </row>
    <row r="1186" spans="1:8">
      <c r="A1186">
        <v>26</v>
      </c>
      <c r="B1186">
        <v>1</v>
      </c>
      <c r="C1186">
        <v>5296</v>
      </c>
      <c r="D1186">
        <v>8</v>
      </c>
      <c r="E1186">
        <v>8</v>
      </c>
      <c r="F1186">
        <v>7</v>
      </c>
      <c r="G1186">
        <v>7</v>
      </c>
      <c r="H1186">
        <v>7</v>
      </c>
    </row>
    <row r="1187" spans="1:8">
      <c r="A1187">
        <v>31</v>
      </c>
      <c r="B1187">
        <v>7</v>
      </c>
      <c r="C1187">
        <v>4306</v>
      </c>
      <c r="D1187">
        <v>13</v>
      </c>
      <c r="E1187">
        <v>13</v>
      </c>
      <c r="F1187">
        <v>10</v>
      </c>
      <c r="G1187">
        <v>3</v>
      </c>
      <c r="H1187">
        <v>12</v>
      </c>
    </row>
    <row r="1188" spans="1:8">
      <c r="A1188">
        <v>31</v>
      </c>
      <c r="B1188">
        <v>1</v>
      </c>
      <c r="C1188">
        <v>2218</v>
      </c>
      <c r="D1188">
        <v>4</v>
      </c>
      <c r="E1188">
        <v>4</v>
      </c>
      <c r="F1188">
        <v>2</v>
      </c>
      <c r="G1188">
        <v>3</v>
      </c>
      <c r="H1188">
        <v>2</v>
      </c>
    </row>
    <row r="1189" spans="1:8">
      <c r="A1189">
        <v>34</v>
      </c>
      <c r="B1189">
        <v>21</v>
      </c>
      <c r="C1189">
        <v>5337</v>
      </c>
      <c r="D1189">
        <v>10</v>
      </c>
      <c r="E1189">
        <v>10</v>
      </c>
      <c r="F1189">
        <v>7</v>
      </c>
      <c r="G1189">
        <v>5</v>
      </c>
      <c r="H1189">
        <v>7</v>
      </c>
    </row>
    <row r="1190" spans="1:8">
      <c r="A1190">
        <v>34</v>
      </c>
      <c r="B1190">
        <v>1</v>
      </c>
      <c r="C1190">
        <v>2691</v>
      </c>
      <c r="D1190">
        <v>10</v>
      </c>
      <c r="E1190">
        <v>10</v>
      </c>
      <c r="F1190">
        <v>9</v>
      </c>
      <c r="G1190">
        <v>8</v>
      </c>
      <c r="H1190">
        <v>8</v>
      </c>
    </row>
    <row r="1191" spans="1:8">
      <c r="A1191">
        <v>29</v>
      </c>
      <c r="B1191">
        <v>1</v>
      </c>
      <c r="C1191">
        <v>2720</v>
      </c>
      <c r="D1191">
        <v>10</v>
      </c>
      <c r="E1191">
        <v>10</v>
      </c>
      <c r="F1191">
        <v>7</v>
      </c>
      <c r="G1191">
        <v>2</v>
      </c>
      <c r="H1191">
        <v>8</v>
      </c>
    </row>
    <row r="1192" spans="1:8">
      <c r="A1192">
        <v>34</v>
      </c>
      <c r="B1192">
        <v>9</v>
      </c>
      <c r="C1192">
        <v>8621</v>
      </c>
      <c r="D1192">
        <v>9</v>
      </c>
      <c r="E1192">
        <v>8</v>
      </c>
      <c r="F1192">
        <v>7</v>
      </c>
      <c r="G1192">
        <v>7</v>
      </c>
      <c r="H1192">
        <v>7</v>
      </c>
    </row>
    <row r="1193" spans="1:8">
      <c r="A1193">
        <v>29</v>
      </c>
      <c r="B1193">
        <v>10</v>
      </c>
      <c r="C1193">
        <v>2297</v>
      </c>
      <c r="D1193">
        <v>2</v>
      </c>
      <c r="E1193">
        <v>2</v>
      </c>
      <c r="F1193">
        <v>2</v>
      </c>
      <c r="G1193">
        <v>2</v>
      </c>
      <c r="H1193">
        <v>2</v>
      </c>
    </row>
    <row r="1194" spans="1:8">
      <c r="A1194">
        <v>32</v>
      </c>
      <c r="B1194">
        <v>24</v>
      </c>
      <c r="C1194">
        <v>5309</v>
      </c>
      <c r="D1194">
        <v>10</v>
      </c>
      <c r="E1194">
        <v>10</v>
      </c>
      <c r="F1194">
        <v>8</v>
      </c>
      <c r="G1194">
        <v>4</v>
      </c>
      <c r="H1194">
        <v>7</v>
      </c>
    </row>
    <row r="1195" spans="1:8">
      <c r="A1195">
        <v>32</v>
      </c>
      <c r="B1195">
        <v>4</v>
      </c>
      <c r="C1195">
        <v>6162</v>
      </c>
      <c r="D1195">
        <v>14</v>
      </c>
      <c r="E1195">
        <v>14</v>
      </c>
      <c r="F1195">
        <v>13</v>
      </c>
      <c r="G1195">
        <v>6</v>
      </c>
      <c r="H1195">
        <v>8</v>
      </c>
    </row>
    <row r="1196" spans="1:8">
      <c r="A1196">
        <v>28</v>
      </c>
      <c r="B1196">
        <v>2</v>
      </c>
      <c r="C1196">
        <v>4779</v>
      </c>
      <c r="D1196">
        <v>8</v>
      </c>
      <c r="E1196">
        <v>8</v>
      </c>
      <c r="F1196">
        <v>7</v>
      </c>
      <c r="G1196">
        <v>7</v>
      </c>
      <c r="H1196">
        <v>5</v>
      </c>
    </row>
    <row r="1197" spans="1:8">
      <c r="A1197">
        <v>32</v>
      </c>
      <c r="B1197">
        <v>5</v>
      </c>
      <c r="C1197">
        <v>6524</v>
      </c>
      <c r="D1197">
        <v>10</v>
      </c>
      <c r="E1197">
        <v>10</v>
      </c>
      <c r="F1197">
        <v>8</v>
      </c>
      <c r="G1197">
        <v>5</v>
      </c>
      <c r="H1197">
        <v>3</v>
      </c>
    </row>
    <row r="1198" spans="1:8">
      <c r="A1198">
        <v>32</v>
      </c>
      <c r="B1198">
        <v>3</v>
      </c>
      <c r="C1198">
        <v>6725</v>
      </c>
      <c r="D1198">
        <v>8</v>
      </c>
      <c r="E1198">
        <v>8</v>
      </c>
      <c r="F1198">
        <v>7</v>
      </c>
      <c r="G1198">
        <v>6</v>
      </c>
      <c r="H1198">
        <v>3</v>
      </c>
    </row>
    <row r="1199" spans="1:8">
      <c r="A1199">
        <v>33</v>
      </c>
      <c r="B1199">
        <v>17</v>
      </c>
      <c r="C1199">
        <v>17444</v>
      </c>
      <c r="D1199">
        <v>10</v>
      </c>
      <c r="E1199">
        <v>10</v>
      </c>
      <c r="F1199">
        <v>8</v>
      </c>
      <c r="G1199">
        <v>6</v>
      </c>
      <c r="H1199">
        <v>0</v>
      </c>
    </row>
    <row r="1200" spans="1:8">
      <c r="A1200">
        <v>28</v>
      </c>
      <c r="B1200">
        <v>15</v>
      </c>
      <c r="C1200">
        <v>2207</v>
      </c>
      <c r="D1200">
        <v>4</v>
      </c>
      <c r="E1200">
        <v>4</v>
      </c>
      <c r="F1200">
        <v>2</v>
      </c>
      <c r="G1200">
        <v>2</v>
      </c>
      <c r="H1200">
        <v>2</v>
      </c>
    </row>
    <row r="1201" spans="1:8">
      <c r="A1201">
        <v>27</v>
      </c>
      <c r="B1201">
        <v>6</v>
      </c>
      <c r="C1201">
        <v>2539</v>
      </c>
      <c r="D1201">
        <v>4</v>
      </c>
      <c r="E1201">
        <v>4</v>
      </c>
      <c r="F1201">
        <v>2</v>
      </c>
      <c r="G1201">
        <v>2</v>
      </c>
      <c r="H1201">
        <v>2</v>
      </c>
    </row>
    <row r="1202" spans="1:8">
      <c r="A1202">
        <v>28</v>
      </c>
      <c r="B1202">
        <v>19</v>
      </c>
      <c r="C1202">
        <v>3196</v>
      </c>
      <c r="D1202">
        <v>6</v>
      </c>
      <c r="E1202">
        <v>6</v>
      </c>
      <c r="F1202">
        <v>5</v>
      </c>
      <c r="G1202">
        <v>3</v>
      </c>
      <c r="H1202">
        <v>3</v>
      </c>
    </row>
    <row r="1203" spans="1:8">
      <c r="A1203">
        <v>30</v>
      </c>
      <c r="B1203">
        <v>7</v>
      </c>
      <c r="C1203">
        <v>3491</v>
      </c>
      <c r="D1203">
        <v>10</v>
      </c>
      <c r="E1203">
        <v>10</v>
      </c>
      <c r="F1203">
        <v>7</v>
      </c>
      <c r="G1203">
        <v>8</v>
      </c>
      <c r="H1203">
        <v>9</v>
      </c>
    </row>
    <row r="1204" spans="1:8">
      <c r="A1204">
        <v>32</v>
      </c>
      <c r="B1204">
        <v>13</v>
      </c>
      <c r="C1204">
        <v>2743</v>
      </c>
      <c r="D1204">
        <v>2</v>
      </c>
      <c r="E1204">
        <v>2</v>
      </c>
      <c r="F1204">
        <v>2</v>
      </c>
      <c r="G1204">
        <v>2</v>
      </c>
      <c r="H1204">
        <v>2</v>
      </c>
    </row>
    <row r="1205" spans="1:8">
      <c r="A1205">
        <v>27</v>
      </c>
      <c r="B1205">
        <v>14</v>
      </c>
      <c r="C1205">
        <v>2235</v>
      </c>
      <c r="D1205">
        <v>9</v>
      </c>
      <c r="E1205">
        <v>9</v>
      </c>
      <c r="F1205">
        <v>7</v>
      </c>
      <c r="G1205">
        <v>6</v>
      </c>
      <c r="H1205">
        <v>8</v>
      </c>
    </row>
    <row r="1206" spans="1:8">
      <c r="A1206">
        <v>26</v>
      </c>
      <c r="B1206">
        <v>4</v>
      </c>
      <c r="C1206">
        <v>2875</v>
      </c>
      <c r="D1206">
        <v>8</v>
      </c>
      <c r="E1206">
        <v>8</v>
      </c>
      <c r="F1206">
        <v>5</v>
      </c>
      <c r="G1206">
        <v>2</v>
      </c>
      <c r="H1206">
        <v>2</v>
      </c>
    </row>
    <row r="1207" spans="1:8">
      <c r="A1207">
        <v>28</v>
      </c>
      <c r="B1207">
        <v>2</v>
      </c>
      <c r="C1207">
        <v>3867</v>
      </c>
      <c r="D1207">
        <v>2</v>
      </c>
      <c r="E1207">
        <v>2</v>
      </c>
      <c r="F1207">
        <v>2</v>
      </c>
      <c r="G1207">
        <v>2</v>
      </c>
      <c r="H1207">
        <v>2</v>
      </c>
    </row>
    <row r="1208" spans="1:8">
      <c r="A1208">
        <v>25</v>
      </c>
      <c r="B1208">
        <v>1</v>
      </c>
      <c r="C1208">
        <v>2096</v>
      </c>
      <c r="D1208">
        <v>2</v>
      </c>
      <c r="E1208">
        <v>2</v>
      </c>
      <c r="F1208">
        <v>2</v>
      </c>
      <c r="G1208">
        <v>2</v>
      </c>
      <c r="H1208">
        <v>1</v>
      </c>
    </row>
    <row r="1209" spans="1:8">
      <c r="A1209">
        <v>31</v>
      </c>
      <c r="B1209">
        <v>2</v>
      </c>
      <c r="C1209">
        <v>9852</v>
      </c>
      <c r="D1209">
        <v>10</v>
      </c>
      <c r="E1209">
        <v>10</v>
      </c>
      <c r="F1209">
        <v>8</v>
      </c>
      <c r="G1209">
        <v>9</v>
      </c>
      <c r="H1209">
        <v>6</v>
      </c>
    </row>
    <row r="1210" spans="1:8">
      <c r="A1210">
        <v>34</v>
      </c>
      <c r="B1210">
        <v>15</v>
      </c>
      <c r="C1210">
        <v>6125</v>
      </c>
      <c r="D1210">
        <v>10</v>
      </c>
      <c r="E1210">
        <v>10</v>
      </c>
      <c r="F1210">
        <v>8</v>
      </c>
      <c r="G1210">
        <v>9</v>
      </c>
      <c r="H1210">
        <v>6</v>
      </c>
    </row>
    <row r="1211" spans="1:8">
      <c r="A1211">
        <v>34</v>
      </c>
      <c r="B1211">
        <v>2</v>
      </c>
      <c r="C1211">
        <v>6687</v>
      </c>
      <c r="D1211">
        <v>14</v>
      </c>
      <c r="E1211">
        <v>14</v>
      </c>
      <c r="F1211">
        <v>11</v>
      </c>
      <c r="G1211">
        <v>4</v>
      </c>
      <c r="H1211">
        <v>11</v>
      </c>
    </row>
    <row r="1212" spans="1:8">
      <c r="A1212">
        <v>27</v>
      </c>
      <c r="B1212">
        <v>10</v>
      </c>
      <c r="C1212">
        <v>5769</v>
      </c>
      <c r="D1212">
        <v>6</v>
      </c>
      <c r="E1212">
        <v>6</v>
      </c>
      <c r="F1212">
        <v>2</v>
      </c>
      <c r="G1212">
        <v>4</v>
      </c>
      <c r="H1212">
        <v>4</v>
      </c>
    </row>
    <row r="1213" spans="1:8">
      <c r="A1213">
        <v>31</v>
      </c>
      <c r="B1213">
        <v>8</v>
      </c>
      <c r="C1213">
        <v>10793</v>
      </c>
      <c r="D1213">
        <v>13</v>
      </c>
      <c r="E1213">
        <v>13</v>
      </c>
      <c r="F1213">
        <v>7</v>
      </c>
      <c r="G1213">
        <v>9</v>
      </c>
      <c r="H1213">
        <v>9</v>
      </c>
    </row>
    <row r="1214" spans="1:8">
      <c r="A1214">
        <v>34</v>
      </c>
      <c r="B1214">
        <v>1</v>
      </c>
      <c r="C1214">
        <v>7083</v>
      </c>
      <c r="D1214">
        <v>10</v>
      </c>
      <c r="E1214">
        <v>10</v>
      </c>
      <c r="F1214">
        <v>9</v>
      </c>
      <c r="G1214">
        <v>8</v>
      </c>
      <c r="H1214">
        <v>6</v>
      </c>
    </row>
    <row r="1215" spans="1:8">
      <c r="A1215">
        <v>33</v>
      </c>
      <c r="B1215">
        <v>28</v>
      </c>
      <c r="C1215">
        <v>5207</v>
      </c>
      <c r="D1215">
        <v>15</v>
      </c>
      <c r="E1215">
        <v>15</v>
      </c>
      <c r="F1215">
        <v>14</v>
      </c>
      <c r="G1215">
        <v>5</v>
      </c>
      <c r="H1215">
        <v>7</v>
      </c>
    </row>
    <row r="1216" spans="1:8">
      <c r="A1216">
        <v>34</v>
      </c>
      <c r="B1216">
        <v>10</v>
      </c>
      <c r="C1216">
        <v>5063</v>
      </c>
      <c r="D1216">
        <v>8</v>
      </c>
      <c r="E1216">
        <v>8</v>
      </c>
      <c r="F1216">
        <v>2</v>
      </c>
      <c r="G1216">
        <v>7</v>
      </c>
      <c r="H1216">
        <v>7</v>
      </c>
    </row>
    <row r="1217" spans="1:8">
      <c r="A1217">
        <v>34</v>
      </c>
      <c r="B1217">
        <v>10</v>
      </c>
      <c r="C1217">
        <v>4724</v>
      </c>
      <c r="D1217">
        <v>9</v>
      </c>
      <c r="E1217">
        <v>9</v>
      </c>
      <c r="F1217">
        <v>7</v>
      </c>
      <c r="G1217">
        <v>7</v>
      </c>
      <c r="H1217">
        <v>2</v>
      </c>
    </row>
    <row r="1218" spans="1:8">
      <c r="A1218">
        <v>34</v>
      </c>
      <c r="B1218">
        <v>3</v>
      </c>
      <c r="C1218">
        <v>5433</v>
      </c>
      <c r="D1218">
        <v>11</v>
      </c>
      <c r="E1218">
        <v>11</v>
      </c>
      <c r="F1218">
        <v>8</v>
      </c>
      <c r="G1218">
        <v>7</v>
      </c>
      <c r="H1218">
        <v>9</v>
      </c>
    </row>
    <row r="1219" spans="1:8">
      <c r="A1219">
        <v>26</v>
      </c>
      <c r="B1219">
        <v>7</v>
      </c>
      <c r="C1219">
        <v>2570</v>
      </c>
      <c r="D1219">
        <v>7</v>
      </c>
      <c r="E1219">
        <v>7</v>
      </c>
      <c r="F1219">
        <v>7</v>
      </c>
      <c r="G1219">
        <v>5</v>
      </c>
      <c r="H1219">
        <v>7</v>
      </c>
    </row>
    <row r="1220" spans="1:8">
      <c r="A1220">
        <v>34</v>
      </c>
      <c r="B1220">
        <v>5</v>
      </c>
      <c r="C1220">
        <v>3986</v>
      </c>
      <c r="D1220">
        <v>15</v>
      </c>
      <c r="E1220">
        <v>15</v>
      </c>
      <c r="F1220">
        <v>10</v>
      </c>
      <c r="G1220">
        <v>4</v>
      </c>
      <c r="H1220">
        <v>13</v>
      </c>
    </row>
    <row r="1221" spans="1:8">
      <c r="A1221">
        <v>33</v>
      </c>
      <c r="B1221">
        <v>21</v>
      </c>
      <c r="C1221">
        <v>2028</v>
      </c>
      <c r="D1221">
        <v>14</v>
      </c>
      <c r="E1221">
        <v>14</v>
      </c>
      <c r="F1221">
        <v>11</v>
      </c>
      <c r="G1221">
        <v>2</v>
      </c>
      <c r="H1221">
        <v>13</v>
      </c>
    </row>
    <row r="1222" spans="1:8">
      <c r="A1222">
        <v>34</v>
      </c>
      <c r="B1222">
        <v>19</v>
      </c>
      <c r="C1222">
        <v>2929</v>
      </c>
      <c r="D1222">
        <v>10</v>
      </c>
      <c r="E1222">
        <v>10</v>
      </c>
      <c r="F1222">
        <v>9</v>
      </c>
      <c r="G1222">
        <v>8</v>
      </c>
      <c r="H1222">
        <v>7</v>
      </c>
    </row>
    <row r="1223" spans="1:8">
      <c r="A1223">
        <v>31</v>
      </c>
      <c r="B1223">
        <v>29</v>
      </c>
      <c r="C1223">
        <v>5468</v>
      </c>
      <c r="D1223">
        <v>13</v>
      </c>
      <c r="E1223">
        <v>12</v>
      </c>
      <c r="F1223">
        <v>7</v>
      </c>
      <c r="G1223">
        <v>5</v>
      </c>
      <c r="H1223">
        <v>7</v>
      </c>
    </row>
    <row r="1224" spans="1:8">
      <c r="A1224">
        <v>34</v>
      </c>
      <c r="B1224">
        <v>8</v>
      </c>
      <c r="C1224">
        <v>6799</v>
      </c>
      <c r="D1224">
        <v>10</v>
      </c>
      <c r="E1224">
        <v>10</v>
      </c>
      <c r="F1224">
        <v>8</v>
      </c>
      <c r="G1224">
        <v>4</v>
      </c>
      <c r="H1224">
        <v>8</v>
      </c>
    </row>
    <row r="1225" spans="1:8">
      <c r="A1225">
        <v>29</v>
      </c>
      <c r="B1225">
        <v>20</v>
      </c>
      <c r="C1225">
        <v>3812</v>
      </c>
      <c r="D1225">
        <v>11</v>
      </c>
      <c r="E1225">
        <v>11</v>
      </c>
      <c r="F1225">
        <v>8</v>
      </c>
      <c r="G1225">
        <v>3</v>
      </c>
      <c r="H1225">
        <v>10</v>
      </c>
    </row>
    <row r="1226" spans="1:8">
      <c r="A1226">
        <v>28</v>
      </c>
      <c r="B1226">
        <v>1</v>
      </c>
      <c r="C1226">
        <v>2706</v>
      </c>
      <c r="D1226">
        <v>3</v>
      </c>
      <c r="E1226">
        <v>3</v>
      </c>
      <c r="F1226">
        <v>2</v>
      </c>
      <c r="G1226">
        <v>2</v>
      </c>
      <c r="H1226">
        <v>2</v>
      </c>
    </row>
    <row r="1227" spans="1:8">
      <c r="A1227">
        <v>27</v>
      </c>
      <c r="B1227">
        <v>23</v>
      </c>
      <c r="C1227">
        <v>3540</v>
      </c>
      <c r="D1227">
        <v>9</v>
      </c>
      <c r="E1227">
        <v>9</v>
      </c>
      <c r="F1227">
        <v>8</v>
      </c>
      <c r="G1227">
        <v>5</v>
      </c>
      <c r="H1227">
        <v>8</v>
      </c>
    </row>
    <row r="1228" spans="1:8">
      <c r="A1228">
        <v>34</v>
      </c>
      <c r="B1228">
        <v>22</v>
      </c>
      <c r="C1228">
        <v>5747</v>
      </c>
      <c r="D1228">
        <v>16</v>
      </c>
      <c r="E1228">
        <v>15</v>
      </c>
      <c r="F1228">
        <v>10</v>
      </c>
      <c r="G1228">
        <v>6</v>
      </c>
      <c r="H1228">
        <v>11</v>
      </c>
    </row>
    <row r="1229" spans="1:8">
      <c r="A1229">
        <v>31</v>
      </c>
      <c r="B1229">
        <v>3</v>
      </c>
      <c r="C1229">
        <v>3065</v>
      </c>
      <c r="D1229">
        <v>4</v>
      </c>
      <c r="E1229">
        <v>4</v>
      </c>
      <c r="F1229">
        <v>2</v>
      </c>
      <c r="G1229">
        <v>2</v>
      </c>
      <c r="H1229">
        <v>3</v>
      </c>
    </row>
    <row r="1230" spans="1:8">
      <c r="A1230">
        <v>34</v>
      </c>
      <c r="B1230">
        <v>1</v>
      </c>
      <c r="C1230">
        <v>9888</v>
      </c>
      <c r="D1230">
        <v>14</v>
      </c>
      <c r="E1230">
        <v>14</v>
      </c>
      <c r="F1230">
        <v>8</v>
      </c>
      <c r="G1230">
        <v>2</v>
      </c>
      <c r="H1230">
        <v>1</v>
      </c>
    </row>
    <row r="1231" spans="1:8">
      <c r="A1231">
        <v>31</v>
      </c>
      <c r="B1231">
        <v>1</v>
      </c>
      <c r="C1231">
        <v>5003</v>
      </c>
      <c r="D1231">
        <v>10</v>
      </c>
      <c r="E1231">
        <v>10</v>
      </c>
      <c r="F1231">
        <v>8</v>
      </c>
      <c r="G1231">
        <v>8</v>
      </c>
      <c r="H1231">
        <v>7</v>
      </c>
    </row>
    <row r="1232" spans="1:8">
      <c r="A1232">
        <v>33</v>
      </c>
      <c r="B1232">
        <v>7</v>
      </c>
      <c r="C1232">
        <v>5968</v>
      </c>
      <c r="D1232">
        <v>9</v>
      </c>
      <c r="E1232">
        <v>9</v>
      </c>
      <c r="F1232">
        <v>7</v>
      </c>
      <c r="G1232">
        <v>2</v>
      </c>
      <c r="H1232">
        <v>8</v>
      </c>
    </row>
    <row r="1233" spans="1:8">
      <c r="A1233">
        <v>32</v>
      </c>
      <c r="B1233">
        <v>29</v>
      </c>
      <c r="C1233">
        <v>2837</v>
      </c>
      <c r="D1233">
        <v>6</v>
      </c>
      <c r="E1233">
        <v>6</v>
      </c>
      <c r="F1233">
        <v>2</v>
      </c>
      <c r="G1233">
        <v>4</v>
      </c>
      <c r="H1233">
        <v>1</v>
      </c>
    </row>
    <row r="1234" spans="1:8">
      <c r="A1234">
        <v>32</v>
      </c>
      <c r="B1234">
        <v>1</v>
      </c>
      <c r="C1234">
        <v>10422</v>
      </c>
      <c r="D1234">
        <v>14</v>
      </c>
      <c r="E1234">
        <v>14</v>
      </c>
      <c r="F1234">
        <v>10</v>
      </c>
      <c r="G1234">
        <v>5</v>
      </c>
      <c r="H1234">
        <v>7</v>
      </c>
    </row>
  </sheetData>
  <sheetProtection sheet="1" objects="1" scenarios="1"/>
  <pageMargins left="0.7" right="0.7" top="0.75" bottom="0.75" header="0.3" footer="0.3"/>
  <tableParts count="4">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A9F62-2B2C-404E-9CEA-740DBF518580}">
  <dimension ref="A1:T1471"/>
  <sheetViews>
    <sheetView zoomScale="81" workbookViewId="0">
      <selection activeCell="E12" sqref="E12"/>
    </sheetView>
  </sheetViews>
  <sheetFormatPr defaultRowHeight="14.25"/>
  <cols>
    <col min="1" max="1" width="6.06640625" bestFit="1" customWidth="1"/>
    <col min="2" max="2" width="19.06640625" bestFit="1" customWidth="1"/>
    <col min="3" max="3" width="16" bestFit="1" customWidth="1"/>
    <col min="4" max="4" width="18.33203125" bestFit="1" customWidth="1"/>
    <col min="5" max="5" width="16.9296875" bestFit="1" customWidth="1"/>
    <col min="6" max="6" width="18.73046875" bestFit="1" customWidth="1"/>
    <col min="7" max="7" width="23.6640625" bestFit="1" customWidth="1"/>
    <col min="8" max="8" width="22" bestFit="1" customWidth="1"/>
    <col min="10" max="10" width="9.9296875" customWidth="1"/>
    <col min="11" max="11" width="21.46484375" bestFit="1" customWidth="1"/>
    <col min="12" max="12" width="12.33203125" bestFit="1" customWidth="1"/>
    <col min="13" max="13" width="23.1328125" bestFit="1" customWidth="1"/>
    <col min="14" max="14" width="19.9296875" bestFit="1" customWidth="1"/>
    <col min="15" max="15" width="22.86328125" bestFit="1" customWidth="1"/>
    <col min="16" max="16" width="21" bestFit="1" customWidth="1"/>
    <col min="17" max="17" width="22.796875" bestFit="1" customWidth="1"/>
    <col min="18" max="18" width="27.796875" bestFit="1" customWidth="1"/>
    <col min="19" max="19" width="26.59765625" bestFit="1" customWidth="1"/>
    <col min="20" max="20" width="18.59765625" bestFit="1" customWidth="1"/>
  </cols>
  <sheetData>
    <row r="1" spans="1:20">
      <c r="A1" t="s">
        <v>0</v>
      </c>
      <c r="B1" t="s">
        <v>5</v>
      </c>
      <c r="C1" t="s">
        <v>18</v>
      </c>
      <c r="D1" t="s">
        <v>28</v>
      </c>
      <c r="E1" t="s">
        <v>31</v>
      </c>
      <c r="F1" t="s">
        <v>32</v>
      </c>
      <c r="G1" t="s">
        <v>33</v>
      </c>
      <c r="H1" t="s">
        <v>34</v>
      </c>
      <c r="I1" t="s">
        <v>151</v>
      </c>
      <c r="K1" s="16" t="s">
        <v>136</v>
      </c>
      <c r="L1" s="16" t="s">
        <v>0</v>
      </c>
      <c r="M1" s="16" t="s">
        <v>5</v>
      </c>
      <c r="N1" s="16" t="s">
        <v>18</v>
      </c>
      <c r="O1" s="16" t="s">
        <v>28</v>
      </c>
      <c r="P1" s="16" t="s">
        <v>31</v>
      </c>
      <c r="Q1" s="16" t="s">
        <v>32</v>
      </c>
      <c r="R1" s="16" t="s">
        <v>33</v>
      </c>
      <c r="S1" s="16" t="s">
        <v>34</v>
      </c>
      <c r="T1" s="16" t="s">
        <v>151</v>
      </c>
    </row>
    <row r="2" spans="1:20">
      <c r="A2">
        <v>59</v>
      </c>
      <c r="B2">
        <v>3</v>
      </c>
      <c r="C2">
        <v>2670</v>
      </c>
      <c r="D2">
        <v>12</v>
      </c>
      <c r="E2">
        <v>1</v>
      </c>
      <c r="F2">
        <v>0</v>
      </c>
      <c r="G2">
        <v>0</v>
      </c>
      <c r="H2">
        <v>0</v>
      </c>
      <c r="I2">
        <v>0</v>
      </c>
      <c r="K2" t="s">
        <v>0</v>
      </c>
      <c r="L2">
        <v>1</v>
      </c>
    </row>
    <row r="3" spans="1:20">
      <c r="A3">
        <v>30</v>
      </c>
      <c r="B3">
        <v>24</v>
      </c>
      <c r="C3">
        <v>2693</v>
      </c>
      <c r="D3">
        <v>1</v>
      </c>
      <c r="E3">
        <v>1</v>
      </c>
      <c r="F3">
        <v>0</v>
      </c>
      <c r="G3">
        <v>0</v>
      </c>
      <c r="H3">
        <v>0</v>
      </c>
      <c r="I3">
        <v>0</v>
      </c>
      <c r="K3" t="s">
        <v>5</v>
      </c>
      <c r="L3">
        <v>-1.6861201480870549E-3</v>
      </c>
      <c r="M3">
        <v>1</v>
      </c>
    </row>
    <row r="4" spans="1:20">
      <c r="A4">
        <v>22</v>
      </c>
      <c r="B4">
        <v>16</v>
      </c>
      <c r="C4">
        <v>2935</v>
      </c>
      <c r="D4">
        <v>1</v>
      </c>
      <c r="E4">
        <v>1</v>
      </c>
      <c r="F4">
        <v>0</v>
      </c>
      <c r="G4">
        <v>0</v>
      </c>
      <c r="H4">
        <v>0</v>
      </c>
      <c r="I4">
        <v>0</v>
      </c>
      <c r="K4" t="s">
        <v>18</v>
      </c>
      <c r="L4">
        <v>0.49785456692658137</v>
      </c>
      <c r="M4">
        <v>-1.701444474527589E-2</v>
      </c>
      <c r="N4">
        <v>1</v>
      </c>
    </row>
    <row r="5" spans="1:20">
      <c r="A5">
        <v>39</v>
      </c>
      <c r="B5">
        <v>5</v>
      </c>
      <c r="C5">
        <v>2086</v>
      </c>
      <c r="D5">
        <v>19</v>
      </c>
      <c r="E5">
        <v>1</v>
      </c>
      <c r="F5">
        <v>0</v>
      </c>
      <c r="G5">
        <v>0</v>
      </c>
      <c r="H5">
        <v>0</v>
      </c>
      <c r="I5">
        <v>1</v>
      </c>
      <c r="K5" t="s">
        <v>28</v>
      </c>
      <c r="L5">
        <v>0.68038053579119762</v>
      </c>
      <c r="M5">
        <v>4.6284258637838641E-3</v>
      </c>
      <c r="N5">
        <v>0.77289324625435507</v>
      </c>
      <c r="O5">
        <v>1</v>
      </c>
    </row>
    <row r="6" spans="1:20">
      <c r="A6">
        <v>35</v>
      </c>
      <c r="B6">
        <v>4</v>
      </c>
      <c r="C6">
        <v>1951</v>
      </c>
      <c r="D6">
        <v>1</v>
      </c>
      <c r="E6">
        <v>1</v>
      </c>
      <c r="F6">
        <v>0</v>
      </c>
      <c r="G6">
        <v>0</v>
      </c>
      <c r="H6">
        <v>0</v>
      </c>
      <c r="I6">
        <v>0</v>
      </c>
      <c r="K6" t="s">
        <v>31</v>
      </c>
      <c r="L6">
        <v>0.31130876974509814</v>
      </c>
      <c r="M6">
        <v>9.5077198990112799E-3</v>
      </c>
      <c r="N6">
        <v>0.51428482573319567</v>
      </c>
      <c r="O6">
        <v>0.62813315526824465</v>
      </c>
      <c r="P6">
        <v>1</v>
      </c>
    </row>
    <row r="7" spans="1:20">
      <c r="A7">
        <v>27</v>
      </c>
      <c r="B7">
        <v>2</v>
      </c>
      <c r="C7">
        <v>2341</v>
      </c>
      <c r="D7">
        <v>1</v>
      </c>
      <c r="E7">
        <v>1</v>
      </c>
      <c r="F7">
        <v>0</v>
      </c>
      <c r="G7">
        <v>0</v>
      </c>
      <c r="H7">
        <v>0</v>
      </c>
      <c r="I7">
        <v>0</v>
      </c>
      <c r="K7" t="s">
        <v>32</v>
      </c>
      <c r="L7">
        <v>0.21290105556556707</v>
      </c>
      <c r="M7">
        <v>1.8844999108945645E-2</v>
      </c>
      <c r="N7">
        <v>0.36381766692870693</v>
      </c>
      <c r="O7">
        <v>0.46036463801180577</v>
      </c>
      <c r="P7">
        <v>0.7587537366134548</v>
      </c>
      <c r="Q7">
        <v>1</v>
      </c>
    </row>
    <row r="8" spans="1:20">
      <c r="A8">
        <v>37</v>
      </c>
      <c r="B8">
        <v>19</v>
      </c>
      <c r="C8">
        <v>3022</v>
      </c>
      <c r="D8">
        <v>8</v>
      </c>
      <c r="E8">
        <v>1</v>
      </c>
      <c r="F8">
        <v>0</v>
      </c>
      <c r="G8">
        <v>0</v>
      </c>
      <c r="H8">
        <v>0</v>
      </c>
      <c r="I8">
        <v>0</v>
      </c>
      <c r="K8" t="s">
        <v>33</v>
      </c>
      <c r="L8">
        <v>0.21651336785165315</v>
      </c>
      <c r="M8">
        <v>1.0028835943115358E-2</v>
      </c>
      <c r="N8">
        <v>0.34497763816542731</v>
      </c>
      <c r="O8">
        <v>0.40485775850255884</v>
      </c>
      <c r="P8">
        <v>0.61840886521760008</v>
      </c>
      <c r="Q8">
        <v>0.54805624769951533</v>
      </c>
      <c r="R8">
        <v>1</v>
      </c>
    </row>
    <row r="9" spans="1:20">
      <c r="A9">
        <v>48</v>
      </c>
      <c r="B9">
        <v>1</v>
      </c>
      <c r="C9">
        <v>5381</v>
      </c>
      <c r="D9">
        <v>23</v>
      </c>
      <c r="E9">
        <v>1</v>
      </c>
      <c r="F9">
        <v>0</v>
      </c>
      <c r="G9">
        <v>0</v>
      </c>
      <c r="H9">
        <v>0</v>
      </c>
      <c r="I9">
        <v>1</v>
      </c>
      <c r="K9" t="s">
        <v>34</v>
      </c>
      <c r="L9">
        <v>0.20208860237515236</v>
      </c>
      <c r="M9">
        <v>1.4406048430630035E-2</v>
      </c>
      <c r="N9">
        <v>0.34407888325872127</v>
      </c>
      <c r="O9">
        <v>0.45918839708314202</v>
      </c>
      <c r="P9">
        <v>0.76921242510069721</v>
      </c>
      <c r="Q9">
        <v>0.71436476163859297</v>
      </c>
      <c r="R9">
        <v>0.51022363577880614</v>
      </c>
      <c r="S9">
        <v>1</v>
      </c>
    </row>
    <row r="10" spans="1:20">
      <c r="A10">
        <v>45</v>
      </c>
      <c r="B10">
        <v>7</v>
      </c>
      <c r="C10">
        <v>9724</v>
      </c>
      <c r="D10">
        <v>25</v>
      </c>
      <c r="E10">
        <v>1</v>
      </c>
      <c r="F10">
        <v>0</v>
      </c>
      <c r="G10">
        <v>0</v>
      </c>
      <c r="H10">
        <v>0</v>
      </c>
      <c r="I10">
        <v>0</v>
      </c>
      <c r="K10" t="s">
        <v>151</v>
      </c>
      <c r="L10">
        <v>-0.15920500686577865</v>
      </c>
      <c r="M10">
        <v>7.7923582955703993E-2</v>
      </c>
      <c r="N10">
        <v>-0.15983958238498794</v>
      </c>
      <c r="O10">
        <v>-0.17106324613622573</v>
      </c>
      <c r="P10">
        <v>-0.13439221398997581</v>
      </c>
      <c r="Q10">
        <v>-0.16054500426769874</v>
      </c>
      <c r="R10">
        <v>-3.3018775142583549E-2</v>
      </c>
      <c r="S10">
        <v>-0.15619931590162944</v>
      </c>
      <c r="T10">
        <v>1</v>
      </c>
    </row>
    <row r="11" spans="1:20">
      <c r="A11">
        <v>36</v>
      </c>
      <c r="B11">
        <v>9</v>
      </c>
      <c r="C11">
        <v>3388</v>
      </c>
      <c r="D11">
        <v>2</v>
      </c>
      <c r="E11">
        <v>1</v>
      </c>
      <c r="F11">
        <v>0</v>
      </c>
      <c r="G11">
        <v>0</v>
      </c>
      <c r="H11">
        <v>0</v>
      </c>
      <c r="I11">
        <v>1</v>
      </c>
    </row>
    <row r="12" spans="1:20" ht="17.25">
      <c r="A12">
        <v>36</v>
      </c>
      <c r="B12">
        <v>6</v>
      </c>
      <c r="C12">
        <v>3038</v>
      </c>
      <c r="D12">
        <v>5</v>
      </c>
      <c r="E12">
        <v>1</v>
      </c>
      <c r="F12">
        <v>0</v>
      </c>
      <c r="G12">
        <v>0</v>
      </c>
      <c r="H12">
        <v>0</v>
      </c>
      <c r="I12">
        <v>0</v>
      </c>
      <c r="K12" s="20" t="s">
        <v>152</v>
      </c>
    </row>
    <row r="13" spans="1:20">
      <c r="A13">
        <v>32</v>
      </c>
      <c r="B13">
        <v>1</v>
      </c>
      <c r="C13">
        <v>2956</v>
      </c>
      <c r="D13">
        <v>1</v>
      </c>
      <c r="E13">
        <v>1</v>
      </c>
      <c r="F13">
        <v>0</v>
      </c>
      <c r="G13">
        <v>0</v>
      </c>
      <c r="H13">
        <v>0</v>
      </c>
      <c r="I13">
        <v>0</v>
      </c>
      <c r="K13" s="18"/>
    </row>
    <row r="14" spans="1:20">
      <c r="A14">
        <v>37</v>
      </c>
      <c r="B14">
        <v>2</v>
      </c>
      <c r="C14">
        <v>5163</v>
      </c>
      <c r="D14">
        <v>17</v>
      </c>
      <c r="E14">
        <v>1</v>
      </c>
      <c r="F14">
        <v>0</v>
      </c>
      <c r="G14">
        <v>0</v>
      </c>
      <c r="H14">
        <v>0</v>
      </c>
      <c r="I14">
        <v>0</v>
      </c>
      <c r="K14" s="19" t="s">
        <v>153</v>
      </c>
    </row>
    <row r="15" spans="1:20">
      <c r="A15">
        <v>34</v>
      </c>
      <c r="B15">
        <v>6</v>
      </c>
      <c r="C15">
        <v>4505</v>
      </c>
      <c r="D15">
        <v>12</v>
      </c>
      <c r="E15">
        <v>1</v>
      </c>
      <c r="F15">
        <v>0</v>
      </c>
      <c r="G15">
        <v>0</v>
      </c>
      <c r="H15">
        <v>0</v>
      </c>
      <c r="I15">
        <v>0</v>
      </c>
      <c r="K15" s="18"/>
    </row>
    <row r="16" spans="1:20">
      <c r="A16">
        <v>36</v>
      </c>
      <c r="B16">
        <v>3</v>
      </c>
      <c r="C16">
        <v>2835</v>
      </c>
      <c r="D16">
        <v>7</v>
      </c>
      <c r="E16">
        <v>1</v>
      </c>
      <c r="F16">
        <v>0</v>
      </c>
      <c r="G16">
        <v>0</v>
      </c>
      <c r="H16">
        <v>0</v>
      </c>
      <c r="I16">
        <v>0</v>
      </c>
      <c r="K16" s="19" t="s">
        <v>154</v>
      </c>
    </row>
    <row r="17" spans="1:11">
      <c r="A17">
        <v>19</v>
      </c>
      <c r="B17">
        <v>3</v>
      </c>
      <c r="C17">
        <v>1483</v>
      </c>
      <c r="D17">
        <v>1</v>
      </c>
      <c r="E17">
        <v>1</v>
      </c>
      <c r="F17">
        <v>0</v>
      </c>
      <c r="G17">
        <v>0</v>
      </c>
      <c r="H17">
        <v>0</v>
      </c>
      <c r="I17">
        <v>0</v>
      </c>
      <c r="K17" s="18"/>
    </row>
    <row r="18" spans="1:11">
      <c r="A18">
        <v>51</v>
      </c>
      <c r="B18">
        <v>7</v>
      </c>
      <c r="C18">
        <v>6132</v>
      </c>
      <c r="D18">
        <v>10</v>
      </c>
      <c r="E18">
        <v>1</v>
      </c>
      <c r="F18">
        <v>0</v>
      </c>
      <c r="G18">
        <v>0</v>
      </c>
      <c r="H18">
        <v>0</v>
      </c>
      <c r="I18">
        <v>0</v>
      </c>
      <c r="K18" s="21"/>
    </row>
    <row r="19" spans="1:11">
      <c r="A19">
        <v>58</v>
      </c>
      <c r="B19">
        <v>9</v>
      </c>
      <c r="C19">
        <v>3346</v>
      </c>
      <c r="D19">
        <v>9</v>
      </c>
      <c r="E19">
        <v>1</v>
      </c>
      <c r="F19">
        <v>0</v>
      </c>
      <c r="G19">
        <v>0</v>
      </c>
      <c r="H19">
        <v>0</v>
      </c>
      <c r="I19">
        <v>0</v>
      </c>
      <c r="K19" s="22" t="s">
        <v>155</v>
      </c>
    </row>
    <row r="20" spans="1:11">
      <c r="A20">
        <v>38</v>
      </c>
      <c r="B20">
        <v>2</v>
      </c>
      <c r="C20">
        <v>6553</v>
      </c>
      <c r="D20">
        <v>14</v>
      </c>
      <c r="E20">
        <v>1</v>
      </c>
      <c r="F20">
        <v>0</v>
      </c>
      <c r="G20">
        <v>0</v>
      </c>
      <c r="H20">
        <v>0</v>
      </c>
      <c r="I20">
        <v>0</v>
      </c>
      <c r="K20" s="23"/>
    </row>
    <row r="21" spans="1:11">
      <c r="A21">
        <v>38</v>
      </c>
      <c r="B21">
        <v>29</v>
      </c>
      <c r="C21">
        <v>6673</v>
      </c>
      <c r="D21">
        <v>17</v>
      </c>
      <c r="E21">
        <v>1</v>
      </c>
      <c r="F21">
        <v>0</v>
      </c>
      <c r="G21">
        <v>0</v>
      </c>
      <c r="H21">
        <v>0</v>
      </c>
      <c r="I21">
        <v>1</v>
      </c>
      <c r="K21" s="22" t="s">
        <v>156</v>
      </c>
    </row>
    <row r="22" spans="1:11">
      <c r="A22">
        <v>41</v>
      </c>
      <c r="B22">
        <v>6</v>
      </c>
      <c r="C22">
        <v>13591</v>
      </c>
      <c r="D22">
        <v>16</v>
      </c>
      <c r="E22">
        <v>1</v>
      </c>
      <c r="F22">
        <v>0</v>
      </c>
      <c r="G22">
        <v>0</v>
      </c>
      <c r="H22">
        <v>0</v>
      </c>
      <c r="I22">
        <v>0</v>
      </c>
      <c r="K22" s="23"/>
    </row>
    <row r="23" spans="1:11">
      <c r="A23">
        <v>59</v>
      </c>
      <c r="B23">
        <v>3</v>
      </c>
      <c r="C23">
        <v>2177</v>
      </c>
      <c r="D23">
        <v>7</v>
      </c>
      <c r="E23">
        <v>1</v>
      </c>
      <c r="F23">
        <v>0</v>
      </c>
      <c r="G23">
        <v>0</v>
      </c>
      <c r="H23">
        <v>0</v>
      </c>
      <c r="I23">
        <v>0</v>
      </c>
      <c r="K23" s="22" t="s">
        <v>157</v>
      </c>
    </row>
    <row r="24" spans="1:11">
      <c r="A24">
        <v>41</v>
      </c>
      <c r="B24">
        <v>19</v>
      </c>
      <c r="C24">
        <v>3072</v>
      </c>
      <c r="D24">
        <v>17</v>
      </c>
      <c r="E24">
        <v>1</v>
      </c>
      <c r="F24">
        <v>0</v>
      </c>
      <c r="G24">
        <v>0</v>
      </c>
      <c r="H24">
        <v>0</v>
      </c>
      <c r="I24">
        <v>0</v>
      </c>
      <c r="K24" s="18"/>
    </row>
    <row r="25" spans="1:11">
      <c r="A25">
        <v>37</v>
      </c>
      <c r="B25">
        <v>10</v>
      </c>
      <c r="C25">
        <v>10048</v>
      </c>
      <c r="D25">
        <v>17</v>
      </c>
      <c r="E25">
        <v>1</v>
      </c>
      <c r="F25">
        <v>0</v>
      </c>
      <c r="G25">
        <v>0</v>
      </c>
      <c r="H25">
        <v>0</v>
      </c>
      <c r="I25">
        <v>1</v>
      </c>
      <c r="K25" s="19" t="s">
        <v>158</v>
      </c>
    </row>
    <row r="26" spans="1:11">
      <c r="A26">
        <v>51</v>
      </c>
      <c r="B26">
        <v>1</v>
      </c>
      <c r="C26">
        <v>2723</v>
      </c>
      <c r="D26">
        <v>1</v>
      </c>
      <c r="E26">
        <v>1</v>
      </c>
      <c r="F26">
        <v>0</v>
      </c>
      <c r="G26">
        <v>0</v>
      </c>
      <c r="H26">
        <v>0</v>
      </c>
      <c r="I26">
        <v>0</v>
      </c>
      <c r="K26" s="18"/>
    </row>
    <row r="27" spans="1:11">
      <c r="A27">
        <v>44</v>
      </c>
      <c r="B27">
        <v>24</v>
      </c>
      <c r="C27">
        <v>3161</v>
      </c>
      <c r="D27">
        <v>19</v>
      </c>
      <c r="E27">
        <v>1</v>
      </c>
      <c r="F27">
        <v>0</v>
      </c>
      <c r="G27">
        <v>0</v>
      </c>
      <c r="H27">
        <v>0</v>
      </c>
      <c r="I27">
        <v>1</v>
      </c>
      <c r="K27" s="19" t="s">
        <v>159</v>
      </c>
    </row>
    <row r="28" spans="1:11">
      <c r="A28">
        <v>36</v>
      </c>
      <c r="B28">
        <v>18</v>
      </c>
      <c r="C28">
        <v>3688</v>
      </c>
      <c r="D28">
        <v>4</v>
      </c>
      <c r="E28">
        <v>1</v>
      </c>
      <c r="F28">
        <v>0</v>
      </c>
      <c r="G28">
        <v>0</v>
      </c>
      <c r="H28">
        <v>0</v>
      </c>
      <c r="I28">
        <v>0</v>
      </c>
      <c r="K28" s="18"/>
    </row>
    <row r="29" spans="1:11">
      <c r="A29">
        <v>39</v>
      </c>
      <c r="B29">
        <v>3</v>
      </c>
      <c r="C29">
        <v>5238</v>
      </c>
      <c r="D29">
        <v>12</v>
      </c>
      <c r="E29">
        <v>1</v>
      </c>
      <c r="F29">
        <v>0</v>
      </c>
      <c r="G29">
        <v>0</v>
      </c>
      <c r="H29">
        <v>0</v>
      </c>
      <c r="I29">
        <v>1</v>
      </c>
      <c r="K29" s="21"/>
    </row>
    <row r="30" spans="1:11">
      <c r="A30">
        <v>43</v>
      </c>
      <c r="B30">
        <v>7</v>
      </c>
      <c r="C30">
        <v>9985</v>
      </c>
      <c r="D30">
        <v>10</v>
      </c>
      <c r="E30">
        <v>1</v>
      </c>
      <c r="F30">
        <v>0</v>
      </c>
      <c r="G30">
        <v>0</v>
      </c>
      <c r="H30">
        <v>0</v>
      </c>
      <c r="I30">
        <v>0</v>
      </c>
      <c r="K30" s="22" t="s">
        <v>160</v>
      </c>
    </row>
    <row r="31" spans="1:11">
      <c r="A31">
        <v>42</v>
      </c>
      <c r="B31">
        <v>23</v>
      </c>
      <c r="C31">
        <v>15992</v>
      </c>
      <c r="D31">
        <v>16</v>
      </c>
      <c r="E31">
        <v>1</v>
      </c>
      <c r="F31">
        <v>0</v>
      </c>
      <c r="G31">
        <v>0</v>
      </c>
      <c r="H31">
        <v>0</v>
      </c>
      <c r="I31">
        <v>0</v>
      </c>
      <c r="K31" s="23"/>
    </row>
    <row r="32" spans="1:11">
      <c r="A32">
        <v>42</v>
      </c>
      <c r="B32">
        <v>2</v>
      </c>
      <c r="C32">
        <v>6781</v>
      </c>
      <c r="D32">
        <v>14</v>
      </c>
      <c r="E32">
        <v>1</v>
      </c>
      <c r="F32">
        <v>0</v>
      </c>
      <c r="G32">
        <v>0</v>
      </c>
      <c r="H32">
        <v>0</v>
      </c>
      <c r="I32">
        <v>0</v>
      </c>
      <c r="K32" s="22" t="s">
        <v>161</v>
      </c>
    </row>
    <row r="33" spans="1:9">
      <c r="A33">
        <v>36</v>
      </c>
      <c r="B33">
        <v>1</v>
      </c>
      <c r="C33">
        <v>6653</v>
      </c>
      <c r="D33">
        <v>7</v>
      </c>
      <c r="E33">
        <v>1</v>
      </c>
      <c r="F33">
        <v>0</v>
      </c>
      <c r="G33">
        <v>0</v>
      </c>
      <c r="H33">
        <v>0</v>
      </c>
      <c r="I33">
        <v>0</v>
      </c>
    </row>
    <row r="34" spans="1:9">
      <c r="A34">
        <v>33</v>
      </c>
      <c r="B34">
        <v>5</v>
      </c>
      <c r="C34">
        <v>2851</v>
      </c>
      <c r="D34">
        <v>1</v>
      </c>
      <c r="E34">
        <v>1</v>
      </c>
      <c r="F34">
        <v>0</v>
      </c>
      <c r="G34">
        <v>0</v>
      </c>
      <c r="H34">
        <v>0</v>
      </c>
      <c r="I34">
        <v>1</v>
      </c>
    </row>
    <row r="35" spans="1:9">
      <c r="A35">
        <v>46</v>
      </c>
      <c r="B35">
        <v>7</v>
      </c>
      <c r="C35">
        <v>5258</v>
      </c>
      <c r="D35">
        <v>7</v>
      </c>
      <c r="E35">
        <v>1</v>
      </c>
      <c r="F35">
        <v>0</v>
      </c>
      <c r="G35">
        <v>0</v>
      </c>
      <c r="H35">
        <v>0</v>
      </c>
      <c r="I35">
        <v>0</v>
      </c>
    </row>
    <row r="36" spans="1:9">
      <c r="A36">
        <v>21</v>
      </c>
      <c r="B36">
        <v>12</v>
      </c>
      <c r="C36">
        <v>2716</v>
      </c>
      <c r="D36">
        <v>1</v>
      </c>
      <c r="E36">
        <v>1</v>
      </c>
      <c r="F36">
        <v>0</v>
      </c>
      <c r="G36">
        <v>0</v>
      </c>
      <c r="H36">
        <v>0</v>
      </c>
      <c r="I36">
        <v>1</v>
      </c>
    </row>
    <row r="37" spans="1:9">
      <c r="A37">
        <v>30</v>
      </c>
      <c r="B37">
        <v>2</v>
      </c>
      <c r="C37">
        <v>2476</v>
      </c>
      <c r="D37">
        <v>1</v>
      </c>
      <c r="E37">
        <v>1</v>
      </c>
      <c r="F37">
        <v>0</v>
      </c>
      <c r="G37">
        <v>0</v>
      </c>
      <c r="H37">
        <v>0</v>
      </c>
      <c r="I37">
        <v>0</v>
      </c>
    </row>
    <row r="38" spans="1:9">
      <c r="A38">
        <v>30</v>
      </c>
      <c r="B38">
        <v>4</v>
      </c>
      <c r="C38">
        <v>2285</v>
      </c>
      <c r="D38">
        <v>3</v>
      </c>
      <c r="E38">
        <v>1</v>
      </c>
      <c r="F38">
        <v>0</v>
      </c>
      <c r="G38">
        <v>0</v>
      </c>
      <c r="H38">
        <v>0</v>
      </c>
      <c r="I38">
        <v>1</v>
      </c>
    </row>
    <row r="39" spans="1:9">
      <c r="A39">
        <v>40</v>
      </c>
      <c r="B39">
        <v>2</v>
      </c>
      <c r="C39">
        <v>3448</v>
      </c>
      <c r="D39">
        <v>20</v>
      </c>
      <c r="E39">
        <v>1</v>
      </c>
      <c r="F39">
        <v>0</v>
      </c>
      <c r="G39">
        <v>0</v>
      </c>
      <c r="H39">
        <v>0</v>
      </c>
      <c r="I39">
        <v>0</v>
      </c>
    </row>
    <row r="40" spans="1:9">
      <c r="A40">
        <v>38</v>
      </c>
      <c r="B40">
        <v>2</v>
      </c>
      <c r="C40">
        <v>1702</v>
      </c>
      <c r="D40">
        <v>1</v>
      </c>
      <c r="E40">
        <v>1</v>
      </c>
      <c r="F40">
        <v>0</v>
      </c>
      <c r="G40">
        <v>0</v>
      </c>
      <c r="H40">
        <v>0</v>
      </c>
      <c r="I40">
        <v>0</v>
      </c>
    </row>
    <row r="41" spans="1:9">
      <c r="A41">
        <v>19</v>
      </c>
      <c r="B41">
        <v>2</v>
      </c>
      <c r="C41">
        <v>2564</v>
      </c>
      <c r="D41">
        <v>1</v>
      </c>
      <c r="E41">
        <v>1</v>
      </c>
      <c r="F41">
        <v>0</v>
      </c>
      <c r="G41">
        <v>0</v>
      </c>
      <c r="H41">
        <v>0</v>
      </c>
      <c r="I41">
        <v>1</v>
      </c>
    </row>
    <row r="42" spans="1:9">
      <c r="A42">
        <v>57</v>
      </c>
      <c r="B42">
        <v>29</v>
      </c>
      <c r="C42">
        <v>14118</v>
      </c>
      <c r="D42">
        <v>32</v>
      </c>
      <c r="E42">
        <v>1</v>
      </c>
      <c r="F42">
        <v>0</v>
      </c>
      <c r="G42">
        <v>0</v>
      </c>
      <c r="H42">
        <v>0</v>
      </c>
      <c r="I42">
        <v>0</v>
      </c>
    </row>
    <row r="43" spans="1:9">
      <c r="A43">
        <v>54</v>
      </c>
      <c r="B43">
        <v>8</v>
      </c>
      <c r="C43">
        <v>3780</v>
      </c>
      <c r="D43">
        <v>19</v>
      </c>
      <c r="E43">
        <v>1</v>
      </c>
      <c r="F43">
        <v>0</v>
      </c>
      <c r="G43">
        <v>0</v>
      </c>
      <c r="H43">
        <v>0</v>
      </c>
      <c r="I43">
        <v>0</v>
      </c>
    </row>
    <row r="44" spans="1:9">
      <c r="A44">
        <v>31</v>
      </c>
      <c r="B44">
        <v>20</v>
      </c>
      <c r="C44">
        <v>9824</v>
      </c>
      <c r="D44">
        <v>12</v>
      </c>
      <c r="E44">
        <v>1</v>
      </c>
      <c r="F44">
        <v>0</v>
      </c>
      <c r="G44">
        <v>0</v>
      </c>
      <c r="H44">
        <v>0</v>
      </c>
      <c r="I44">
        <v>1</v>
      </c>
    </row>
    <row r="45" spans="1:9">
      <c r="A45">
        <v>26</v>
      </c>
      <c r="B45">
        <v>24</v>
      </c>
      <c r="C45">
        <v>2340</v>
      </c>
      <c r="D45">
        <v>1</v>
      </c>
      <c r="E45">
        <v>1</v>
      </c>
      <c r="F45">
        <v>0</v>
      </c>
      <c r="G45">
        <v>0</v>
      </c>
      <c r="H45">
        <v>0</v>
      </c>
      <c r="I45">
        <v>1</v>
      </c>
    </row>
    <row r="46" spans="1:9">
      <c r="A46">
        <v>38</v>
      </c>
      <c r="B46">
        <v>10</v>
      </c>
      <c r="C46">
        <v>9824</v>
      </c>
      <c r="D46">
        <v>18</v>
      </c>
      <c r="E46">
        <v>1</v>
      </c>
      <c r="F46">
        <v>0</v>
      </c>
      <c r="G46">
        <v>0</v>
      </c>
      <c r="H46">
        <v>0</v>
      </c>
      <c r="I46">
        <v>0</v>
      </c>
    </row>
    <row r="47" spans="1:9">
      <c r="A47">
        <v>24</v>
      </c>
      <c r="B47">
        <v>17</v>
      </c>
      <c r="C47">
        <v>2127</v>
      </c>
      <c r="D47">
        <v>1</v>
      </c>
      <c r="E47">
        <v>1</v>
      </c>
      <c r="F47">
        <v>0</v>
      </c>
      <c r="G47">
        <v>0</v>
      </c>
      <c r="H47">
        <v>0</v>
      </c>
      <c r="I47">
        <v>0</v>
      </c>
    </row>
    <row r="48" spans="1:9">
      <c r="A48">
        <v>30</v>
      </c>
      <c r="B48">
        <v>12</v>
      </c>
      <c r="C48">
        <v>2033</v>
      </c>
      <c r="D48">
        <v>1</v>
      </c>
      <c r="E48">
        <v>1</v>
      </c>
      <c r="F48">
        <v>0</v>
      </c>
      <c r="G48">
        <v>0</v>
      </c>
      <c r="H48">
        <v>0</v>
      </c>
      <c r="I48">
        <v>1</v>
      </c>
    </row>
    <row r="49" spans="1:9">
      <c r="A49">
        <v>20</v>
      </c>
      <c r="B49">
        <v>1</v>
      </c>
      <c r="C49">
        <v>2836</v>
      </c>
      <c r="D49">
        <v>1</v>
      </c>
      <c r="E49">
        <v>1</v>
      </c>
      <c r="F49">
        <v>0</v>
      </c>
      <c r="G49">
        <v>0</v>
      </c>
      <c r="H49">
        <v>0</v>
      </c>
      <c r="I49">
        <v>0</v>
      </c>
    </row>
    <row r="50" spans="1:9">
      <c r="A50">
        <v>43</v>
      </c>
      <c r="B50">
        <v>6</v>
      </c>
      <c r="C50">
        <v>16627</v>
      </c>
      <c r="D50">
        <v>21</v>
      </c>
      <c r="E50">
        <v>1</v>
      </c>
      <c r="F50">
        <v>0</v>
      </c>
      <c r="G50">
        <v>0</v>
      </c>
      <c r="H50">
        <v>0</v>
      </c>
      <c r="I50">
        <v>0</v>
      </c>
    </row>
    <row r="51" spans="1:9">
      <c r="A51">
        <v>30</v>
      </c>
      <c r="B51">
        <v>3</v>
      </c>
      <c r="C51">
        <v>2083</v>
      </c>
      <c r="D51">
        <v>1</v>
      </c>
      <c r="E51">
        <v>1</v>
      </c>
      <c r="F51">
        <v>0</v>
      </c>
      <c r="G51">
        <v>0</v>
      </c>
      <c r="H51">
        <v>0</v>
      </c>
      <c r="I51">
        <v>0</v>
      </c>
    </row>
    <row r="52" spans="1:9">
      <c r="A52">
        <v>35</v>
      </c>
      <c r="B52">
        <v>3</v>
      </c>
      <c r="C52">
        <v>1281</v>
      </c>
      <c r="D52">
        <v>1</v>
      </c>
      <c r="E52">
        <v>1</v>
      </c>
      <c r="F52">
        <v>0</v>
      </c>
      <c r="G52">
        <v>0</v>
      </c>
      <c r="H52">
        <v>0</v>
      </c>
      <c r="I52">
        <v>0</v>
      </c>
    </row>
    <row r="53" spans="1:9">
      <c r="A53">
        <v>37</v>
      </c>
      <c r="B53">
        <v>10</v>
      </c>
      <c r="C53">
        <v>4680</v>
      </c>
      <c r="D53">
        <v>4</v>
      </c>
      <c r="E53">
        <v>1</v>
      </c>
      <c r="F53">
        <v>0</v>
      </c>
      <c r="G53">
        <v>0</v>
      </c>
      <c r="H53">
        <v>0</v>
      </c>
      <c r="I53">
        <v>0</v>
      </c>
    </row>
    <row r="54" spans="1:9">
      <c r="A54">
        <v>38</v>
      </c>
      <c r="B54">
        <v>1</v>
      </c>
      <c r="C54">
        <v>7861</v>
      </c>
      <c r="D54">
        <v>10</v>
      </c>
      <c r="E54">
        <v>1</v>
      </c>
      <c r="F54">
        <v>0</v>
      </c>
      <c r="G54">
        <v>0</v>
      </c>
      <c r="H54">
        <v>0</v>
      </c>
      <c r="I54">
        <v>0</v>
      </c>
    </row>
    <row r="55" spans="1:9">
      <c r="A55">
        <v>29</v>
      </c>
      <c r="B55">
        <v>10</v>
      </c>
      <c r="C55">
        <v>2642</v>
      </c>
      <c r="D55">
        <v>1</v>
      </c>
      <c r="E55">
        <v>1</v>
      </c>
      <c r="F55">
        <v>0</v>
      </c>
      <c r="G55">
        <v>0</v>
      </c>
      <c r="H55">
        <v>0</v>
      </c>
      <c r="I55">
        <v>0</v>
      </c>
    </row>
    <row r="56" spans="1:9">
      <c r="A56">
        <v>35</v>
      </c>
      <c r="B56">
        <v>2</v>
      </c>
      <c r="C56">
        <v>5093</v>
      </c>
      <c r="D56">
        <v>16</v>
      </c>
      <c r="E56">
        <v>1</v>
      </c>
      <c r="F56">
        <v>0</v>
      </c>
      <c r="G56">
        <v>0</v>
      </c>
      <c r="H56">
        <v>0</v>
      </c>
      <c r="I56">
        <v>0</v>
      </c>
    </row>
    <row r="57" spans="1:9">
      <c r="A57">
        <v>24</v>
      </c>
      <c r="B57">
        <v>9</v>
      </c>
      <c r="C57">
        <v>2694</v>
      </c>
      <c r="D57">
        <v>1</v>
      </c>
      <c r="E57">
        <v>1</v>
      </c>
      <c r="F57">
        <v>0</v>
      </c>
      <c r="G57">
        <v>0</v>
      </c>
      <c r="H57">
        <v>0</v>
      </c>
      <c r="I57">
        <v>0</v>
      </c>
    </row>
    <row r="58" spans="1:9">
      <c r="A58">
        <v>29</v>
      </c>
      <c r="B58">
        <v>1</v>
      </c>
      <c r="C58">
        <v>2319</v>
      </c>
      <c r="D58">
        <v>1</v>
      </c>
      <c r="E58">
        <v>1</v>
      </c>
      <c r="F58">
        <v>0</v>
      </c>
      <c r="G58">
        <v>0</v>
      </c>
      <c r="H58">
        <v>0</v>
      </c>
      <c r="I58">
        <v>1</v>
      </c>
    </row>
    <row r="59" spans="1:9">
      <c r="A59">
        <v>40</v>
      </c>
      <c r="B59">
        <v>16</v>
      </c>
      <c r="C59">
        <v>5094</v>
      </c>
      <c r="D59">
        <v>10</v>
      </c>
      <c r="E59">
        <v>1</v>
      </c>
      <c r="F59">
        <v>0</v>
      </c>
      <c r="G59">
        <v>0</v>
      </c>
      <c r="H59">
        <v>0</v>
      </c>
      <c r="I59">
        <v>0</v>
      </c>
    </row>
    <row r="60" spans="1:9">
      <c r="A60">
        <v>45</v>
      </c>
      <c r="B60">
        <v>2</v>
      </c>
      <c r="C60">
        <v>2274</v>
      </c>
      <c r="D60">
        <v>1</v>
      </c>
      <c r="E60">
        <v>1</v>
      </c>
      <c r="F60">
        <v>0</v>
      </c>
      <c r="G60">
        <v>0</v>
      </c>
      <c r="H60">
        <v>0</v>
      </c>
      <c r="I60">
        <v>0</v>
      </c>
    </row>
    <row r="61" spans="1:9">
      <c r="A61">
        <v>37</v>
      </c>
      <c r="B61">
        <v>16</v>
      </c>
      <c r="C61">
        <v>6334</v>
      </c>
      <c r="D61">
        <v>9</v>
      </c>
      <c r="E61">
        <v>1</v>
      </c>
      <c r="F61">
        <v>0</v>
      </c>
      <c r="G61">
        <v>0</v>
      </c>
      <c r="H61">
        <v>0</v>
      </c>
      <c r="I61">
        <v>0</v>
      </c>
    </row>
    <row r="62" spans="1:9">
      <c r="A62">
        <v>58</v>
      </c>
      <c r="B62">
        <v>2</v>
      </c>
      <c r="C62">
        <v>2380</v>
      </c>
      <c r="D62">
        <v>3</v>
      </c>
      <c r="E62">
        <v>1</v>
      </c>
      <c r="F62">
        <v>0</v>
      </c>
      <c r="G62">
        <v>0</v>
      </c>
      <c r="H62">
        <v>0</v>
      </c>
      <c r="I62">
        <v>1</v>
      </c>
    </row>
    <row r="63" spans="1:9">
      <c r="A63">
        <v>43</v>
      </c>
      <c r="B63">
        <v>8</v>
      </c>
      <c r="C63">
        <v>4765</v>
      </c>
      <c r="D63">
        <v>4</v>
      </c>
      <c r="E63">
        <v>1</v>
      </c>
      <c r="F63">
        <v>0</v>
      </c>
      <c r="G63">
        <v>0</v>
      </c>
      <c r="H63">
        <v>0</v>
      </c>
      <c r="I63">
        <v>0</v>
      </c>
    </row>
    <row r="64" spans="1:9">
      <c r="A64">
        <v>21</v>
      </c>
      <c r="B64">
        <v>18</v>
      </c>
      <c r="C64">
        <v>2693</v>
      </c>
      <c r="D64">
        <v>1</v>
      </c>
      <c r="E64">
        <v>1</v>
      </c>
      <c r="F64">
        <v>0</v>
      </c>
      <c r="G64">
        <v>0</v>
      </c>
      <c r="H64">
        <v>0</v>
      </c>
      <c r="I64">
        <v>1</v>
      </c>
    </row>
    <row r="65" spans="1:9">
      <c r="A65">
        <v>25</v>
      </c>
      <c r="B65">
        <v>19</v>
      </c>
      <c r="C65">
        <v>2413</v>
      </c>
      <c r="D65">
        <v>1</v>
      </c>
      <c r="E65">
        <v>1</v>
      </c>
      <c r="F65">
        <v>0</v>
      </c>
      <c r="G65">
        <v>0</v>
      </c>
      <c r="H65">
        <v>0</v>
      </c>
      <c r="I65">
        <v>1</v>
      </c>
    </row>
    <row r="66" spans="1:9">
      <c r="A66">
        <v>40</v>
      </c>
      <c r="B66">
        <v>10</v>
      </c>
      <c r="C66">
        <v>9705</v>
      </c>
      <c r="D66">
        <v>11</v>
      </c>
      <c r="E66">
        <v>1</v>
      </c>
      <c r="F66">
        <v>0</v>
      </c>
      <c r="G66">
        <v>0</v>
      </c>
      <c r="H66">
        <v>0</v>
      </c>
      <c r="I66">
        <v>0</v>
      </c>
    </row>
    <row r="67" spans="1:9">
      <c r="A67">
        <v>19</v>
      </c>
      <c r="B67">
        <v>21</v>
      </c>
      <c r="C67">
        <v>2121</v>
      </c>
      <c r="D67">
        <v>1</v>
      </c>
      <c r="E67">
        <v>1</v>
      </c>
      <c r="F67">
        <v>0</v>
      </c>
      <c r="G67">
        <v>0</v>
      </c>
      <c r="H67">
        <v>0</v>
      </c>
      <c r="I67">
        <v>1</v>
      </c>
    </row>
    <row r="68" spans="1:9">
      <c r="A68">
        <v>20</v>
      </c>
      <c r="B68">
        <v>4</v>
      </c>
      <c r="C68">
        <v>2973</v>
      </c>
      <c r="D68">
        <v>1</v>
      </c>
      <c r="E68">
        <v>1</v>
      </c>
      <c r="F68">
        <v>0</v>
      </c>
      <c r="G68">
        <v>0</v>
      </c>
      <c r="H68">
        <v>0</v>
      </c>
      <c r="I68">
        <v>1</v>
      </c>
    </row>
    <row r="69" spans="1:9">
      <c r="A69">
        <v>58</v>
      </c>
      <c r="B69">
        <v>2</v>
      </c>
      <c r="C69">
        <v>2479</v>
      </c>
      <c r="D69">
        <v>7</v>
      </c>
      <c r="E69">
        <v>1</v>
      </c>
      <c r="F69">
        <v>0</v>
      </c>
      <c r="G69">
        <v>0</v>
      </c>
      <c r="H69">
        <v>0</v>
      </c>
      <c r="I69">
        <v>1</v>
      </c>
    </row>
    <row r="70" spans="1:9">
      <c r="A70">
        <v>40</v>
      </c>
      <c r="B70">
        <v>24</v>
      </c>
      <c r="C70">
        <v>13194</v>
      </c>
      <c r="D70">
        <v>22</v>
      </c>
      <c r="E70">
        <v>1</v>
      </c>
      <c r="F70">
        <v>0</v>
      </c>
      <c r="G70">
        <v>0</v>
      </c>
      <c r="H70">
        <v>0</v>
      </c>
      <c r="I70">
        <v>1</v>
      </c>
    </row>
    <row r="71" spans="1:9">
      <c r="A71">
        <v>20</v>
      </c>
      <c r="B71">
        <v>11</v>
      </c>
      <c r="C71">
        <v>2600</v>
      </c>
      <c r="D71">
        <v>1</v>
      </c>
      <c r="E71">
        <v>1</v>
      </c>
      <c r="F71">
        <v>0</v>
      </c>
      <c r="G71">
        <v>0</v>
      </c>
      <c r="H71">
        <v>0</v>
      </c>
      <c r="I71">
        <v>1</v>
      </c>
    </row>
    <row r="72" spans="1:9">
      <c r="A72">
        <v>42</v>
      </c>
      <c r="B72">
        <v>5</v>
      </c>
      <c r="C72">
        <v>18303</v>
      </c>
      <c r="D72">
        <v>21</v>
      </c>
      <c r="E72">
        <v>1</v>
      </c>
      <c r="F72">
        <v>0</v>
      </c>
      <c r="G72">
        <v>0</v>
      </c>
      <c r="H72">
        <v>0</v>
      </c>
      <c r="I72">
        <v>0</v>
      </c>
    </row>
    <row r="73" spans="1:9">
      <c r="A73">
        <v>50</v>
      </c>
      <c r="B73">
        <v>9</v>
      </c>
      <c r="C73">
        <v>2380</v>
      </c>
      <c r="D73">
        <v>8</v>
      </c>
      <c r="E73">
        <v>1</v>
      </c>
      <c r="F73">
        <v>0</v>
      </c>
      <c r="G73">
        <v>0</v>
      </c>
      <c r="H73">
        <v>0</v>
      </c>
      <c r="I73">
        <v>0</v>
      </c>
    </row>
    <row r="74" spans="1:9">
      <c r="A74">
        <v>37</v>
      </c>
      <c r="B74">
        <v>11</v>
      </c>
      <c r="C74">
        <v>4777</v>
      </c>
      <c r="D74">
        <v>15</v>
      </c>
      <c r="E74">
        <v>1</v>
      </c>
      <c r="F74">
        <v>0</v>
      </c>
      <c r="G74">
        <v>0</v>
      </c>
      <c r="H74">
        <v>0</v>
      </c>
      <c r="I74">
        <v>1</v>
      </c>
    </row>
    <row r="75" spans="1:9">
      <c r="A75">
        <v>38</v>
      </c>
      <c r="B75">
        <v>3</v>
      </c>
      <c r="C75">
        <v>6861</v>
      </c>
      <c r="D75">
        <v>19</v>
      </c>
      <c r="E75">
        <v>1</v>
      </c>
      <c r="F75">
        <v>0</v>
      </c>
      <c r="G75">
        <v>0</v>
      </c>
      <c r="H75">
        <v>0</v>
      </c>
      <c r="I75">
        <v>0</v>
      </c>
    </row>
    <row r="76" spans="1:9">
      <c r="A76">
        <v>36</v>
      </c>
      <c r="B76">
        <v>15</v>
      </c>
      <c r="C76">
        <v>4834</v>
      </c>
      <c r="D76">
        <v>9</v>
      </c>
      <c r="E76">
        <v>1</v>
      </c>
      <c r="F76">
        <v>0</v>
      </c>
      <c r="G76">
        <v>0</v>
      </c>
      <c r="H76">
        <v>0</v>
      </c>
      <c r="I76">
        <v>1</v>
      </c>
    </row>
    <row r="77" spans="1:9">
      <c r="A77">
        <v>28</v>
      </c>
      <c r="B77">
        <v>10</v>
      </c>
      <c r="C77">
        <v>1052</v>
      </c>
      <c r="D77">
        <v>1</v>
      </c>
      <c r="E77">
        <v>1</v>
      </c>
      <c r="F77">
        <v>0</v>
      </c>
      <c r="G77">
        <v>0</v>
      </c>
      <c r="H77">
        <v>0</v>
      </c>
      <c r="I77">
        <v>0</v>
      </c>
    </row>
    <row r="78" spans="1:9">
      <c r="A78">
        <v>43</v>
      </c>
      <c r="B78">
        <v>25</v>
      </c>
      <c r="C78">
        <v>10798</v>
      </c>
      <c r="D78">
        <v>18</v>
      </c>
      <c r="E78">
        <v>1</v>
      </c>
      <c r="F78">
        <v>0</v>
      </c>
      <c r="G78">
        <v>0</v>
      </c>
      <c r="H78">
        <v>0</v>
      </c>
      <c r="I78">
        <v>0</v>
      </c>
    </row>
    <row r="79" spans="1:9">
      <c r="A79">
        <v>37</v>
      </c>
      <c r="B79">
        <v>10</v>
      </c>
      <c r="C79">
        <v>6694</v>
      </c>
      <c r="D79">
        <v>8</v>
      </c>
      <c r="E79">
        <v>1</v>
      </c>
      <c r="F79">
        <v>0</v>
      </c>
      <c r="G79">
        <v>0</v>
      </c>
      <c r="H79">
        <v>0</v>
      </c>
      <c r="I79">
        <v>0</v>
      </c>
    </row>
    <row r="80" spans="1:9">
      <c r="A80">
        <v>28</v>
      </c>
      <c r="B80">
        <v>1</v>
      </c>
      <c r="C80">
        <v>2596</v>
      </c>
      <c r="D80">
        <v>1</v>
      </c>
      <c r="E80">
        <v>1</v>
      </c>
      <c r="F80">
        <v>0</v>
      </c>
      <c r="G80">
        <v>0</v>
      </c>
      <c r="H80">
        <v>0</v>
      </c>
      <c r="I80">
        <v>1</v>
      </c>
    </row>
    <row r="81" spans="1:9">
      <c r="A81">
        <v>38</v>
      </c>
      <c r="B81">
        <v>2</v>
      </c>
      <c r="C81">
        <v>7351</v>
      </c>
      <c r="D81">
        <v>10</v>
      </c>
      <c r="E81">
        <v>1</v>
      </c>
      <c r="F81">
        <v>0</v>
      </c>
      <c r="G81">
        <v>0</v>
      </c>
      <c r="H81">
        <v>0</v>
      </c>
      <c r="I81">
        <v>0</v>
      </c>
    </row>
    <row r="82" spans="1:9">
      <c r="A82">
        <v>42</v>
      </c>
      <c r="B82">
        <v>29</v>
      </c>
      <c r="C82">
        <v>4272</v>
      </c>
      <c r="D82">
        <v>16</v>
      </c>
      <c r="E82">
        <v>1</v>
      </c>
      <c r="F82">
        <v>0</v>
      </c>
      <c r="G82">
        <v>0</v>
      </c>
      <c r="H82">
        <v>0</v>
      </c>
      <c r="I82">
        <v>0</v>
      </c>
    </row>
    <row r="83" spans="1:9">
      <c r="A83">
        <v>41</v>
      </c>
      <c r="B83">
        <v>12</v>
      </c>
      <c r="C83">
        <v>4766</v>
      </c>
      <c r="D83">
        <v>6</v>
      </c>
      <c r="E83">
        <v>1</v>
      </c>
      <c r="F83">
        <v>0</v>
      </c>
      <c r="G83">
        <v>0</v>
      </c>
      <c r="H83">
        <v>0</v>
      </c>
      <c r="I83">
        <v>0</v>
      </c>
    </row>
    <row r="84" spans="1:9">
      <c r="A84">
        <v>32</v>
      </c>
      <c r="B84">
        <v>2</v>
      </c>
      <c r="C84">
        <v>2827</v>
      </c>
      <c r="D84">
        <v>1</v>
      </c>
      <c r="E84">
        <v>1</v>
      </c>
      <c r="F84">
        <v>0</v>
      </c>
      <c r="G84">
        <v>0</v>
      </c>
      <c r="H84">
        <v>0</v>
      </c>
      <c r="I84">
        <v>0</v>
      </c>
    </row>
    <row r="85" spans="1:9">
      <c r="A85">
        <v>41</v>
      </c>
      <c r="B85">
        <v>5</v>
      </c>
      <c r="C85">
        <v>2107</v>
      </c>
      <c r="D85">
        <v>5</v>
      </c>
      <c r="E85">
        <v>1</v>
      </c>
      <c r="F85">
        <v>0</v>
      </c>
      <c r="G85">
        <v>0</v>
      </c>
      <c r="H85">
        <v>0</v>
      </c>
      <c r="I85">
        <v>1</v>
      </c>
    </row>
    <row r="86" spans="1:9">
      <c r="A86">
        <v>24</v>
      </c>
      <c r="B86">
        <v>17</v>
      </c>
      <c r="C86">
        <v>2210</v>
      </c>
      <c r="D86">
        <v>1</v>
      </c>
      <c r="E86">
        <v>1</v>
      </c>
      <c r="F86">
        <v>0</v>
      </c>
      <c r="G86">
        <v>0</v>
      </c>
      <c r="H86">
        <v>0</v>
      </c>
      <c r="I86">
        <v>1</v>
      </c>
    </row>
    <row r="87" spans="1:9">
      <c r="A87">
        <v>42</v>
      </c>
      <c r="B87">
        <v>26</v>
      </c>
      <c r="C87">
        <v>13191</v>
      </c>
      <c r="D87">
        <v>20</v>
      </c>
      <c r="E87">
        <v>1</v>
      </c>
      <c r="F87">
        <v>0</v>
      </c>
      <c r="G87">
        <v>0</v>
      </c>
      <c r="H87">
        <v>0</v>
      </c>
      <c r="I87">
        <v>0</v>
      </c>
    </row>
    <row r="88" spans="1:9">
      <c r="A88">
        <v>49</v>
      </c>
      <c r="B88">
        <v>4</v>
      </c>
      <c r="C88">
        <v>18711</v>
      </c>
      <c r="D88">
        <v>23</v>
      </c>
      <c r="E88">
        <v>1</v>
      </c>
      <c r="F88">
        <v>0</v>
      </c>
      <c r="G88">
        <v>0</v>
      </c>
      <c r="H88">
        <v>0</v>
      </c>
      <c r="I88">
        <v>0</v>
      </c>
    </row>
    <row r="89" spans="1:9">
      <c r="A89">
        <v>48</v>
      </c>
      <c r="B89">
        <v>2</v>
      </c>
      <c r="C89">
        <v>2559</v>
      </c>
      <c r="D89">
        <v>7</v>
      </c>
      <c r="E89">
        <v>1</v>
      </c>
      <c r="F89">
        <v>0</v>
      </c>
      <c r="G89">
        <v>0</v>
      </c>
      <c r="H89">
        <v>0</v>
      </c>
      <c r="I89">
        <v>0</v>
      </c>
    </row>
    <row r="90" spans="1:9">
      <c r="A90">
        <v>48</v>
      </c>
      <c r="B90">
        <v>1</v>
      </c>
      <c r="C90">
        <v>18265</v>
      </c>
      <c r="D90">
        <v>25</v>
      </c>
      <c r="E90">
        <v>1</v>
      </c>
      <c r="F90">
        <v>0</v>
      </c>
      <c r="G90">
        <v>0</v>
      </c>
      <c r="H90">
        <v>0</v>
      </c>
      <c r="I90">
        <v>0</v>
      </c>
    </row>
    <row r="91" spans="1:9">
      <c r="A91">
        <v>34</v>
      </c>
      <c r="B91">
        <v>20</v>
      </c>
      <c r="C91">
        <v>2585</v>
      </c>
      <c r="D91">
        <v>2</v>
      </c>
      <c r="E91">
        <v>1</v>
      </c>
      <c r="F91">
        <v>0</v>
      </c>
      <c r="G91">
        <v>0</v>
      </c>
      <c r="H91">
        <v>0</v>
      </c>
      <c r="I91">
        <v>0</v>
      </c>
    </row>
    <row r="92" spans="1:9">
      <c r="A92">
        <v>42</v>
      </c>
      <c r="B92">
        <v>7</v>
      </c>
      <c r="C92">
        <v>2372</v>
      </c>
      <c r="D92">
        <v>18</v>
      </c>
      <c r="E92">
        <v>1</v>
      </c>
      <c r="F92">
        <v>0</v>
      </c>
      <c r="G92">
        <v>0</v>
      </c>
      <c r="H92">
        <v>0</v>
      </c>
      <c r="I92">
        <v>0</v>
      </c>
    </row>
    <row r="93" spans="1:9">
      <c r="A93">
        <v>27</v>
      </c>
      <c r="B93">
        <v>11</v>
      </c>
      <c r="C93">
        <v>2534</v>
      </c>
      <c r="D93">
        <v>5</v>
      </c>
      <c r="E93">
        <v>1</v>
      </c>
      <c r="F93">
        <v>0</v>
      </c>
      <c r="G93">
        <v>0</v>
      </c>
      <c r="H93">
        <v>0</v>
      </c>
      <c r="I93">
        <v>0</v>
      </c>
    </row>
    <row r="94" spans="1:9">
      <c r="A94">
        <v>31</v>
      </c>
      <c r="B94">
        <v>2</v>
      </c>
      <c r="C94">
        <v>2785</v>
      </c>
      <c r="D94">
        <v>3</v>
      </c>
      <c r="E94">
        <v>1</v>
      </c>
      <c r="F94">
        <v>0</v>
      </c>
      <c r="G94">
        <v>0</v>
      </c>
      <c r="H94">
        <v>0</v>
      </c>
      <c r="I94">
        <v>1</v>
      </c>
    </row>
    <row r="95" spans="1:9">
      <c r="A95">
        <v>31</v>
      </c>
      <c r="B95">
        <v>1</v>
      </c>
      <c r="C95">
        <v>1359</v>
      </c>
      <c r="D95">
        <v>1</v>
      </c>
      <c r="E95">
        <v>1</v>
      </c>
      <c r="F95">
        <v>0</v>
      </c>
      <c r="G95">
        <v>0</v>
      </c>
      <c r="H95">
        <v>0</v>
      </c>
      <c r="I95">
        <v>1</v>
      </c>
    </row>
    <row r="96" spans="1:9">
      <c r="A96">
        <v>31</v>
      </c>
      <c r="B96">
        <v>8</v>
      </c>
      <c r="C96">
        <v>1261</v>
      </c>
      <c r="D96">
        <v>1</v>
      </c>
      <c r="E96">
        <v>1</v>
      </c>
      <c r="F96">
        <v>0</v>
      </c>
      <c r="G96">
        <v>0</v>
      </c>
      <c r="H96">
        <v>0</v>
      </c>
      <c r="I96">
        <v>1</v>
      </c>
    </row>
    <row r="97" spans="1:9">
      <c r="A97">
        <v>39</v>
      </c>
      <c r="B97">
        <v>2</v>
      </c>
      <c r="C97">
        <v>3646</v>
      </c>
      <c r="D97">
        <v>11</v>
      </c>
      <c r="E97">
        <v>1</v>
      </c>
      <c r="F97">
        <v>0</v>
      </c>
      <c r="G97">
        <v>0</v>
      </c>
      <c r="H97">
        <v>0</v>
      </c>
      <c r="I97">
        <v>1</v>
      </c>
    </row>
    <row r="98" spans="1:9">
      <c r="A98">
        <v>44</v>
      </c>
      <c r="B98">
        <v>1</v>
      </c>
      <c r="C98">
        <v>4768</v>
      </c>
      <c r="D98">
        <v>11</v>
      </c>
      <c r="E98">
        <v>1</v>
      </c>
      <c r="F98">
        <v>0</v>
      </c>
      <c r="G98">
        <v>0</v>
      </c>
      <c r="H98">
        <v>0</v>
      </c>
      <c r="I98">
        <v>0</v>
      </c>
    </row>
    <row r="99" spans="1:9">
      <c r="A99">
        <v>30</v>
      </c>
      <c r="B99">
        <v>7</v>
      </c>
      <c r="C99">
        <v>1274</v>
      </c>
      <c r="D99">
        <v>1</v>
      </c>
      <c r="E99">
        <v>1</v>
      </c>
      <c r="F99">
        <v>0</v>
      </c>
      <c r="G99">
        <v>0</v>
      </c>
      <c r="H99">
        <v>0</v>
      </c>
      <c r="I99">
        <v>0</v>
      </c>
    </row>
    <row r="100" spans="1:9">
      <c r="A100">
        <v>35</v>
      </c>
      <c r="B100">
        <v>7</v>
      </c>
      <c r="C100">
        <v>2404</v>
      </c>
      <c r="D100">
        <v>1</v>
      </c>
      <c r="E100">
        <v>1</v>
      </c>
      <c r="F100">
        <v>0</v>
      </c>
      <c r="G100">
        <v>0</v>
      </c>
      <c r="H100">
        <v>0</v>
      </c>
      <c r="I100">
        <v>0</v>
      </c>
    </row>
    <row r="101" spans="1:9">
      <c r="A101">
        <v>24</v>
      </c>
      <c r="B101">
        <v>13</v>
      </c>
      <c r="C101">
        <v>2033</v>
      </c>
      <c r="D101">
        <v>1</v>
      </c>
      <c r="E101">
        <v>1</v>
      </c>
      <c r="F101">
        <v>0</v>
      </c>
      <c r="G101">
        <v>0</v>
      </c>
      <c r="H101">
        <v>0</v>
      </c>
      <c r="I101">
        <v>0</v>
      </c>
    </row>
    <row r="102" spans="1:9">
      <c r="A102">
        <v>28</v>
      </c>
      <c r="B102">
        <v>1</v>
      </c>
      <c r="C102">
        <v>1563</v>
      </c>
      <c r="D102">
        <v>1</v>
      </c>
      <c r="E102">
        <v>1</v>
      </c>
      <c r="F102">
        <v>0</v>
      </c>
      <c r="G102">
        <v>0</v>
      </c>
      <c r="H102">
        <v>0</v>
      </c>
      <c r="I102">
        <v>0</v>
      </c>
    </row>
    <row r="103" spans="1:9">
      <c r="A103">
        <v>42</v>
      </c>
      <c r="B103">
        <v>2</v>
      </c>
      <c r="C103">
        <v>4841</v>
      </c>
      <c r="D103">
        <v>4</v>
      </c>
      <c r="E103">
        <v>1</v>
      </c>
      <c r="F103">
        <v>0</v>
      </c>
      <c r="G103">
        <v>0</v>
      </c>
      <c r="H103">
        <v>0</v>
      </c>
      <c r="I103">
        <v>0</v>
      </c>
    </row>
    <row r="104" spans="1:9">
      <c r="A104">
        <v>29</v>
      </c>
      <c r="B104">
        <v>9</v>
      </c>
      <c r="C104">
        <v>2451</v>
      </c>
      <c r="D104">
        <v>5</v>
      </c>
      <c r="E104">
        <v>1</v>
      </c>
      <c r="F104">
        <v>0</v>
      </c>
      <c r="G104">
        <v>0</v>
      </c>
      <c r="H104">
        <v>0</v>
      </c>
      <c r="I104">
        <v>0</v>
      </c>
    </row>
    <row r="105" spans="1:9">
      <c r="A105">
        <v>35</v>
      </c>
      <c r="B105">
        <v>2</v>
      </c>
      <c r="C105">
        <v>2074</v>
      </c>
      <c r="D105">
        <v>1</v>
      </c>
      <c r="E105">
        <v>1</v>
      </c>
      <c r="F105">
        <v>0</v>
      </c>
      <c r="G105">
        <v>0</v>
      </c>
      <c r="H105">
        <v>0</v>
      </c>
      <c r="I105">
        <v>1</v>
      </c>
    </row>
    <row r="106" spans="1:9">
      <c r="A106">
        <v>34</v>
      </c>
      <c r="B106">
        <v>7</v>
      </c>
      <c r="C106">
        <v>2972</v>
      </c>
      <c r="D106">
        <v>1</v>
      </c>
      <c r="E106">
        <v>1</v>
      </c>
      <c r="F106">
        <v>0</v>
      </c>
      <c r="G106">
        <v>0</v>
      </c>
      <c r="H106">
        <v>0</v>
      </c>
      <c r="I106">
        <v>0</v>
      </c>
    </row>
    <row r="107" spans="1:9">
      <c r="A107">
        <v>26</v>
      </c>
      <c r="B107">
        <v>3</v>
      </c>
      <c r="C107">
        <v>2061</v>
      </c>
      <c r="D107">
        <v>1</v>
      </c>
      <c r="E107">
        <v>1</v>
      </c>
      <c r="F107">
        <v>0</v>
      </c>
      <c r="G107">
        <v>0</v>
      </c>
      <c r="H107">
        <v>0</v>
      </c>
      <c r="I107">
        <v>0</v>
      </c>
    </row>
    <row r="108" spans="1:9">
      <c r="A108">
        <v>36</v>
      </c>
      <c r="B108">
        <v>1</v>
      </c>
      <c r="C108">
        <v>6815</v>
      </c>
      <c r="D108">
        <v>15</v>
      </c>
      <c r="E108">
        <v>1</v>
      </c>
      <c r="F108">
        <v>0</v>
      </c>
      <c r="G108">
        <v>0</v>
      </c>
      <c r="H108">
        <v>0</v>
      </c>
      <c r="I108">
        <v>0</v>
      </c>
    </row>
    <row r="109" spans="1:9">
      <c r="A109">
        <v>50</v>
      </c>
      <c r="B109">
        <v>9</v>
      </c>
      <c r="C109">
        <v>19331</v>
      </c>
      <c r="D109">
        <v>27</v>
      </c>
      <c r="E109">
        <v>1</v>
      </c>
      <c r="F109">
        <v>0</v>
      </c>
      <c r="G109">
        <v>0</v>
      </c>
      <c r="H109">
        <v>0</v>
      </c>
      <c r="I109">
        <v>0</v>
      </c>
    </row>
    <row r="110" spans="1:9">
      <c r="A110">
        <v>32</v>
      </c>
      <c r="B110">
        <v>2</v>
      </c>
      <c r="C110">
        <v>1393</v>
      </c>
      <c r="D110">
        <v>1</v>
      </c>
      <c r="E110">
        <v>1</v>
      </c>
      <c r="F110">
        <v>0</v>
      </c>
      <c r="G110">
        <v>0</v>
      </c>
      <c r="H110">
        <v>0</v>
      </c>
      <c r="I110">
        <v>1</v>
      </c>
    </row>
    <row r="111" spans="1:9">
      <c r="A111">
        <v>60</v>
      </c>
      <c r="B111">
        <v>1</v>
      </c>
      <c r="C111">
        <v>10883</v>
      </c>
      <c r="D111">
        <v>19</v>
      </c>
      <c r="E111">
        <v>1</v>
      </c>
      <c r="F111">
        <v>0</v>
      </c>
      <c r="G111">
        <v>0</v>
      </c>
      <c r="H111">
        <v>0</v>
      </c>
      <c r="I111">
        <v>0</v>
      </c>
    </row>
    <row r="112" spans="1:9">
      <c r="A112">
        <v>24</v>
      </c>
      <c r="B112">
        <v>22</v>
      </c>
      <c r="C112">
        <v>1555</v>
      </c>
      <c r="D112">
        <v>1</v>
      </c>
      <c r="E112">
        <v>1</v>
      </c>
      <c r="F112">
        <v>0</v>
      </c>
      <c r="G112">
        <v>0</v>
      </c>
      <c r="H112">
        <v>0</v>
      </c>
      <c r="I112">
        <v>1</v>
      </c>
    </row>
    <row r="113" spans="1:9">
      <c r="A113">
        <v>40</v>
      </c>
      <c r="B113">
        <v>8</v>
      </c>
      <c r="C113">
        <v>6516</v>
      </c>
      <c r="D113">
        <v>18</v>
      </c>
      <c r="E113">
        <v>1</v>
      </c>
      <c r="F113">
        <v>0</v>
      </c>
      <c r="G113">
        <v>0</v>
      </c>
      <c r="H113">
        <v>0</v>
      </c>
      <c r="I113">
        <v>0</v>
      </c>
    </row>
    <row r="114" spans="1:9">
      <c r="A114">
        <v>47</v>
      </c>
      <c r="B114">
        <v>2</v>
      </c>
      <c r="C114">
        <v>4978</v>
      </c>
      <c r="D114">
        <v>4</v>
      </c>
      <c r="E114">
        <v>1</v>
      </c>
      <c r="F114">
        <v>0</v>
      </c>
      <c r="G114">
        <v>0</v>
      </c>
      <c r="H114">
        <v>0</v>
      </c>
      <c r="I114">
        <v>0</v>
      </c>
    </row>
    <row r="115" spans="1:9">
      <c r="A115">
        <v>31</v>
      </c>
      <c r="B115">
        <v>16</v>
      </c>
      <c r="C115">
        <v>8161</v>
      </c>
      <c r="D115">
        <v>10</v>
      </c>
      <c r="E115">
        <v>1</v>
      </c>
      <c r="F115">
        <v>0</v>
      </c>
      <c r="G115">
        <v>0</v>
      </c>
      <c r="H115">
        <v>0</v>
      </c>
      <c r="I115">
        <v>1</v>
      </c>
    </row>
    <row r="116" spans="1:9">
      <c r="A116">
        <v>29</v>
      </c>
      <c r="B116">
        <v>4</v>
      </c>
      <c r="C116">
        <v>2109</v>
      </c>
      <c r="D116">
        <v>1</v>
      </c>
      <c r="E116">
        <v>1</v>
      </c>
      <c r="F116">
        <v>0</v>
      </c>
      <c r="G116">
        <v>0</v>
      </c>
      <c r="H116">
        <v>0</v>
      </c>
      <c r="I116">
        <v>0</v>
      </c>
    </row>
    <row r="117" spans="1:9">
      <c r="A117">
        <v>43</v>
      </c>
      <c r="B117">
        <v>17</v>
      </c>
      <c r="C117">
        <v>2437</v>
      </c>
      <c r="D117">
        <v>6</v>
      </c>
      <c r="E117">
        <v>1</v>
      </c>
      <c r="F117">
        <v>0</v>
      </c>
      <c r="G117">
        <v>0</v>
      </c>
      <c r="H117">
        <v>0</v>
      </c>
      <c r="I117">
        <v>1</v>
      </c>
    </row>
    <row r="118" spans="1:9">
      <c r="A118">
        <v>55</v>
      </c>
      <c r="B118">
        <v>2</v>
      </c>
      <c r="C118">
        <v>19038</v>
      </c>
      <c r="D118">
        <v>34</v>
      </c>
      <c r="E118">
        <v>1</v>
      </c>
      <c r="F118">
        <v>0</v>
      </c>
      <c r="G118">
        <v>0</v>
      </c>
      <c r="H118">
        <v>0</v>
      </c>
      <c r="I118">
        <v>0</v>
      </c>
    </row>
    <row r="119" spans="1:9">
      <c r="A119">
        <v>22</v>
      </c>
      <c r="B119">
        <v>8</v>
      </c>
      <c r="C119">
        <v>2398</v>
      </c>
      <c r="D119">
        <v>1</v>
      </c>
      <c r="E119">
        <v>1</v>
      </c>
      <c r="F119">
        <v>0</v>
      </c>
      <c r="G119">
        <v>0</v>
      </c>
      <c r="H119">
        <v>0</v>
      </c>
      <c r="I119">
        <v>1</v>
      </c>
    </row>
    <row r="120" spans="1:9">
      <c r="A120">
        <v>31</v>
      </c>
      <c r="B120">
        <v>18</v>
      </c>
      <c r="C120">
        <v>2956</v>
      </c>
      <c r="D120">
        <v>2</v>
      </c>
      <c r="E120">
        <v>1</v>
      </c>
      <c r="F120">
        <v>0</v>
      </c>
      <c r="G120">
        <v>0</v>
      </c>
      <c r="H120">
        <v>0</v>
      </c>
      <c r="I120">
        <v>1</v>
      </c>
    </row>
    <row r="121" spans="1:9">
      <c r="A121">
        <v>36</v>
      </c>
      <c r="B121">
        <v>2</v>
      </c>
      <c r="C121">
        <v>6962</v>
      </c>
      <c r="D121">
        <v>15</v>
      </c>
      <c r="E121">
        <v>1</v>
      </c>
      <c r="F121">
        <v>0</v>
      </c>
      <c r="G121">
        <v>0</v>
      </c>
      <c r="H121">
        <v>0</v>
      </c>
      <c r="I121">
        <v>0</v>
      </c>
    </row>
    <row r="122" spans="1:9">
      <c r="A122">
        <v>29</v>
      </c>
      <c r="B122">
        <v>6</v>
      </c>
      <c r="C122">
        <v>2804</v>
      </c>
      <c r="D122">
        <v>1</v>
      </c>
      <c r="E122">
        <v>1</v>
      </c>
      <c r="F122">
        <v>0</v>
      </c>
      <c r="G122">
        <v>0</v>
      </c>
      <c r="H122">
        <v>0</v>
      </c>
      <c r="I122">
        <v>0</v>
      </c>
    </row>
    <row r="123" spans="1:9">
      <c r="A123">
        <v>28</v>
      </c>
      <c r="B123">
        <v>3</v>
      </c>
      <c r="C123">
        <v>2856</v>
      </c>
      <c r="D123">
        <v>1</v>
      </c>
      <c r="E123">
        <v>1</v>
      </c>
      <c r="F123">
        <v>0</v>
      </c>
      <c r="G123">
        <v>0</v>
      </c>
      <c r="H123">
        <v>0</v>
      </c>
      <c r="I123">
        <v>0</v>
      </c>
    </row>
    <row r="124" spans="1:9">
      <c r="A124">
        <v>30</v>
      </c>
      <c r="B124">
        <v>9</v>
      </c>
      <c r="C124">
        <v>1081</v>
      </c>
      <c r="D124">
        <v>1</v>
      </c>
      <c r="E124">
        <v>1</v>
      </c>
      <c r="F124">
        <v>0</v>
      </c>
      <c r="G124">
        <v>0</v>
      </c>
      <c r="H124">
        <v>0</v>
      </c>
      <c r="I124">
        <v>1</v>
      </c>
    </row>
    <row r="125" spans="1:9">
      <c r="A125">
        <v>22</v>
      </c>
      <c r="B125">
        <v>7</v>
      </c>
      <c r="C125">
        <v>2472</v>
      </c>
      <c r="D125">
        <v>1</v>
      </c>
      <c r="E125">
        <v>1</v>
      </c>
      <c r="F125">
        <v>0</v>
      </c>
      <c r="G125">
        <v>0</v>
      </c>
      <c r="H125">
        <v>0</v>
      </c>
      <c r="I125">
        <v>1</v>
      </c>
    </row>
    <row r="126" spans="1:9">
      <c r="A126">
        <v>29</v>
      </c>
      <c r="B126">
        <v>24</v>
      </c>
      <c r="C126">
        <v>1091</v>
      </c>
      <c r="D126">
        <v>1</v>
      </c>
      <c r="E126">
        <v>1</v>
      </c>
      <c r="F126">
        <v>0</v>
      </c>
      <c r="G126">
        <v>0</v>
      </c>
      <c r="H126">
        <v>0</v>
      </c>
      <c r="I126">
        <v>1</v>
      </c>
    </row>
    <row r="127" spans="1:9">
      <c r="A127">
        <v>58</v>
      </c>
      <c r="B127">
        <v>21</v>
      </c>
      <c r="C127">
        <v>17875</v>
      </c>
      <c r="D127">
        <v>29</v>
      </c>
      <c r="E127">
        <v>1</v>
      </c>
      <c r="F127">
        <v>0</v>
      </c>
      <c r="G127">
        <v>0</v>
      </c>
      <c r="H127">
        <v>0</v>
      </c>
      <c r="I127">
        <v>0</v>
      </c>
    </row>
    <row r="128" spans="1:9">
      <c r="A128">
        <v>27</v>
      </c>
      <c r="B128">
        <v>22</v>
      </c>
      <c r="C128">
        <v>2863</v>
      </c>
      <c r="D128">
        <v>1</v>
      </c>
      <c r="E128">
        <v>1</v>
      </c>
      <c r="F128">
        <v>0</v>
      </c>
      <c r="G128">
        <v>0</v>
      </c>
      <c r="H128">
        <v>0</v>
      </c>
      <c r="I128">
        <v>1</v>
      </c>
    </row>
    <row r="129" spans="1:9">
      <c r="A129">
        <v>38</v>
      </c>
      <c r="B129">
        <v>1</v>
      </c>
      <c r="C129">
        <v>2858</v>
      </c>
      <c r="D129">
        <v>20</v>
      </c>
      <c r="E129">
        <v>1</v>
      </c>
      <c r="F129">
        <v>0</v>
      </c>
      <c r="G129">
        <v>0</v>
      </c>
      <c r="H129">
        <v>0</v>
      </c>
      <c r="I129">
        <v>0</v>
      </c>
    </row>
    <row r="130" spans="1:9">
      <c r="A130">
        <v>32</v>
      </c>
      <c r="B130">
        <v>5</v>
      </c>
      <c r="C130">
        <v>9679</v>
      </c>
      <c r="D130">
        <v>8</v>
      </c>
      <c r="E130">
        <v>1</v>
      </c>
      <c r="F130">
        <v>0</v>
      </c>
      <c r="G130">
        <v>0</v>
      </c>
      <c r="H130">
        <v>0</v>
      </c>
      <c r="I130">
        <v>0</v>
      </c>
    </row>
    <row r="131" spans="1:9">
      <c r="A131">
        <v>31</v>
      </c>
      <c r="B131">
        <v>2</v>
      </c>
      <c r="C131">
        <v>1129</v>
      </c>
      <c r="D131">
        <v>1</v>
      </c>
      <c r="E131">
        <v>1</v>
      </c>
      <c r="F131">
        <v>0</v>
      </c>
      <c r="G131">
        <v>0</v>
      </c>
      <c r="H131">
        <v>0</v>
      </c>
      <c r="I131">
        <v>0</v>
      </c>
    </row>
    <row r="132" spans="1:9">
      <c r="A132">
        <v>40</v>
      </c>
      <c r="B132">
        <v>1</v>
      </c>
      <c r="C132">
        <v>2406</v>
      </c>
      <c r="D132">
        <v>8</v>
      </c>
      <c r="E132">
        <v>1</v>
      </c>
      <c r="F132">
        <v>0</v>
      </c>
      <c r="G132">
        <v>0</v>
      </c>
      <c r="H132">
        <v>0</v>
      </c>
      <c r="I132">
        <v>0</v>
      </c>
    </row>
    <row r="133" spans="1:9">
      <c r="A133">
        <v>33</v>
      </c>
      <c r="B133">
        <v>2</v>
      </c>
      <c r="C133">
        <v>2496</v>
      </c>
      <c r="D133">
        <v>7</v>
      </c>
      <c r="E133">
        <v>1</v>
      </c>
      <c r="F133">
        <v>1</v>
      </c>
      <c r="G133">
        <v>0</v>
      </c>
      <c r="H133">
        <v>0</v>
      </c>
      <c r="I133">
        <v>0</v>
      </c>
    </row>
    <row r="134" spans="1:9">
      <c r="A134">
        <v>36</v>
      </c>
      <c r="B134">
        <v>5</v>
      </c>
      <c r="C134">
        <v>3419</v>
      </c>
      <c r="D134">
        <v>6</v>
      </c>
      <c r="E134">
        <v>1</v>
      </c>
      <c r="F134">
        <v>1</v>
      </c>
      <c r="G134">
        <v>0</v>
      </c>
      <c r="H134">
        <v>0</v>
      </c>
      <c r="I134">
        <v>0</v>
      </c>
    </row>
    <row r="135" spans="1:9">
      <c r="A135">
        <v>35</v>
      </c>
      <c r="B135">
        <v>9</v>
      </c>
      <c r="C135">
        <v>6540</v>
      </c>
      <c r="D135">
        <v>10</v>
      </c>
      <c r="E135">
        <v>1</v>
      </c>
      <c r="F135">
        <v>1</v>
      </c>
      <c r="G135">
        <v>0</v>
      </c>
      <c r="H135">
        <v>0</v>
      </c>
      <c r="I135">
        <v>0</v>
      </c>
    </row>
    <row r="136" spans="1:9">
      <c r="A136">
        <v>45</v>
      </c>
      <c r="B136">
        <v>26</v>
      </c>
      <c r="C136">
        <v>4286</v>
      </c>
      <c r="D136">
        <v>5</v>
      </c>
      <c r="E136">
        <v>1</v>
      </c>
      <c r="F136">
        <v>1</v>
      </c>
      <c r="G136">
        <v>0</v>
      </c>
      <c r="H136">
        <v>0</v>
      </c>
      <c r="I136">
        <v>1</v>
      </c>
    </row>
    <row r="137" spans="1:9">
      <c r="A137">
        <v>27</v>
      </c>
      <c r="B137">
        <v>4</v>
      </c>
      <c r="C137">
        <v>2318</v>
      </c>
      <c r="D137">
        <v>1</v>
      </c>
      <c r="E137">
        <v>1</v>
      </c>
      <c r="F137">
        <v>1</v>
      </c>
      <c r="G137">
        <v>0</v>
      </c>
      <c r="H137">
        <v>0</v>
      </c>
      <c r="I137">
        <v>0</v>
      </c>
    </row>
    <row r="138" spans="1:9">
      <c r="A138">
        <v>40</v>
      </c>
      <c r="B138">
        <v>9</v>
      </c>
      <c r="C138">
        <v>3617</v>
      </c>
      <c r="D138">
        <v>3</v>
      </c>
      <c r="E138">
        <v>1</v>
      </c>
      <c r="F138">
        <v>1</v>
      </c>
      <c r="G138">
        <v>0</v>
      </c>
      <c r="H138">
        <v>0</v>
      </c>
      <c r="I138">
        <v>0</v>
      </c>
    </row>
    <row r="139" spans="1:9">
      <c r="A139">
        <v>34</v>
      </c>
      <c r="B139">
        <v>10</v>
      </c>
      <c r="C139">
        <v>2220</v>
      </c>
      <c r="D139">
        <v>1</v>
      </c>
      <c r="E139">
        <v>1</v>
      </c>
      <c r="F139">
        <v>1</v>
      </c>
      <c r="G139">
        <v>0</v>
      </c>
      <c r="H139">
        <v>0</v>
      </c>
      <c r="I139">
        <v>0</v>
      </c>
    </row>
    <row r="140" spans="1:9">
      <c r="A140">
        <v>26</v>
      </c>
      <c r="B140">
        <v>21</v>
      </c>
      <c r="C140">
        <v>2377</v>
      </c>
      <c r="D140">
        <v>1</v>
      </c>
      <c r="E140">
        <v>1</v>
      </c>
      <c r="F140">
        <v>1</v>
      </c>
      <c r="G140">
        <v>0</v>
      </c>
      <c r="H140">
        <v>0</v>
      </c>
      <c r="I140">
        <v>1</v>
      </c>
    </row>
    <row r="141" spans="1:9">
      <c r="A141">
        <v>28</v>
      </c>
      <c r="B141">
        <v>12</v>
      </c>
      <c r="C141">
        <v>2515</v>
      </c>
      <c r="D141">
        <v>1</v>
      </c>
      <c r="E141">
        <v>1</v>
      </c>
      <c r="F141">
        <v>1</v>
      </c>
      <c r="G141">
        <v>0</v>
      </c>
      <c r="H141">
        <v>0</v>
      </c>
      <c r="I141">
        <v>1</v>
      </c>
    </row>
    <row r="142" spans="1:9">
      <c r="A142">
        <v>40</v>
      </c>
      <c r="B142">
        <v>26</v>
      </c>
      <c r="C142">
        <v>4422</v>
      </c>
      <c r="D142">
        <v>16</v>
      </c>
      <c r="E142">
        <v>1</v>
      </c>
      <c r="F142">
        <v>1</v>
      </c>
      <c r="G142">
        <v>0</v>
      </c>
      <c r="H142">
        <v>0</v>
      </c>
      <c r="I142">
        <v>0</v>
      </c>
    </row>
    <row r="143" spans="1:9">
      <c r="A143">
        <v>19</v>
      </c>
      <c r="B143">
        <v>9</v>
      </c>
      <c r="C143">
        <v>2552</v>
      </c>
      <c r="D143">
        <v>1</v>
      </c>
      <c r="E143">
        <v>1</v>
      </c>
      <c r="F143">
        <v>1</v>
      </c>
      <c r="G143">
        <v>0</v>
      </c>
      <c r="H143">
        <v>0</v>
      </c>
      <c r="I143">
        <v>0</v>
      </c>
    </row>
    <row r="144" spans="1:9">
      <c r="A144">
        <v>19</v>
      </c>
      <c r="B144">
        <v>10</v>
      </c>
      <c r="C144">
        <v>1859</v>
      </c>
      <c r="D144">
        <v>1</v>
      </c>
      <c r="E144">
        <v>1</v>
      </c>
      <c r="F144">
        <v>1</v>
      </c>
      <c r="G144">
        <v>0</v>
      </c>
      <c r="H144">
        <v>0</v>
      </c>
      <c r="I144">
        <v>1</v>
      </c>
    </row>
    <row r="145" spans="1:9">
      <c r="A145">
        <v>24</v>
      </c>
      <c r="B145">
        <v>21</v>
      </c>
      <c r="C145">
        <v>2296</v>
      </c>
      <c r="D145">
        <v>2</v>
      </c>
      <c r="E145">
        <v>1</v>
      </c>
      <c r="F145">
        <v>1</v>
      </c>
      <c r="G145">
        <v>0</v>
      </c>
      <c r="H145">
        <v>0</v>
      </c>
      <c r="I145">
        <v>0</v>
      </c>
    </row>
    <row r="146" spans="1:9">
      <c r="A146">
        <v>28</v>
      </c>
      <c r="B146">
        <v>24</v>
      </c>
      <c r="C146">
        <v>2408</v>
      </c>
      <c r="D146">
        <v>1</v>
      </c>
      <c r="E146">
        <v>1</v>
      </c>
      <c r="F146">
        <v>1</v>
      </c>
      <c r="G146">
        <v>0</v>
      </c>
      <c r="H146">
        <v>0</v>
      </c>
      <c r="I146">
        <v>1</v>
      </c>
    </row>
    <row r="147" spans="1:9">
      <c r="A147">
        <v>33</v>
      </c>
      <c r="B147">
        <v>1</v>
      </c>
      <c r="C147">
        <v>2008</v>
      </c>
      <c r="D147">
        <v>1</v>
      </c>
      <c r="E147">
        <v>1</v>
      </c>
      <c r="F147">
        <v>1</v>
      </c>
      <c r="G147">
        <v>0</v>
      </c>
      <c r="H147">
        <v>0</v>
      </c>
      <c r="I147">
        <v>0</v>
      </c>
    </row>
    <row r="148" spans="1:9">
      <c r="A148">
        <v>37</v>
      </c>
      <c r="B148">
        <v>2</v>
      </c>
      <c r="C148">
        <v>2090</v>
      </c>
      <c r="D148">
        <v>7</v>
      </c>
      <c r="E148">
        <v>0</v>
      </c>
      <c r="F148">
        <v>0</v>
      </c>
      <c r="G148">
        <v>0</v>
      </c>
      <c r="H148">
        <v>0</v>
      </c>
      <c r="I148">
        <v>1</v>
      </c>
    </row>
    <row r="149" spans="1:9">
      <c r="A149">
        <v>21</v>
      </c>
      <c r="B149">
        <v>15</v>
      </c>
      <c r="C149">
        <v>1232</v>
      </c>
      <c r="D149">
        <v>0</v>
      </c>
      <c r="E149">
        <v>0</v>
      </c>
      <c r="F149">
        <v>0</v>
      </c>
      <c r="G149">
        <v>0</v>
      </c>
      <c r="H149">
        <v>0</v>
      </c>
      <c r="I149">
        <v>0</v>
      </c>
    </row>
    <row r="150" spans="1:9">
      <c r="A150">
        <v>26</v>
      </c>
      <c r="B150">
        <v>23</v>
      </c>
      <c r="C150">
        <v>4157</v>
      </c>
      <c r="D150">
        <v>5</v>
      </c>
      <c r="E150">
        <v>2</v>
      </c>
      <c r="F150">
        <v>2</v>
      </c>
      <c r="G150">
        <v>0</v>
      </c>
      <c r="H150">
        <v>0</v>
      </c>
      <c r="I150">
        <v>0</v>
      </c>
    </row>
    <row r="151" spans="1:9">
      <c r="A151">
        <v>45</v>
      </c>
      <c r="B151">
        <v>6</v>
      </c>
      <c r="C151">
        <v>13245</v>
      </c>
      <c r="D151">
        <v>17</v>
      </c>
      <c r="E151">
        <v>0</v>
      </c>
      <c r="F151">
        <v>0</v>
      </c>
      <c r="G151">
        <v>0</v>
      </c>
      <c r="H151">
        <v>0</v>
      </c>
      <c r="I151">
        <v>0</v>
      </c>
    </row>
    <row r="152" spans="1:9">
      <c r="A152">
        <v>23</v>
      </c>
      <c r="B152">
        <v>2</v>
      </c>
      <c r="C152">
        <v>2322</v>
      </c>
      <c r="D152">
        <v>3</v>
      </c>
      <c r="E152">
        <v>0</v>
      </c>
      <c r="F152">
        <v>0</v>
      </c>
      <c r="G152">
        <v>0</v>
      </c>
      <c r="H152">
        <v>0</v>
      </c>
      <c r="I152">
        <v>0</v>
      </c>
    </row>
    <row r="153" spans="1:9">
      <c r="A153">
        <v>22</v>
      </c>
      <c r="B153">
        <v>15</v>
      </c>
      <c r="C153">
        <v>2871</v>
      </c>
      <c r="D153">
        <v>1</v>
      </c>
      <c r="E153">
        <v>0</v>
      </c>
      <c r="F153">
        <v>0</v>
      </c>
      <c r="G153">
        <v>0</v>
      </c>
      <c r="H153">
        <v>0</v>
      </c>
      <c r="I153">
        <v>0</v>
      </c>
    </row>
    <row r="154" spans="1:9">
      <c r="A154">
        <v>19</v>
      </c>
      <c r="B154">
        <v>22</v>
      </c>
      <c r="C154">
        <v>1675</v>
      </c>
      <c r="D154">
        <v>0</v>
      </c>
      <c r="E154">
        <v>0</v>
      </c>
      <c r="F154">
        <v>0</v>
      </c>
      <c r="G154">
        <v>0</v>
      </c>
      <c r="H154">
        <v>0</v>
      </c>
      <c r="I154">
        <v>1</v>
      </c>
    </row>
    <row r="155" spans="1:9">
      <c r="A155">
        <v>19</v>
      </c>
      <c r="B155">
        <v>1</v>
      </c>
      <c r="C155">
        <v>2325</v>
      </c>
      <c r="D155">
        <v>1</v>
      </c>
      <c r="E155">
        <v>0</v>
      </c>
      <c r="F155">
        <v>0</v>
      </c>
      <c r="G155">
        <v>0</v>
      </c>
      <c r="H155">
        <v>0</v>
      </c>
      <c r="I155">
        <v>1</v>
      </c>
    </row>
    <row r="156" spans="1:9">
      <c r="A156">
        <v>28</v>
      </c>
      <c r="B156">
        <v>2</v>
      </c>
      <c r="C156">
        <v>3485</v>
      </c>
      <c r="D156">
        <v>5</v>
      </c>
      <c r="E156">
        <v>0</v>
      </c>
      <c r="F156">
        <v>0</v>
      </c>
      <c r="G156">
        <v>0</v>
      </c>
      <c r="H156">
        <v>0</v>
      </c>
      <c r="I156">
        <v>1</v>
      </c>
    </row>
    <row r="157" spans="1:9">
      <c r="A157">
        <v>29</v>
      </c>
      <c r="B157">
        <v>2</v>
      </c>
      <c r="C157">
        <v>6644</v>
      </c>
      <c r="D157">
        <v>10</v>
      </c>
      <c r="E157">
        <v>0</v>
      </c>
      <c r="F157">
        <v>0</v>
      </c>
      <c r="G157">
        <v>0</v>
      </c>
      <c r="H157">
        <v>0</v>
      </c>
      <c r="I157">
        <v>0</v>
      </c>
    </row>
    <row r="158" spans="1:9">
      <c r="A158">
        <v>18</v>
      </c>
      <c r="B158">
        <v>3</v>
      </c>
      <c r="C158">
        <v>1420</v>
      </c>
      <c r="D158">
        <v>0</v>
      </c>
      <c r="E158">
        <v>0</v>
      </c>
      <c r="F158">
        <v>0</v>
      </c>
      <c r="G158">
        <v>0</v>
      </c>
      <c r="H158">
        <v>0</v>
      </c>
      <c r="I158">
        <v>1</v>
      </c>
    </row>
    <row r="159" spans="1:9">
      <c r="A159">
        <v>18</v>
      </c>
      <c r="B159">
        <v>10</v>
      </c>
      <c r="C159">
        <v>1200</v>
      </c>
      <c r="D159">
        <v>0</v>
      </c>
      <c r="E159">
        <v>0</v>
      </c>
      <c r="F159">
        <v>0</v>
      </c>
      <c r="G159">
        <v>0</v>
      </c>
      <c r="H159">
        <v>0</v>
      </c>
      <c r="I159">
        <v>0</v>
      </c>
    </row>
    <row r="160" spans="1:9">
      <c r="A160">
        <v>43</v>
      </c>
      <c r="B160">
        <v>10</v>
      </c>
      <c r="C160">
        <v>5257</v>
      </c>
      <c r="D160">
        <v>9</v>
      </c>
      <c r="E160">
        <v>9</v>
      </c>
      <c r="F160">
        <v>7</v>
      </c>
      <c r="G160">
        <v>0</v>
      </c>
      <c r="H160">
        <v>0</v>
      </c>
      <c r="I160">
        <v>0</v>
      </c>
    </row>
    <row r="161" spans="1:9">
      <c r="A161">
        <v>47</v>
      </c>
      <c r="B161">
        <v>4</v>
      </c>
      <c r="C161">
        <v>2976</v>
      </c>
      <c r="D161">
        <v>5</v>
      </c>
      <c r="E161">
        <v>0</v>
      </c>
      <c r="F161">
        <v>0</v>
      </c>
      <c r="G161">
        <v>0</v>
      </c>
      <c r="H161">
        <v>0</v>
      </c>
      <c r="I161">
        <v>0</v>
      </c>
    </row>
    <row r="162" spans="1:9">
      <c r="A162">
        <v>48</v>
      </c>
      <c r="B162">
        <v>29</v>
      </c>
      <c r="C162">
        <v>12504</v>
      </c>
      <c r="D162">
        <v>15</v>
      </c>
      <c r="E162">
        <v>0</v>
      </c>
      <c r="F162">
        <v>0</v>
      </c>
      <c r="G162">
        <v>0</v>
      </c>
      <c r="H162">
        <v>0</v>
      </c>
      <c r="I162">
        <v>0</v>
      </c>
    </row>
    <row r="163" spans="1:9">
      <c r="A163">
        <v>49</v>
      </c>
      <c r="B163">
        <v>7</v>
      </c>
      <c r="C163">
        <v>10965</v>
      </c>
      <c r="D163">
        <v>26</v>
      </c>
      <c r="E163">
        <v>5</v>
      </c>
      <c r="F163">
        <v>2</v>
      </c>
      <c r="G163">
        <v>0</v>
      </c>
      <c r="H163">
        <v>0</v>
      </c>
      <c r="I163">
        <v>0</v>
      </c>
    </row>
    <row r="164" spans="1:9">
      <c r="A164">
        <v>35</v>
      </c>
      <c r="B164">
        <v>16</v>
      </c>
      <c r="C164">
        <v>7632</v>
      </c>
      <c r="D164">
        <v>10</v>
      </c>
      <c r="E164">
        <v>8</v>
      </c>
      <c r="F164">
        <v>7</v>
      </c>
      <c r="G164">
        <v>0</v>
      </c>
      <c r="H164">
        <v>0</v>
      </c>
      <c r="I164">
        <v>0</v>
      </c>
    </row>
    <row r="165" spans="1:9">
      <c r="A165">
        <v>18</v>
      </c>
      <c r="B165">
        <v>5</v>
      </c>
      <c r="C165">
        <v>1878</v>
      </c>
      <c r="D165">
        <v>0</v>
      </c>
      <c r="E165">
        <v>0</v>
      </c>
      <c r="F165">
        <v>0</v>
      </c>
      <c r="G165">
        <v>0</v>
      </c>
      <c r="H165">
        <v>0</v>
      </c>
      <c r="I165">
        <v>1</v>
      </c>
    </row>
    <row r="166" spans="1:9">
      <c r="A166">
        <v>26</v>
      </c>
      <c r="B166">
        <v>29</v>
      </c>
      <c r="C166">
        <v>4306</v>
      </c>
      <c r="D166">
        <v>8</v>
      </c>
      <c r="E166">
        <v>0</v>
      </c>
      <c r="F166">
        <v>0</v>
      </c>
      <c r="G166">
        <v>0</v>
      </c>
      <c r="H166">
        <v>0</v>
      </c>
      <c r="I166">
        <v>0</v>
      </c>
    </row>
    <row r="167" spans="1:9">
      <c r="A167">
        <v>38</v>
      </c>
      <c r="B167">
        <v>1</v>
      </c>
      <c r="C167">
        <v>2619</v>
      </c>
      <c r="D167">
        <v>8</v>
      </c>
      <c r="E167">
        <v>0</v>
      </c>
      <c r="F167">
        <v>0</v>
      </c>
      <c r="G167">
        <v>0</v>
      </c>
      <c r="H167">
        <v>0</v>
      </c>
      <c r="I167">
        <v>0</v>
      </c>
    </row>
    <row r="168" spans="1:9">
      <c r="A168">
        <v>34</v>
      </c>
      <c r="B168">
        <v>8</v>
      </c>
      <c r="C168">
        <v>5121</v>
      </c>
      <c r="D168">
        <v>7</v>
      </c>
      <c r="E168">
        <v>0</v>
      </c>
      <c r="F168">
        <v>0</v>
      </c>
      <c r="G168">
        <v>0</v>
      </c>
      <c r="H168">
        <v>0</v>
      </c>
      <c r="I168">
        <v>0</v>
      </c>
    </row>
    <row r="169" spans="1:9">
      <c r="A169">
        <v>23</v>
      </c>
      <c r="B169">
        <v>6</v>
      </c>
      <c r="C169">
        <v>1601</v>
      </c>
      <c r="D169">
        <v>1</v>
      </c>
      <c r="E169">
        <v>0</v>
      </c>
      <c r="F169">
        <v>0</v>
      </c>
      <c r="G169">
        <v>0</v>
      </c>
      <c r="H169">
        <v>0</v>
      </c>
      <c r="I169">
        <v>1</v>
      </c>
    </row>
    <row r="170" spans="1:9">
      <c r="A170">
        <v>30</v>
      </c>
      <c r="B170">
        <v>2</v>
      </c>
      <c r="C170">
        <v>6877</v>
      </c>
      <c r="D170">
        <v>12</v>
      </c>
      <c r="E170">
        <v>0</v>
      </c>
      <c r="F170">
        <v>0</v>
      </c>
      <c r="G170">
        <v>0</v>
      </c>
      <c r="H170">
        <v>0</v>
      </c>
      <c r="I170">
        <v>0</v>
      </c>
    </row>
    <row r="171" spans="1:9">
      <c r="A171">
        <v>27</v>
      </c>
      <c r="B171">
        <v>3</v>
      </c>
      <c r="C171">
        <v>1706</v>
      </c>
      <c r="D171">
        <v>0</v>
      </c>
      <c r="E171">
        <v>0</v>
      </c>
      <c r="F171">
        <v>0</v>
      </c>
      <c r="G171">
        <v>0</v>
      </c>
      <c r="H171">
        <v>0</v>
      </c>
      <c r="I171">
        <v>0</v>
      </c>
    </row>
    <row r="172" spans="1:9">
      <c r="A172">
        <v>52</v>
      </c>
      <c r="B172">
        <v>25</v>
      </c>
      <c r="C172">
        <v>13826</v>
      </c>
      <c r="D172">
        <v>31</v>
      </c>
      <c r="E172">
        <v>9</v>
      </c>
      <c r="F172">
        <v>8</v>
      </c>
      <c r="G172">
        <v>0</v>
      </c>
      <c r="H172">
        <v>0</v>
      </c>
      <c r="I172">
        <v>0</v>
      </c>
    </row>
    <row r="173" spans="1:9">
      <c r="A173">
        <v>37</v>
      </c>
      <c r="B173">
        <v>21</v>
      </c>
      <c r="C173">
        <v>2973</v>
      </c>
      <c r="D173">
        <v>10</v>
      </c>
      <c r="E173">
        <v>5</v>
      </c>
      <c r="F173">
        <v>4</v>
      </c>
      <c r="G173">
        <v>0</v>
      </c>
      <c r="H173">
        <v>0</v>
      </c>
      <c r="I173">
        <v>0</v>
      </c>
    </row>
    <row r="174" spans="1:9">
      <c r="A174">
        <v>48</v>
      </c>
      <c r="B174">
        <v>20</v>
      </c>
      <c r="C174">
        <v>2259</v>
      </c>
      <c r="D174">
        <v>13</v>
      </c>
      <c r="E174">
        <v>0</v>
      </c>
      <c r="F174">
        <v>0</v>
      </c>
      <c r="G174">
        <v>0</v>
      </c>
      <c r="H174">
        <v>0</v>
      </c>
      <c r="I174">
        <v>0</v>
      </c>
    </row>
    <row r="175" spans="1:9">
      <c r="A175">
        <v>31</v>
      </c>
      <c r="B175">
        <v>20</v>
      </c>
      <c r="C175">
        <v>6932</v>
      </c>
      <c r="D175">
        <v>9</v>
      </c>
      <c r="E175">
        <v>9</v>
      </c>
      <c r="F175">
        <v>8</v>
      </c>
      <c r="G175">
        <v>0</v>
      </c>
      <c r="H175">
        <v>0</v>
      </c>
      <c r="I175">
        <v>0</v>
      </c>
    </row>
    <row r="176" spans="1:9">
      <c r="A176">
        <v>29</v>
      </c>
      <c r="B176">
        <v>10</v>
      </c>
      <c r="C176">
        <v>2404</v>
      </c>
      <c r="D176">
        <v>3</v>
      </c>
      <c r="E176">
        <v>0</v>
      </c>
      <c r="F176">
        <v>0</v>
      </c>
      <c r="G176">
        <v>0</v>
      </c>
      <c r="H176">
        <v>0</v>
      </c>
      <c r="I176">
        <v>1</v>
      </c>
    </row>
    <row r="177" spans="1:9">
      <c r="A177">
        <v>18</v>
      </c>
      <c r="B177">
        <v>5</v>
      </c>
      <c r="C177">
        <v>1051</v>
      </c>
      <c r="D177">
        <v>0</v>
      </c>
      <c r="E177">
        <v>0</v>
      </c>
      <c r="F177">
        <v>0</v>
      </c>
      <c r="G177">
        <v>0</v>
      </c>
      <c r="H177">
        <v>0</v>
      </c>
      <c r="I177">
        <v>0</v>
      </c>
    </row>
    <row r="178" spans="1:9">
      <c r="A178">
        <v>50</v>
      </c>
      <c r="B178">
        <v>1</v>
      </c>
      <c r="C178">
        <v>4728</v>
      </c>
      <c r="D178">
        <v>5</v>
      </c>
      <c r="E178">
        <v>0</v>
      </c>
      <c r="F178">
        <v>0</v>
      </c>
      <c r="G178">
        <v>0</v>
      </c>
      <c r="H178">
        <v>0</v>
      </c>
      <c r="I178">
        <v>1</v>
      </c>
    </row>
    <row r="179" spans="1:9">
      <c r="A179">
        <v>34</v>
      </c>
      <c r="B179">
        <v>3</v>
      </c>
      <c r="C179">
        <v>2979</v>
      </c>
      <c r="D179">
        <v>6</v>
      </c>
      <c r="E179">
        <v>0</v>
      </c>
      <c r="F179">
        <v>0</v>
      </c>
      <c r="G179">
        <v>0</v>
      </c>
      <c r="H179">
        <v>0</v>
      </c>
      <c r="I179">
        <v>0</v>
      </c>
    </row>
    <row r="180" spans="1:9">
      <c r="A180">
        <v>18</v>
      </c>
      <c r="B180">
        <v>8</v>
      </c>
      <c r="C180">
        <v>1904</v>
      </c>
      <c r="D180">
        <v>0</v>
      </c>
      <c r="E180">
        <v>0</v>
      </c>
      <c r="F180">
        <v>0</v>
      </c>
      <c r="G180">
        <v>0</v>
      </c>
      <c r="H180">
        <v>0</v>
      </c>
      <c r="I180">
        <v>1</v>
      </c>
    </row>
    <row r="181" spans="1:9">
      <c r="A181">
        <v>22</v>
      </c>
      <c r="B181">
        <v>3</v>
      </c>
      <c r="C181">
        <v>2853</v>
      </c>
      <c r="D181">
        <v>1</v>
      </c>
      <c r="E181">
        <v>0</v>
      </c>
      <c r="F181">
        <v>0</v>
      </c>
      <c r="G181">
        <v>0</v>
      </c>
      <c r="H181">
        <v>0</v>
      </c>
      <c r="I181">
        <v>1</v>
      </c>
    </row>
    <row r="182" spans="1:9">
      <c r="A182">
        <v>44</v>
      </c>
      <c r="B182">
        <v>17</v>
      </c>
      <c r="C182">
        <v>2290</v>
      </c>
      <c r="D182">
        <v>6</v>
      </c>
      <c r="E182">
        <v>0</v>
      </c>
      <c r="F182">
        <v>0</v>
      </c>
      <c r="G182">
        <v>0</v>
      </c>
      <c r="H182">
        <v>0</v>
      </c>
      <c r="I182">
        <v>0</v>
      </c>
    </row>
    <row r="183" spans="1:9">
      <c r="A183">
        <v>40</v>
      </c>
      <c r="B183">
        <v>2</v>
      </c>
      <c r="C183">
        <v>4327</v>
      </c>
      <c r="D183">
        <v>5</v>
      </c>
      <c r="E183">
        <v>0</v>
      </c>
      <c r="F183">
        <v>0</v>
      </c>
      <c r="G183">
        <v>0</v>
      </c>
      <c r="H183">
        <v>0</v>
      </c>
      <c r="I183">
        <v>0</v>
      </c>
    </row>
    <row r="184" spans="1:9">
      <c r="A184">
        <v>45</v>
      </c>
      <c r="B184">
        <v>25</v>
      </c>
      <c r="C184">
        <v>18061</v>
      </c>
      <c r="D184">
        <v>22</v>
      </c>
      <c r="E184">
        <v>0</v>
      </c>
      <c r="F184">
        <v>0</v>
      </c>
      <c r="G184">
        <v>0</v>
      </c>
      <c r="H184">
        <v>0</v>
      </c>
      <c r="I184">
        <v>0</v>
      </c>
    </row>
    <row r="185" spans="1:9">
      <c r="A185">
        <v>40</v>
      </c>
      <c r="B185">
        <v>16</v>
      </c>
      <c r="C185">
        <v>3544</v>
      </c>
      <c r="D185">
        <v>6</v>
      </c>
      <c r="E185">
        <v>4</v>
      </c>
      <c r="F185">
        <v>2</v>
      </c>
      <c r="G185">
        <v>0</v>
      </c>
      <c r="H185">
        <v>0</v>
      </c>
      <c r="I185">
        <v>0</v>
      </c>
    </row>
    <row r="186" spans="1:9">
      <c r="A186">
        <v>18</v>
      </c>
      <c r="B186">
        <v>1</v>
      </c>
      <c r="C186">
        <v>1611</v>
      </c>
      <c r="D186">
        <v>0</v>
      </c>
      <c r="E186">
        <v>0</v>
      </c>
      <c r="F186">
        <v>0</v>
      </c>
      <c r="G186">
        <v>0</v>
      </c>
      <c r="H186">
        <v>0</v>
      </c>
      <c r="I186">
        <v>0</v>
      </c>
    </row>
    <row r="187" spans="1:9">
      <c r="A187">
        <v>35</v>
      </c>
      <c r="B187">
        <v>1</v>
      </c>
      <c r="C187">
        <v>5363</v>
      </c>
      <c r="D187">
        <v>10</v>
      </c>
      <c r="E187">
        <v>9</v>
      </c>
      <c r="F187">
        <v>7</v>
      </c>
      <c r="G187">
        <v>0</v>
      </c>
      <c r="H187">
        <v>0</v>
      </c>
      <c r="I187">
        <v>0</v>
      </c>
    </row>
    <row r="188" spans="1:9">
      <c r="A188">
        <v>27</v>
      </c>
      <c r="B188">
        <v>2</v>
      </c>
      <c r="C188">
        <v>5071</v>
      </c>
      <c r="D188">
        <v>8</v>
      </c>
      <c r="E188">
        <v>6</v>
      </c>
      <c r="F188">
        <v>2</v>
      </c>
      <c r="G188">
        <v>0</v>
      </c>
      <c r="H188">
        <v>0</v>
      </c>
      <c r="I188">
        <v>0</v>
      </c>
    </row>
    <row r="189" spans="1:9">
      <c r="A189">
        <v>34</v>
      </c>
      <c r="B189">
        <v>26</v>
      </c>
      <c r="C189">
        <v>2029</v>
      </c>
      <c r="D189">
        <v>5</v>
      </c>
      <c r="E189">
        <v>5</v>
      </c>
      <c r="F189">
        <v>4</v>
      </c>
      <c r="G189">
        <v>0</v>
      </c>
      <c r="H189">
        <v>0</v>
      </c>
      <c r="I189">
        <v>0</v>
      </c>
    </row>
    <row r="190" spans="1:9">
      <c r="A190">
        <v>55</v>
      </c>
      <c r="B190">
        <v>1</v>
      </c>
      <c r="C190">
        <v>14732</v>
      </c>
      <c r="D190">
        <v>31</v>
      </c>
      <c r="E190">
        <v>7</v>
      </c>
      <c r="F190">
        <v>7</v>
      </c>
      <c r="G190">
        <v>0</v>
      </c>
      <c r="H190">
        <v>0</v>
      </c>
      <c r="I190">
        <v>0</v>
      </c>
    </row>
    <row r="191" spans="1:9">
      <c r="A191">
        <v>29</v>
      </c>
      <c r="B191">
        <v>13</v>
      </c>
      <c r="C191">
        <v>5765</v>
      </c>
      <c r="D191">
        <v>7</v>
      </c>
      <c r="E191">
        <v>5</v>
      </c>
      <c r="F191">
        <v>3</v>
      </c>
      <c r="G191">
        <v>0</v>
      </c>
      <c r="H191">
        <v>0</v>
      </c>
      <c r="I191">
        <v>1</v>
      </c>
    </row>
    <row r="192" spans="1:9">
      <c r="A192">
        <v>24</v>
      </c>
      <c r="B192">
        <v>9</v>
      </c>
      <c r="C192">
        <v>3172</v>
      </c>
      <c r="D192">
        <v>4</v>
      </c>
      <c r="E192">
        <v>0</v>
      </c>
      <c r="F192">
        <v>0</v>
      </c>
      <c r="G192">
        <v>0</v>
      </c>
      <c r="H192">
        <v>0</v>
      </c>
      <c r="I192">
        <v>1</v>
      </c>
    </row>
    <row r="193" spans="1:9">
      <c r="A193">
        <v>28</v>
      </c>
      <c r="B193">
        <v>2</v>
      </c>
      <c r="C193">
        <v>2561</v>
      </c>
      <c r="D193">
        <v>8</v>
      </c>
      <c r="E193">
        <v>0</v>
      </c>
      <c r="F193">
        <v>0</v>
      </c>
      <c r="G193">
        <v>0</v>
      </c>
      <c r="H193">
        <v>0</v>
      </c>
      <c r="I193">
        <v>1</v>
      </c>
    </row>
    <row r="194" spans="1:9">
      <c r="A194">
        <v>33</v>
      </c>
      <c r="B194">
        <v>8</v>
      </c>
      <c r="C194">
        <v>6388</v>
      </c>
      <c r="D194">
        <v>14</v>
      </c>
      <c r="E194">
        <v>0</v>
      </c>
      <c r="F194">
        <v>0</v>
      </c>
      <c r="G194">
        <v>0</v>
      </c>
      <c r="H194">
        <v>0</v>
      </c>
      <c r="I194">
        <v>0</v>
      </c>
    </row>
    <row r="195" spans="1:9">
      <c r="A195">
        <v>32</v>
      </c>
      <c r="B195">
        <v>10</v>
      </c>
      <c r="C195">
        <v>11244</v>
      </c>
      <c r="D195">
        <v>10</v>
      </c>
      <c r="E195">
        <v>5</v>
      </c>
      <c r="F195">
        <v>2</v>
      </c>
      <c r="G195">
        <v>0</v>
      </c>
      <c r="H195">
        <v>0</v>
      </c>
      <c r="I195">
        <v>0</v>
      </c>
    </row>
    <row r="196" spans="1:9">
      <c r="A196">
        <v>28</v>
      </c>
      <c r="B196">
        <v>27</v>
      </c>
      <c r="C196">
        <v>4877</v>
      </c>
      <c r="D196">
        <v>6</v>
      </c>
      <c r="E196">
        <v>5</v>
      </c>
      <c r="F196">
        <v>3</v>
      </c>
      <c r="G196">
        <v>0</v>
      </c>
      <c r="H196">
        <v>0</v>
      </c>
      <c r="I196">
        <v>0</v>
      </c>
    </row>
    <row r="197" spans="1:9">
      <c r="A197">
        <v>18</v>
      </c>
      <c r="B197">
        <v>3</v>
      </c>
      <c r="C197">
        <v>1569</v>
      </c>
      <c r="D197">
        <v>0</v>
      </c>
      <c r="E197">
        <v>0</v>
      </c>
      <c r="F197">
        <v>0</v>
      </c>
      <c r="G197">
        <v>0</v>
      </c>
      <c r="H197">
        <v>0</v>
      </c>
      <c r="I197">
        <v>1</v>
      </c>
    </row>
    <row r="198" spans="1:9">
      <c r="A198">
        <v>49</v>
      </c>
      <c r="B198">
        <v>1</v>
      </c>
      <c r="C198">
        <v>15379</v>
      </c>
      <c r="D198">
        <v>23</v>
      </c>
      <c r="E198">
        <v>8</v>
      </c>
      <c r="F198">
        <v>7</v>
      </c>
      <c r="G198">
        <v>0</v>
      </c>
      <c r="H198">
        <v>0</v>
      </c>
      <c r="I198">
        <v>0</v>
      </c>
    </row>
    <row r="199" spans="1:9">
      <c r="A199">
        <v>38</v>
      </c>
      <c r="B199">
        <v>4</v>
      </c>
      <c r="C199">
        <v>3306</v>
      </c>
      <c r="D199">
        <v>7</v>
      </c>
      <c r="E199">
        <v>0</v>
      </c>
      <c r="F199">
        <v>0</v>
      </c>
      <c r="G199">
        <v>0</v>
      </c>
      <c r="H199">
        <v>0</v>
      </c>
      <c r="I199">
        <v>0</v>
      </c>
    </row>
    <row r="200" spans="1:9">
      <c r="A200">
        <v>32</v>
      </c>
      <c r="B200">
        <v>1</v>
      </c>
      <c r="C200">
        <v>6735</v>
      </c>
      <c r="D200">
        <v>10</v>
      </c>
      <c r="E200">
        <v>0</v>
      </c>
      <c r="F200">
        <v>0</v>
      </c>
      <c r="G200">
        <v>0</v>
      </c>
      <c r="H200">
        <v>0</v>
      </c>
      <c r="I200">
        <v>1</v>
      </c>
    </row>
    <row r="201" spans="1:9">
      <c r="A201">
        <v>33</v>
      </c>
      <c r="B201">
        <v>16</v>
      </c>
      <c r="C201">
        <v>8564</v>
      </c>
      <c r="D201">
        <v>11</v>
      </c>
      <c r="E201">
        <v>0</v>
      </c>
      <c r="F201">
        <v>0</v>
      </c>
      <c r="G201">
        <v>0</v>
      </c>
      <c r="H201">
        <v>0</v>
      </c>
      <c r="I201">
        <v>1</v>
      </c>
    </row>
    <row r="202" spans="1:9">
      <c r="A202">
        <v>42</v>
      </c>
      <c r="B202">
        <v>13</v>
      </c>
      <c r="C202">
        <v>5538</v>
      </c>
      <c r="D202">
        <v>10</v>
      </c>
      <c r="E202">
        <v>0</v>
      </c>
      <c r="F202">
        <v>0</v>
      </c>
      <c r="G202">
        <v>0</v>
      </c>
      <c r="H202">
        <v>0</v>
      </c>
      <c r="I202">
        <v>0</v>
      </c>
    </row>
    <row r="203" spans="1:9">
      <c r="A203">
        <v>18</v>
      </c>
      <c r="B203">
        <v>14</v>
      </c>
      <c r="C203">
        <v>1514</v>
      </c>
      <c r="D203">
        <v>0</v>
      </c>
      <c r="E203">
        <v>0</v>
      </c>
      <c r="F203">
        <v>0</v>
      </c>
      <c r="G203">
        <v>0</v>
      </c>
      <c r="H203">
        <v>0</v>
      </c>
      <c r="I203">
        <v>0</v>
      </c>
    </row>
    <row r="204" spans="1:9">
      <c r="A204">
        <v>32</v>
      </c>
      <c r="B204">
        <v>10</v>
      </c>
      <c r="C204">
        <v>4648</v>
      </c>
      <c r="D204">
        <v>4</v>
      </c>
      <c r="E204">
        <v>0</v>
      </c>
      <c r="F204">
        <v>0</v>
      </c>
      <c r="G204">
        <v>0</v>
      </c>
      <c r="H204">
        <v>0</v>
      </c>
      <c r="I204">
        <v>0</v>
      </c>
    </row>
    <row r="205" spans="1:9">
      <c r="A205">
        <v>42</v>
      </c>
      <c r="B205">
        <v>8</v>
      </c>
      <c r="C205">
        <v>3968</v>
      </c>
      <c r="D205">
        <v>8</v>
      </c>
      <c r="E205">
        <v>0</v>
      </c>
      <c r="F205">
        <v>0</v>
      </c>
      <c r="G205">
        <v>0</v>
      </c>
      <c r="H205">
        <v>0</v>
      </c>
      <c r="I205">
        <v>0</v>
      </c>
    </row>
    <row r="206" spans="1:9">
      <c r="A206">
        <v>56</v>
      </c>
      <c r="B206">
        <v>11</v>
      </c>
      <c r="C206">
        <v>5380</v>
      </c>
      <c r="D206">
        <v>6</v>
      </c>
      <c r="E206">
        <v>0</v>
      </c>
      <c r="F206">
        <v>0</v>
      </c>
      <c r="G206">
        <v>0</v>
      </c>
      <c r="H206">
        <v>0</v>
      </c>
      <c r="I206">
        <v>0</v>
      </c>
    </row>
    <row r="207" spans="1:9">
      <c r="A207">
        <v>42</v>
      </c>
      <c r="B207">
        <v>12</v>
      </c>
      <c r="C207">
        <v>5087</v>
      </c>
      <c r="D207">
        <v>14</v>
      </c>
      <c r="E207">
        <v>0</v>
      </c>
      <c r="F207">
        <v>0</v>
      </c>
      <c r="G207">
        <v>0</v>
      </c>
      <c r="H207">
        <v>0</v>
      </c>
      <c r="I207">
        <v>0</v>
      </c>
    </row>
    <row r="208" spans="1:9">
      <c r="A208">
        <v>52</v>
      </c>
      <c r="B208">
        <v>29</v>
      </c>
      <c r="C208">
        <v>3482</v>
      </c>
      <c r="D208">
        <v>16</v>
      </c>
      <c r="E208">
        <v>9</v>
      </c>
      <c r="F208">
        <v>8</v>
      </c>
      <c r="G208">
        <v>0</v>
      </c>
      <c r="H208">
        <v>0</v>
      </c>
      <c r="I208">
        <v>0</v>
      </c>
    </row>
    <row r="209" spans="1:9">
      <c r="A209">
        <v>36</v>
      </c>
      <c r="B209">
        <v>11</v>
      </c>
      <c r="C209">
        <v>6652</v>
      </c>
      <c r="D209">
        <v>8</v>
      </c>
      <c r="E209">
        <v>6</v>
      </c>
      <c r="F209">
        <v>3</v>
      </c>
      <c r="G209">
        <v>0</v>
      </c>
      <c r="H209">
        <v>0</v>
      </c>
      <c r="I209">
        <v>0</v>
      </c>
    </row>
    <row r="210" spans="1:9">
      <c r="A210">
        <v>26</v>
      </c>
      <c r="B210">
        <v>5</v>
      </c>
      <c r="C210">
        <v>2966</v>
      </c>
      <c r="D210">
        <v>5</v>
      </c>
      <c r="E210">
        <v>4</v>
      </c>
      <c r="F210">
        <v>2</v>
      </c>
      <c r="G210">
        <v>0</v>
      </c>
      <c r="H210">
        <v>0</v>
      </c>
      <c r="I210">
        <v>0</v>
      </c>
    </row>
    <row r="211" spans="1:9">
      <c r="A211">
        <v>46</v>
      </c>
      <c r="B211">
        <v>5</v>
      </c>
      <c r="C211">
        <v>5772</v>
      </c>
      <c r="D211">
        <v>14</v>
      </c>
      <c r="E211">
        <v>9</v>
      </c>
      <c r="F211">
        <v>6</v>
      </c>
      <c r="G211">
        <v>0</v>
      </c>
      <c r="H211">
        <v>8</v>
      </c>
      <c r="I211">
        <v>0</v>
      </c>
    </row>
    <row r="212" spans="1:9">
      <c r="A212">
        <v>50</v>
      </c>
      <c r="B212">
        <v>1</v>
      </c>
      <c r="C212">
        <v>18172</v>
      </c>
      <c r="D212">
        <v>28</v>
      </c>
      <c r="E212">
        <v>8</v>
      </c>
      <c r="F212">
        <v>3</v>
      </c>
      <c r="G212">
        <v>0</v>
      </c>
      <c r="H212">
        <v>7</v>
      </c>
      <c r="I212">
        <v>0</v>
      </c>
    </row>
    <row r="213" spans="1:9">
      <c r="A213">
        <v>33</v>
      </c>
      <c r="B213">
        <v>22</v>
      </c>
      <c r="C213">
        <v>6146</v>
      </c>
      <c r="D213">
        <v>8</v>
      </c>
      <c r="E213">
        <v>7</v>
      </c>
      <c r="F213">
        <v>7</v>
      </c>
      <c r="G213">
        <v>0</v>
      </c>
      <c r="H213">
        <v>7</v>
      </c>
      <c r="I213">
        <v>0</v>
      </c>
    </row>
    <row r="214" spans="1:9">
      <c r="A214">
        <v>32</v>
      </c>
      <c r="B214">
        <v>9</v>
      </c>
      <c r="C214">
        <v>4668</v>
      </c>
      <c r="D214">
        <v>9</v>
      </c>
      <c r="E214">
        <v>8</v>
      </c>
      <c r="F214">
        <v>7</v>
      </c>
      <c r="G214">
        <v>0</v>
      </c>
      <c r="H214">
        <v>7</v>
      </c>
      <c r="I214">
        <v>0</v>
      </c>
    </row>
    <row r="215" spans="1:9">
      <c r="A215">
        <v>42</v>
      </c>
      <c r="B215">
        <v>21</v>
      </c>
      <c r="C215">
        <v>5265</v>
      </c>
      <c r="D215">
        <v>11</v>
      </c>
      <c r="E215">
        <v>5</v>
      </c>
      <c r="F215">
        <v>3</v>
      </c>
      <c r="G215">
        <v>0</v>
      </c>
      <c r="H215">
        <v>2</v>
      </c>
      <c r="I215">
        <v>0</v>
      </c>
    </row>
    <row r="216" spans="1:9">
      <c r="A216">
        <v>30</v>
      </c>
      <c r="B216">
        <v>26</v>
      </c>
      <c r="C216">
        <v>6696</v>
      </c>
      <c r="D216">
        <v>9</v>
      </c>
      <c r="E216">
        <v>6</v>
      </c>
      <c r="F216">
        <v>3</v>
      </c>
      <c r="G216">
        <v>0</v>
      </c>
      <c r="H216">
        <v>1</v>
      </c>
      <c r="I216">
        <v>1</v>
      </c>
    </row>
    <row r="217" spans="1:9">
      <c r="A217">
        <v>36</v>
      </c>
      <c r="B217">
        <v>24</v>
      </c>
      <c r="C217">
        <v>5674</v>
      </c>
      <c r="D217">
        <v>11</v>
      </c>
      <c r="E217">
        <v>9</v>
      </c>
      <c r="F217">
        <v>8</v>
      </c>
      <c r="G217">
        <v>0</v>
      </c>
      <c r="H217">
        <v>8</v>
      </c>
      <c r="I217">
        <v>0</v>
      </c>
    </row>
    <row r="218" spans="1:9">
      <c r="A218">
        <v>33</v>
      </c>
      <c r="B218">
        <v>10</v>
      </c>
      <c r="C218">
        <v>4682</v>
      </c>
      <c r="D218">
        <v>9</v>
      </c>
      <c r="E218">
        <v>7</v>
      </c>
      <c r="F218">
        <v>7</v>
      </c>
      <c r="G218">
        <v>0</v>
      </c>
      <c r="H218">
        <v>1</v>
      </c>
      <c r="I218">
        <v>0</v>
      </c>
    </row>
    <row r="219" spans="1:9">
      <c r="A219">
        <v>54</v>
      </c>
      <c r="B219">
        <v>20</v>
      </c>
      <c r="C219">
        <v>4869</v>
      </c>
      <c r="D219">
        <v>20</v>
      </c>
      <c r="E219">
        <v>4</v>
      </c>
      <c r="F219">
        <v>3</v>
      </c>
      <c r="G219">
        <v>0</v>
      </c>
      <c r="H219">
        <v>3</v>
      </c>
      <c r="I219">
        <v>0</v>
      </c>
    </row>
    <row r="220" spans="1:9">
      <c r="A220">
        <v>26</v>
      </c>
      <c r="B220">
        <v>3</v>
      </c>
      <c r="C220">
        <v>3102</v>
      </c>
      <c r="D220">
        <v>7</v>
      </c>
      <c r="E220">
        <v>6</v>
      </c>
      <c r="F220">
        <v>4</v>
      </c>
      <c r="G220">
        <v>0</v>
      </c>
      <c r="H220">
        <v>4</v>
      </c>
      <c r="I220">
        <v>1</v>
      </c>
    </row>
    <row r="221" spans="1:9">
      <c r="A221">
        <v>42</v>
      </c>
      <c r="B221">
        <v>29</v>
      </c>
      <c r="C221">
        <v>4556</v>
      </c>
      <c r="D221">
        <v>19</v>
      </c>
      <c r="E221">
        <v>5</v>
      </c>
      <c r="F221">
        <v>4</v>
      </c>
      <c r="G221">
        <v>0</v>
      </c>
      <c r="H221">
        <v>2</v>
      </c>
      <c r="I221">
        <v>0</v>
      </c>
    </row>
    <row r="222" spans="1:9">
      <c r="A222">
        <v>42</v>
      </c>
      <c r="B222">
        <v>28</v>
      </c>
      <c r="C222">
        <v>4523</v>
      </c>
      <c r="D222">
        <v>7</v>
      </c>
      <c r="E222">
        <v>6</v>
      </c>
      <c r="F222">
        <v>5</v>
      </c>
      <c r="G222">
        <v>0</v>
      </c>
      <c r="H222">
        <v>4</v>
      </c>
      <c r="I222">
        <v>0</v>
      </c>
    </row>
    <row r="223" spans="1:9">
      <c r="A223">
        <v>40</v>
      </c>
      <c r="B223">
        <v>28</v>
      </c>
      <c r="C223">
        <v>10932</v>
      </c>
      <c r="D223">
        <v>20</v>
      </c>
      <c r="E223">
        <v>1</v>
      </c>
      <c r="F223">
        <v>0</v>
      </c>
      <c r="G223">
        <v>0</v>
      </c>
      <c r="H223">
        <v>1</v>
      </c>
      <c r="I223">
        <v>0</v>
      </c>
    </row>
    <row r="224" spans="1:9">
      <c r="A224">
        <v>41</v>
      </c>
      <c r="B224">
        <v>2</v>
      </c>
      <c r="C224">
        <v>6811</v>
      </c>
      <c r="D224">
        <v>10</v>
      </c>
      <c r="E224">
        <v>8</v>
      </c>
      <c r="F224">
        <v>7</v>
      </c>
      <c r="G224">
        <v>0</v>
      </c>
      <c r="H224">
        <v>7</v>
      </c>
      <c r="I224">
        <v>0</v>
      </c>
    </row>
    <row r="225" spans="1:9">
      <c r="A225">
        <v>36</v>
      </c>
      <c r="B225">
        <v>8</v>
      </c>
      <c r="C225">
        <v>11713</v>
      </c>
      <c r="D225">
        <v>10</v>
      </c>
      <c r="E225">
        <v>8</v>
      </c>
      <c r="F225">
        <v>7</v>
      </c>
      <c r="G225">
        <v>0</v>
      </c>
      <c r="H225">
        <v>5</v>
      </c>
      <c r="I225">
        <v>0</v>
      </c>
    </row>
    <row r="226" spans="1:9">
      <c r="A226">
        <v>30</v>
      </c>
      <c r="B226">
        <v>5</v>
      </c>
      <c r="C226">
        <v>3761</v>
      </c>
      <c r="D226">
        <v>10</v>
      </c>
      <c r="E226">
        <v>5</v>
      </c>
      <c r="F226">
        <v>4</v>
      </c>
      <c r="G226">
        <v>0</v>
      </c>
      <c r="H226">
        <v>3</v>
      </c>
      <c r="I226">
        <v>0</v>
      </c>
    </row>
    <row r="227" spans="1:9">
      <c r="A227">
        <v>32</v>
      </c>
      <c r="B227">
        <v>1</v>
      </c>
      <c r="C227">
        <v>2314</v>
      </c>
      <c r="D227">
        <v>4</v>
      </c>
      <c r="E227">
        <v>3</v>
      </c>
      <c r="F227">
        <v>0</v>
      </c>
      <c r="G227">
        <v>0</v>
      </c>
      <c r="H227">
        <v>2</v>
      </c>
      <c r="I227">
        <v>0</v>
      </c>
    </row>
    <row r="228" spans="1:9">
      <c r="A228">
        <v>32</v>
      </c>
      <c r="B228">
        <v>1</v>
      </c>
      <c r="C228">
        <v>2332</v>
      </c>
      <c r="D228">
        <v>5</v>
      </c>
      <c r="E228">
        <v>3</v>
      </c>
      <c r="F228">
        <v>0</v>
      </c>
      <c r="G228">
        <v>0</v>
      </c>
      <c r="H228">
        <v>2</v>
      </c>
      <c r="I228">
        <v>0</v>
      </c>
    </row>
    <row r="229" spans="1:9">
      <c r="A229">
        <v>36</v>
      </c>
      <c r="B229">
        <v>8</v>
      </c>
      <c r="C229">
        <v>5079</v>
      </c>
      <c r="D229">
        <v>12</v>
      </c>
      <c r="E229">
        <v>7</v>
      </c>
      <c r="F229">
        <v>7</v>
      </c>
      <c r="G229">
        <v>0</v>
      </c>
      <c r="H229">
        <v>7</v>
      </c>
      <c r="I229">
        <v>0</v>
      </c>
    </row>
    <row r="230" spans="1:9">
      <c r="A230">
        <v>41</v>
      </c>
      <c r="B230">
        <v>9</v>
      </c>
      <c r="C230">
        <v>19419</v>
      </c>
      <c r="D230">
        <v>21</v>
      </c>
      <c r="E230">
        <v>18</v>
      </c>
      <c r="F230">
        <v>16</v>
      </c>
      <c r="G230">
        <v>0</v>
      </c>
      <c r="H230">
        <v>11</v>
      </c>
      <c r="I230">
        <v>0</v>
      </c>
    </row>
    <row r="231" spans="1:9">
      <c r="A231">
        <v>38</v>
      </c>
      <c r="B231">
        <v>10</v>
      </c>
      <c r="C231">
        <v>2684</v>
      </c>
      <c r="D231">
        <v>3</v>
      </c>
      <c r="E231">
        <v>2</v>
      </c>
      <c r="F231">
        <v>1</v>
      </c>
      <c r="G231">
        <v>0</v>
      </c>
      <c r="H231">
        <v>2</v>
      </c>
      <c r="I231">
        <v>0</v>
      </c>
    </row>
    <row r="232" spans="1:9">
      <c r="A232">
        <v>50</v>
      </c>
      <c r="B232">
        <v>1</v>
      </c>
      <c r="C232">
        <v>6347</v>
      </c>
      <c r="D232">
        <v>19</v>
      </c>
      <c r="E232">
        <v>18</v>
      </c>
      <c r="F232">
        <v>7</v>
      </c>
      <c r="G232">
        <v>0</v>
      </c>
      <c r="H232">
        <v>13</v>
      </c>
      <c r="I232">
        <v>0</v>
      </c>
    </row>
    <row r="233" spans="1:9">
      <c r="A233">
        <v>56</v>
      </c>
      <c r="B233">
        <v>9</v>
      </c>
      <c r="C233">
        <v>2942</v>
      </c>
      <c r="D233">
        <v>18</v>
      </c>
      <c r="E233">
        <v>5</v>
      </c>
      <c r="F233">
        <v>4</v>
      </c>
      <c r="G233">
        <v>0</v>
      </c>
      <c r="H233">
        <v>3</v>
      </c>
      <c r="I233">
        <v>0</v>
      </c>
    </row>
    <row r="234" spans="1:9">
      <c r="A234">
        <v>43</v>
      </c>
      <c r="B234">
        <v>27</v>
      </c>
      <c r="C234">
        <v>10820</v>
      </c>
      <c r="D234">
        <v>18</v>
      </c>
      <c r="E234">
        <v>8</v>
      </c>
      <c r="F234">
        <v>7</v>
      </c>
      <c r="G234">
        <v>0</v>
      </c>
      <c r="H234">
        <v>1</v>
      </c>
      <c r="I234">
        <v>0</v>
      </c>
    </row>
    <row r="235" spans="1:9">
      <c r="A235">
        <v>39</v>
      </c>
      <c r="B235">
        <v>9</v>
      </c>
      <c r="C235">
        <v>6782</v>
      </c>
      <c r="D235">
        <v>9</v>
      </c>
      <c r="E235">
        <v>5</v>
      </c>
      <c r="F235">
        <v>4</v>
      </c>
      <c r="G235">
        <v>0</v>
      </c>
      <c r="H235">
        <v>3</v>
      </c>
      <c r="I235">
        <v>0</v>
      </c>
    </row>
    <row r="236" spans="1:9">
      <c r="A236">
        <v>36</v>
      </c>
      <c r="B236">
        <v>18</v>
      </c>
      <c r="C236">
        <v>7779</v>
      </c>
      <c r="D236">
        <v>18</v>
      </c>
      <c r="E236">
        <v>11</v>
      </c>
      <c r="F236">
        <v>9</v>
      </c>
      <c r="G236">
        <v>0</v>
      </c>
      <c r="H236">
        <v>9</v>
      </c>
      <c r="I236">
        <v>0</v>
      </c>
    </row>
    <row r="237" spans="1:9">
      <c r="A237">
        <v>42</v>
      </c>
      <c r="B237">
        <v>2</v>
      </c>
      <c r="C237">
        <v>6272</v>
      </c>
      <c r="D237">
        <v>10</v>
      </c>
      <c r="E237">
        <v>4</v>
      </c>
      <c r="F237">
        <v>3</v>
      </c>
      <c r="G237">
        <v>0</v>
      </c>
      <c r="H237">
        <v>3</v>
      </c>
      <c r="I237">
        <v>0</v>
      </c>
    </row>
    <row r="238" spans="1:9">
      <c r="A238">
        <v>32</v>
      </c>
      <c r="B238">
        <v>2</v>
      </c>
      <c r="C238">
        <v>4998</v>
      </c>
      <c r="D238">
        <v>10</v>
      </c>
      <c r="E238">
        <v>8</v>
      </c>
      <c r="F238">
        <v>7</v>
      </c>
      <c r="G238">
        <v>0</v>
      </c>
      <c r="H238">
        <v>7</v>
      </c>
      <c r="I238">
        <v>0</v>
      </c>
    </row>
    <row r="239" spans="1:9">
      <c r="A239">
        <v>39</v>
      </c>
      <c r="B239">
        <v>25</v>
      </c>
      <c r="C239">
        <v>10920</v>
      </c>
      <c r="D239">
        <v>13</v>
      </c>
      <c r="E239">
        <v>6</v>
      </c>
      <c r="F239">
        <v>4</v>
      </c>
      <c r="G239">
        <v>0</v>
      </c>
      <c r="H239">
        <v>5</v>
      </c>
      <c r="I239">
        <v>0</v>
      </c>
    </row>
    <row r="240" spans="1:9">
      <c r="A240">
        <v>52</v>
      </c>
      <c r="B240">
        <v>28</v>
      </c>
      <c r="C240">
        <v>13247</v>
      </c>
      <c r="D240">
        <v>24</v>
      </c>
      <c r="E240">
        <v>5</v>
      </c>
      <c r="F240">
        <v>3</v>
      </c>
      <c r="G240">
        <v>0</v>
      </c>
      <c r="H240">
        <v>2</v>
      </c>
      <c r="I240">
        <v>0</v>
      </c>
    </row>
    <row r="241" spans="1:9">
      <c r="A241">
        <v>40</v>
      </c>
      <c r="B241">
        <v>9</v>
      </c>
      <c r="C241">
        <v>3975</v>
      </c>
      <c r="D241">
        <v>11</v>
      </c>
      <c r="E241">
        <v>8</v>
      </c>
      <c r="F241">
        <v>7</v>
      </c>
      <c r="G241">
        <v>0</v>
      </c>
      <c r="H241">
        <v>7</v>
      </c>
      <c r="I241">
        <v>0</v>
      </c>
    </row>
    <row r="242" spans="1:9">
      <c r="A242">
        <v>33</v>
      </c>
      <c r="B242">
        <v>7</v>
      </c>
      <c r="C242">
        <v>4373</v>
      </c>
      <c r="D242">
        <v>5</v>
      </c>
      <c r="E242">
        <v>4</v>
      </c>
      <c r="F242">
        <v>3</v>
      </c>
      <c r="G242">
        <v>0</v>
      </c>
      <c r="H242">
        <v>3</v>
      </c>
      <c r="I242">
        <v>0</v>
      </c>
    </row>
    <row r="243" spans="1:9">
      <c r="A243">
        <v>44</v>
      </c>
      <c r="B243">
        <v>1</v>
      </c>
      <c r="C243">
        <v>5743</v>
      </c>
      <c r="D243">
        <v>14</v>
      </c>
      <c r="E243">
        <v>10</v>
      </c>
      <c r="F243">
        <v>7</v>
      </c>
      <c r="G243">
        <v>0</v>
      </c>
      <c r="H243">
        <v>2</v>
      </c>
      <c r="I243">
        <v>0</v>
      </c>
    </row>
    <row r="244" spans="1:9">
      <c r="A244">
        <v>30</v>
      </c>
      <c r="B244">
        <v>2</v>
      </c>
      <c r="C244">
        <v>4968</v>
      </c>
      <c r="D244">
        <v>10</v>
      </c>
      <c r="E244">
        <v>9</v>
      </c>
      <c r="F244">
        <v>7</v>
      </c>
      <c r="G244">
        <v>0</v>
      </c>
      <c r="H244">
        <v>7</v>
      </c>
      <c r="I244">
        <v>0</v>
      </c>
    </row>
    <row r="245" spans="1:9">
      <c r="A245">
        <v>38</v>
      </c>
      <c r="B245">
        <v>2</v>
      </c>
      <c r="C245">
        <v>2468</v>
      </c>
      <c r="D245">
        <v>9</v>
      </c>
      <c r="E245">
        <v>6</v>
      </c>
      <c r="F245">
        <v>1</v>
      </c>
      <c r="G245">
        <v>0</v>
      </c>
      <c r="H245">
        <v>5</v>
      </c>
      <c r="I245">
        <v>0</v>
      </c>
    </row>
    <row r="246" spans="1:9">
      <c r="A246">
        <v>32</v>
      </c>
      <c r="B246">
        <v>5</v>
      </c>
      <c r="C246">
        <v>2718</v>
      </c>
      <c r="D246">
        <v>12</v>
      </c>
      <c r="E246">
        <v>7</v>
      </c>
      <c r="F246">
        <v>7</v>
      </c>
      <c r="G246">
        <v>0</v>
      </c>
      <c r="H246">
        <v>7</v>
      </c>
      <c r="I246">
        <v>0</v>
      </c>
    </row>
    <row r="247" spans="1:9">
      <c r="A247">
        <v>34</v>
      </c>
      <c r="B247">
        <v>9</v>
      </c>
      <c r="C247">
        <v>5346</v>
      </c>
      <c r="D247">
        <v>11</v>
      </c>
      <c r="E247">
        <v>7</v>
      </c>
      <c r="F247">
        <v>1</v>
      </c>
      <c r="G247">
        <v>0</v>
      </c>
      <c r="H247">
        <v>7</v>
      </c>
      <c r="I247">
        <v>1</v>
      </c>
    </row>
    <row r="248" spans="1:9">
      <c r="A248">
        <v>27</v>
      </c>
      <c r="B248">
        <v>5</v>
      </c>
      <c r="C248">
        <v>2379</v>
      </c>
      <c r="D248">
        <v>6</v>
      </c>
      <c r="E248">
        <v>5</v>
      </c>
      <c r="F248">
        <v>4</v>
      </c>
      <c r="G248">
        <v>0</v>
      </c>
      <c r="H248">
        <v>2</v>
      </c>
      <c r="I248">
        <v>0</v>
      </c>
    </row>
    <row r="249" spans="1:9">
      <c r="A249">
        <v>32</v>
      </c>
      <c r="B249">
        <v>5</v>
      </c>
      <c r="C249">
        <v>2432</v>
      </c>
      <c r="D249">
        <v>8</v>
      </c>
      <c r="E249">
        <v>4</v>
      </c>
      <c r="F249">
        <v>1</v>
      </c>
      <c r="G249">
        <v>0</v>
      </c>
      <c r="H249">
        <v>3</v>
      </c>
      <c r="I249">
        <v>1</v>
      </c>
    </row>
    <row r="250" spans="1:9">
      <c r="A250">
        <v>50</v>
      </c>
      <c r="B250">
        <v>1</v>
      </c>
      <c r="C250">
        <v>6728</v>
      </c>
      <c r="D250">
        <v>12</v>
      </c>
      <c r="E250">
        <v>6</v>
      </c>
      <c r="F250">
        <v>3</v>
      </c>
      <c r="G250">
        <v>0</v>
      </c>
      <c r="H250">
        <v>1</v>
      </c>
      <c r="I250">
        <v>1</v>
      </c>
    </row>
    <row r="251" spans="1:9">
      <c r="A251">
        <v>49</v>
      </c>
      <c r="B251">
        <v>2</v>
      </c>
      <c r="C251">
        <v>5390</v>
      </c>
      <c r="D251">
        <v>17</v>
      </c>
      <c r="E251">
        <v>9</v>
      </c>
      <c r="F251">
        <v>6</v>
      </c>
      <c r="G251">
        <v>0</v>
      </c>
      <c r="H251">
        <v>8</v>
      </c>
      <c r="I251">
        <v>0</v>
      </c>
    </row>
    <row r="252" spans="1:9">
      <c r="A252">
        <v>41</v>
      </c>
      <c r="B252">
        <v>1</v>
      </c>
      <c r="C252">
        <v>5993</v>
      </c>
      <c r="D252">
        <v>8</v>
      </c>
      <c r="E252">
        <v>6</v>
      </c>
      <c r="F252">
        <v>4</v>
      </c>
      <c r="G252">
        <v>0</v>
      </c>
      <c r="H252">
        <v>5</v>
      </c>
      <c r="I252">
        <v>1</v>
      </c>
    </row>
    <row r="253" spans="1:9">
      <c r="A253">
        <v>36</v>
      </c>
      <c r="B253">
        <v>9</v>
      </c>
      <c r="C253">
        <v>3407</v>
      </c>
      <c r="D253">
        <v>10</v>
      </c>
      <c r="E253">
        <v>5</v>
      </c>
      <c r="F253">
        <v>3</v>
      </c>
      <c r="G253">
        <v>0</v>
      </c>
      <c r="H253">
        <v>3</v>
      </c>
      <c r="I253">
        <v>1</v>
      </c>
    </row>
    <row r="254" spans="1:9">
      <c r="A254">
        <v>32</v>
      </c>
      <c r="B254">
        <v>9</v>
      </c>
      <c r="C254">
        <v>4200</v>
      </c>
      <c r="D254">
        <v>10</v>
      </c>
      <c r="E254">
        <v>5</v>
      </c>
      <c r="F254">
        <v>4</v>
      </c>
      <c r="G254">
        <v>0</v>
      </c>
      <c r="H254">
        <v>4</v>
      </c>
      <c r="I254">
        <v>1</v>
      </c>
    </row>
    <row r="255" spans="1:9">
      <c r="A255">
        <v>35</v>
      </c>
      <c r="B255">
        <v>23</v>
      </c>
      <c r="C255">
        <v>5916</v>
      </c>
      <c r="D255">
        <v>8</v>
      </c>
      <c r="E255">
        <v>1</v>
      </c>
      <c r="F255">
        <v>0</v>
      </c>
      <c r="G255">
        <v>0</v>
      </c>
      <c r="H255">
        <v>1</v>
      </c>
      <c r="I255">
        <v>1</v>
      </c>
    </row>
    <row r="256" spans="1:9">
      <c r="A256">
        <v>33</v>
      </c>
      <c r="B256">
        <v>14</v>
      </c>
      <c r="C256">
        <v>2436</v>
      </c>
      <c r="D256">
        <v>8</v>
      </c>
      <c r="E256">
        <v>5</v>
      </c>
      <c r="F256">
        <v>4</v>
      </c>
      <c r="G256">
        <v>0</v>
      </c>
      <c r="H256">
        <v>4</v>
      </c>
      <c r="I256">
        <v>1</v>
      </c>
    </row>
    <row r="257" spans="1:9">
      <c r="A257">
        <v>27</v>
      </c>
      <c r="B257">
        <v>2</v>
      </c>
      <c r="C257">
        <v>3041</v>
      </c>
      <c r="D257">
        <v>5</v>
      </c>
      <c r="E257">
        <v>4</v>
      </c>
      <c r="F257">
        <v>3</v>
      </c>
      <c r="G257">
        <v>0</v>
      </c>
      <c r="H257">
        <v>2</v>
      </c>
      <c r="I257">
        <v>1</v>
      </c>
    </row>
    <row r="258" spans="1:9">
      <c r="A258">
        <v>29</v>
      </c>
      <c r="B258">
        <v>1</v>
      </c>
      <c r="C258">
        <v>2362</v>
      </c>
      <c r="D258">
        <v>11</v>
      </c>
      <c r="E258">
        <v>9</v>
      </c>
      <c r="F258">
        <v>7</v>
      </c>
      <c r="G258">
        <v>0</v>
      </c>
      <c r="H258">
        <v>7</v>
      </c>
      <c r="I258">
        <v>1</v>
      </c>
    </row>
    <row r="259" spans="1:9">
      <c r="A259">
        <v>46</v>
      </c>
      <c r="B259">
        <v>10</v>
      </c>
      <c r="C259">
        <v>7314</v>
      </c>
      <c r="D259">
        <v>14</v>
      </c>
      <c r="E259">
        <v>8</v>
      </c>
      <c r="F259">
        <v>7</v>
      </c>
      <c r="G259">
        <v>0</v>
      </c>
      <c r="H259">
        <v>7</v>
      </c>
      <c r="I259">
        <v>1</v>
      </c>
    </row>
    <row r="260" spans="1:9">
      <c r="A260">
        <v>28</v>
      </c>
      <c r="B260">
        <v>17</v>
      </c>
      <c r="C260">
        <v>2367</v>
      </c>
      <c r="D260">
        <v>6</v>
      </c>
      <c r="E260">
        <v>4</v>
      </c>
      <c r="F260">
        <v>1</v>
      </c>
      <c r="G260">
        <v>0</v>
      </c>
      <c r="H260">
        <v>3</v>
      </c>
      <c r="I260">
        <v>1</v>
      </c>
    </row>
    <row r="261" spans="1:9">
      <c r="A261">
        <v>35</v>
      </c>
      <c r="B261">
        <v>16</v>
      </c>
      <c r="C261">
        <v>2426</v>
      </c>
      <c r="D261">
        <v>6</v>
      </c>
      <c r="E261">
        <v>5</v>
      </c>
      <c r="F261">
        <v>4</v>
      </c>
      <c r="G261">
        <v>0</v>
      </c>
      <c r="H261">
        <v>3</v>
      </c>
      <c r="I261">
        <v>0</v>
      </c>
    </row>
    <row r="262" spans="1:9">
      <c r="A262">
        <v>29</v>
      </c>
      <c r="B262">
        <v>15</v>
      </c>
      <c r="C262">
        <v>4193</v>
      </c>
      <c r="D262">
        <v>10</v>
      </c>
      <c r="E262">
        <v>9</v>
      </c>
      <c r="F262">
        <v>5</v>
      </c>
      <c r="G262">
        <v>0</v>
      </c>
      <c r="H262">
        <v>8</v>
      </c>
      <c r="I262">
        <v>0</v>
      </c>
    </row>
    <row r="263" spans="1:9">
      <c r="A263">
        <v>55</v>
      </c>
      <c r="B263">
        <v>8</v>
      </c>
      <c r="C263">
        <v>14756</v>
      </c>
      <c r="D263">
        <v>21</v>
      </c>
      <c r="E263">
        <v>5</v>
      </c>
      <c r="F263">
        <v>0</v>
      </c>
      <c r="G263">
        <v>0</v>
      </c>
      <c r="H263">
        <v>2</v>
      </c>
      <c r="I263">
        <v>0</v>
      </c>
    </row>
    <row r="264" spans="1:9">
      <c r="A264">
        <v>29</v>
      </c>
      <c r="B264">
        <v>2</v>
      </c>
      <c r="C264">
        <v>2703</v>
      </c>
      <c r="D264">
        <v>6</v>
      </c>
      <c r="E264">
        <v>5</v>
      </c>
      <c r="F264">
        <v>4</v>
      </c>
      <c r="G264">
        <v>0</v>
      </c>
      <c r="H264">
        <v>4</v>
      </c>
      <c r="I264">
        <v>0</v>
      </c>
    </row>
    <row r="265" spans="1:9">
      <c r="A265">
        <v>56</v>
      </c>
      <c r="B265">
        <v>7</v>
      </c>
      <c r="C265">
        <v>7260</v>
      </c>
      <c r="D265">
        <v>37</v>
      </c>
      <c r="E265">
        <v>6</v>
      </c>
      <c r="F265">
        <v>4</v>
      </c>
      <c r="G265">
        <v>0</v>
      </c>
      <c r="H265">
        <v>2</v>
      </c>
      <c r="I265">
        <v>0</v>
      </c>
    </row>
    <row r="266" spans="1:9">
      <c r="A266">
        <v>54</v>
      </c>
      <c r="B266">
        <v>2</v>
      </c>
      <c r="C266">
        <v>13549</v>
      </c>
      <c r="D266">
        <v>16</v>
      </c>
      <c r="E266">
        <v>4</v>
      </c>
      <c r="F266">
        <v>3</v>
      </c>
      <c r="G266">
        <v>0</v>
      </c>
      <c r="H266">
        <v>3</v>
      </c>
      <c r="I266">
        <v>0</v>
      </c>
    </row>
    <row r="267" spans="1:9">
      <c r="A267">
        <v>41</v>
      </c>
      <c r="B267">
        <v>9</v>
      </c>
      <c r="C267">
        <v>8189</v>
      </c>
      <c r="D267">
        <v>12</v>
      </c>
      <c r="E267">
        <v>9</v>
      </c>
      <c r="F267">
        <v>7</v>
      </c>
      <c r="G267">
        <v>0</v>
      </c>
      <c r="H267">
        <v>7</v>
      </c>
      <c r="I267">
        <v>0</v>
      </c>
    </row>
    <row r="268" spans="1:9">
      <c r="A268">
        <v>45</v>
      </c>
      <c r="B268">
        <v>29</v>
      </c>
      <c r="C268">
        <v>3452</v>
      </c>
      <c r="D268">
        <v>9</v>
      </c>
      <c r="E268">
        <v>6</v>
      </c>
      <c r="F268">
        <v>5</v>
      </c>
      <c r="G268">
        <v>0</v>
      </c>
      <c r="H268">
        <v>3</v>
      </c>
      <c r="I268">
        <v>0</v>
      </c>
    </row>
    <row r="269" spans="1:9">
      <c r="A269">
        <v>45</v>
      </c>
      <c r="B269">
        <v>9</v>
      </c>
      <c r="C269">
        <v>2348</v>
      </c>
      <c r="D269">
        <v>20</v>
      </c>
      <c r="E269">
        <v>17</v>
      </c>
      <c r="F269">
        <v>9</v>
      </c>
      <c r="G269">
        <v>0</v>
      </c>
      <c r="H269">
        <v>15</v>
      </c>
      <c r="I269">
        <v>0</v>
      </c>
    </row>
    <row r="270" spans="1:9">
      <c r="A270">
        <v>38</v>
      </c>
      <c r="B270">
        <v>1</v>
      </c>
      <c r="C270">
        <v>8686</v>
      </c>
      <c r="D270">
        <v>12</v>
      </c>
      <c r="E270">
        <v>8</v>
      </c>
      <c r="F270">
        <v>3</v>
      </c>
      <c r="G270">
        <v>0</v>
      </c>
      <c r="H270">
        <v>7</v>
      </c>
      <c r="I270">
        <v>0</v>
      </c>
    </row>
    <row r="271" spans="1:9">
      <c r="A271">
        <v>45</v>
      </c>
      <c r="B271">
        <v>4</v>
      </c>
      <c r="C271">
        <v>5006</v>
      </c>
      <c r="D271">
        <v>9</v>
      </c>
      <c r="E271">
        <v>5</v>
      </c>
      <c r="F271">
        <v>4</v>
      </c>
      <c r="G271">
        <v>0</v>
      </c>
      <c r="H271">
        <v>3</v>
      </c>
      <c r="I271">
        <v>0</v>
      </c>
    </row>
    <row r="272" spans="1:9">
      <c r="A272">
        <v>33</v>
      </c>
      <c r="B272">
        <v>2</v>
      </c>
      <c r="C272">
        <v>2500</v>
      </c>
      <c r="D272">
        <v>4</v>
      </c>
      <c r="E272">
        <v>3</v>
      </c>
      <c r="F272">
        <v>1</v>
      </c>
      <c r="G272">
        <v>0</v>
      </c>
      <c r="H272">
        <v>2</v>
      </c>
      <c r="I272">
        <v>0</v>
      </c>
    </row>
    <row r="273" spans="1:9">
      <c r="A273">
        <v>50</v>
      </c>
      <c r="B273">
        <v>1</v>
      </c>
      <c r="C273">
        <v>19517</v>
      </c>
      <c r="D273">
        <v>32</v>
      </c>
      <c r="E273">
        <v>7</v>
      </c>
      <c r="F273">
        <v>0</v>
      </c>
      <c r="G273">
        <v>0</v>
      </c>
      <c r="H273">
        <v>6</v>
      </c>
      <c r="I273">
        <v>0</v>
      </c>
    </row>
    <row r="274" spans="1:9">
      <c r="A274">
        <v>37</v>
      </c>
      <c r="B274">
        <v>1</v>
      </c>
      <c r="C274">
        <v>3920</v>
      </c>
      <c r="D274">
        <v>17</v>
      </c>
      <c r="E274">
        <v>3</v>
      </c>
      <c r="F274">
        <v>1</v>
      </c>
      <c r="G274">
        <v>0</v>
      </c>
      <c r="H274">
        <v>2</v>
      </c>
      <c r="I274">
        <v>0</v>
      </c>
    </row>
    <row r="275" spans="1:9">
      <c r="A275">
        <v>37</v>
      </c>
      <c r="B275">
        <v>6</v>
      </c>
      <c r="C275">
        <v>6502</v>
      </c>
      <c r="D275">
        <v>7</v>
      </c>
      <c r="E275">
        <v>5</v>
      </c>
      <c r="F275">
        <v>4</v>
      </c>
      <c r="G275">
        <v>0</v>
      </c>
      <c r="H275">
        <v>1</v>
      </c>
      <c r="I275">
        <v>0</v>
      </c>
    </row>
    <row r="276" spans="1:9">
      <c r="A276">
        <v>55</v>
      </c>
      <c r="B276">
        <v>20</v>
      </c>
      <c r="C276">
        <v>5415</v>
      </c>
      <c r="D276">
        <v>12</v>
      </c>
      <c r="E276">
        <v>10</v>
      </c>
      <c r="F276">
        <v>7</v>
      </c>
      <c r="G276">
        <v>0</v>
      </c>
      <c r="H276">
        <v>8</v>
      </c>
      <c r="I276">
        <v>0</v>
      </c>
    </row>
    <row r="277" spans="1:9">
      <c r="A277">
        <v>28</v>
      </c>
      <c r="B277">
        <v>16</v>
      </c>
      <c r="C277">
        <v>5661</v>
      </c>
      <c r="D277">
        <v>9</v>
      </c>
      <c r="E277">
        <v>8</v>
      </c>
      <c r="F277">
        <v>3</v>
      </c>
      <c r="G277">
        <v>0</v>
      </c>
      <c r="H277">
        <v>7</v>
      </c>
      <c r="I277">
        <v>0</v>
      </c>
    </row>
    <row r="278" spans="1:9">
      <c r="A278">
        <v>38</v>
      </c>
      <c r="B278">
        <v>25</v>
      </c>
      <c r="C278">
        <v>12061</v>
      </c>
      <c r="D278">
        <v>19</v>
      </c>
      <c r="E278">
        <v>10</v>
      </c>
      <c r="F278">
        <v>8</v>
      </c>
      <c r="G278">
        <v>0</v>
      </c>
      <c r="H278">
        <v>1</v>
      </c>
      <c r="I278">
        <v>0</v>
      </c>
    </row>
    <row r="279" spans="1:9">
      <c r="A279">
        <v>49</v>
      </c>
      <c r="B279">
        <v>1</v>
      </c>
      <c r="C279">
        <v>13964</v>
      </c>
      <c r="D279">
        <v>25</v>
      </c>
      <c r="E279">
        <v>7</v>
      </c>
      <c r="F279">
        <v>1</v>
      </c>
      <c r="G279">
        <v>0</v>
      </c>
      <c r="H279">
        <v>7</v>
      </c>
      <c r="I279">
        <v>0</v>
      </c>
    </row>
    <row r="280" spans="1:9">
      <c r="A280">
        <v>32</v>
      </c>
      <c r="B280">
        <v>2</v>
      </c>
      <c r="C280">
        <v>5055</v>
      </c>
      <c r="D280">
        <v>10</v>
      </c>
      <c r="E280">
        <v>7</v>
      </c>
      <c r="F280">
        <v>7</v>
      </c>
      <c r="G280">
        <v>0</v>
      </c>
      <c r="H280">
        <v>7</v>
      </c>
      <c r="I280">
        <v>0</v>
      </c>
    </row>
    <row r="281" spans="1:9">
      <c r="A281">
        <v>40</v>
      </c>
      <c r="B281">
        <v>1</v>
      </c>
      <c r="C281">
        <v>7457</v>
      </c>
      <c r="D281">
        <v>6</v>
      </c>
      <c r="E281">
        <v>4</v>
      </c>
      <c r="F281">
        <v>3</v>
      </c>
      <c r="G281">
        <v>0</v>
      </c>
      <c r="H281">
        <v>2</v>
      </c>
      <c r="I281">
        <v>0</v>
      </c>
    </row>
    <row r="282" spans="1:9">
      <c r="A282">
        <v>35</v>
      </c>
      <c r="B282">
        <v>5</v>
      </c>
      <c r="C282">
        <v>8095</v>
      </c>
      <c r="D282">
        <v>17</v>
      </c>
      <c r="E282">
        <v>16</v>
      </c>
      <c r="F282">
        <v>6</v>
      </c>
      <c r="G282">
        <v>0</v>
      </c>
      <c r="H282">
        <v>13</v>
      </c>
      <c r="I282">
        <v>0</v>
      </c>
    </row>
    <row r="283" spans="1:9">
      <c r="A283">
        <v>37</v>
      </c>
      <c r="B283">
        <v>10</v>
      </c>
      <c r="C283">
        <v>3452</v>
      </c>
      <c r="D283">
        <v>17</v>
      </c>
      <c r="E283">
        <v>5</v>
      </c>
      <c r="F283">
        <v>4</v>
      </c>
      <c r="G283">
        <v>0</v>
      </c>
      <c r="H283">
        <v>3</v>
      </c>
      <c r="I283">
        <v>0</v>
      </c>
    </row>
    <row r="284" spans="1:9">
      <c r="A284">
        <v>51</v>
      </c>
      <c r="B284">
        <v>14</v>
      </c>
      <c r="C284">
        <v>4936</v>
      </c>
      <c r="D284">
        <v>18</v>
      </c>
      <c r="E284">
        <v>7</v>
      </c>
      <c r="F284">
        <v>7</v>
      </c>
      <c r="G284">
        <v>0</v>
      </c>
      <c r="H284">
        <v>7</v>
      </c>
      <c r="I284">
        <v>0</v>
      </c>
    </row>
    <row r="285" spans="1:9">
      <c r="A285">
        <v>37</v>
      </c>
      <c r="B285">
        <v>10</v>
      </c>
      <c r="C285">
        <v>4197</v>
      </c>
      <c r="D285">
        <v>18</v>
      </c>
      <c r="E285">
        <v>1</v>
      </c>
      <c r="F285">
        <v>0</v>
      </c>
      <c r="G285">
        <v>0</v>
      </c>
      <c r="H285">
        <v>1</v>
      </c>
      <c r="I285">
        <v>0</v>
      </c>
    </row>
    <row r="286" spans="1:9">
      <c r="A286">
        <v>52</v>
      </c>
      <c r="B286">
        <v>3</v>
      </c>
      <c r="C286">
        <v>7969</v>
      </c>
      <c r="D286">
        <v>28</v>
      </c>
      <c r="E286">
        <v>5</v>
      </c>
      <c r="F286">
        <v>4</v>
      </c>
      <c r="G286">
        <v>0</v>
      </c>
      <c r="H286">
        <v>4</v>
      </c>
      <c r="I286">
        <v>0</v>
      </c>
    </row>
    <row r="287" spans="1:9">
      <c r="A287">
        <v>30</v>
      </c>
      <c r="B287">
        <v>2</v>
      </c>
      <c r="C287">
        <v>6091</v>
      </c>
      <c r="D287">
        <v>11</v>
      </c>
      <c r="E287">
        <v>5</v>
      </c>
      <c r="F287">
        <v>4</v>
      </c>
      <c r="G287">
        <v>0</v>
      </c>
      <c r="H287">
        <v>2</v>
      </c>
      <c r="I287">
        <v>0</v>
      </c>
    </row>
    <row r="288" spans="1:9">
      <c r="A288">
        <v>46</v>
      </c>
      <c r="B288">
        <v>18</v>
      </c>
      <c r="C288">
        <v>4810</v>
      </c>
      <c r="D288">
        <v>19</v>
      </c>
      <c r="E288">
        <v>10</v>
      </c>
      <c r="F288">
        <v>7</v>
      </c>
      <c r="G288">
        <v>0</v>
      </c>
      <c r="H288">
        <v>8</v>
      </c>
      <c r="I288">
        <v>0</v>
      </c>
    </row>
    <row r="289" spans="1:9">
      <c r="A289">
        <v>47</v>
      </c>
      <c r="B289">
        <v>2</v>
      </c>
      <c r="C289">
        <v>5070</v>
      </c>
      <c r="D289">
        <v>20</v>
      </c>
      <c r="E289">
        <v>5</v>
      </c>
      <c r="F289">
        <v>0</v>
      </c>
      <c r="G289">
        <v>0</v>
      </c>
      <c r="H289">
        <v>4</v>
      </c>
      <c r="I289">
        <v>0</v>
      </c>
    </row>
    <row r="290" spans="1:9">
      <c r="A290">
        <v>31</v>
      </c>
      <c r="B290">
        <v>2</v>
      </c>
      <c r="C290">
        <v>6582</v>
      </c>
      <c r="D290">
        <v>10</v>
      </c>
      <c r="E290">
        <v>6</v>
      </c>
      <c r="F290">
        <v>5</v>
      </c>
      <c r="G290">
        <v>0</v>
      </c>
      <c r="H290">
        <v>5</v>
      </c>
      <c r="I290">
        <v>0</v>
      </c>
    </row>
    <row r="291" spans="1:9">
      <c r="A291">
        <v>33</v>
      </c>
      <c r="B291">
        <v>1</v>
      </c>
      <c r="C291">
        <v>16184</v>
      </c>
      <c r="D291">
        <v>10</v>
      </c>
      <c r="E291">
        <v>6</v>
      </c>
      <c r="F291">
        <v>1</v>
      </c>
      <c r="G291">
        <v>0</v>
      </c>
      <c r="H291">
        <v>5</v>
      </c>
      <c r="I291">
        <v>0</v>
      </c>
    </row>
    <row r="292" spans="1:9">
      <c r="A292">
        <v>31</v>
      </c>
      <c r="B292">
        <v>7</v>
      </c>
      <c r="C292">
        <v>11557</v>
      </c>
      <c r="D292">
        <v>10</v>
      </c>
      <c r="E292">
        <v>5</v>
      </c>
      <c r="F292">
        <v>4</v>
      </c>
      <c r="G292">
        <v>0</v>
      </c>
      <c r="H292">
        <v>1</v>
      </c>
      <c r="I292">
        <v>0</v>
      </c>
    </row>
    <row r="293" spans="1:9">
      <c r="A293">
        <v>27</v>
      </c>
      <c r="B293">
        <v>6</v>
      </c>
      <c r="C293">
        <v>2187</v>
      </c>
      <c r="D293">
        <v>6</v>
      </c>
      <c r="E293">
        <v>5</v>
      </c>
      <c r="F293">
        <v>3</v>
      </c>
      <c r="G293">
        <v>0</v>
      </c>
      <c r="H293">
        <v>3</v>
      </c>
      <c r="I293">
        <v>0</v>
      </c>
    </row>
    <row r="294" spans="1:9">
      <c r="A294">
        <v>38</v>
      </c>
      <c r="B294">
        <v>7</v>
      </c>
      <c r="C294">
        <v>4028</v>
      </c>
      <c r="D294">
        <v>8</v>
      </c>
      <c r="E294">
        <v>7</v>
      </c>
      <c r="F294">
        <v>7</v>
      </c>
      <c r="G294">
        <v>0</v>
      </c>
      <c r="H294">
        <v>5</v>
      </c>
      <c r="I294">
        <v>0</v>
      </c>
    </row>
    <row r="295" spans="1:9">
      <c r="A295">
        <v>27</v>
      </c>
      <c r="B295">
        <v>7</v>
      </c>
      <c r="C295">
        <v>6811</v>
      </c>
      <c r="D295">
        <v>9</v>
      </c>
      <c r="E295">
        <v>7</v>
      </c>
      <c r="F295">
        <v>6</v>
      </c>
      <c r="G295">
        <v>0</v>
      </c>
      <c r="H295">
        <v>7</v>
      </c>
      <c r="I295">
        <v>0</v>
      </c>
    </row>
    <row r="296" spans="1:9">
      <c r="A296">
        <v>38</v>
      </c>
      <c r="B296">
        <v>2</v>
      </c>
      <c r="C296">
        <v>3057</v>
      </c>
      <c r="D296">
        <v>6</v>
      </c>
      <c r="E296">
        <v>1</v>
      </c>
      <c r="F296">
        <v>0</v>
      </c>
      <c r="G296">
        <v>0</v>
      </c>
      <c r="H296">
        <v>1</v>
      </c>
      <c r="I296">
        <v>0</v>
      </c>
    </row>
    <row r="297" spans="1:9">
      <c r="A297">
        <v>50</v>
      </c>
      <c r="B297">
        <v>2</v>
      </c>
      <c r="C297">
        <v>17639</v>
      </c>
      <c r="D297">
        <v>30</v>
      </c>
      <c r="E297">
        <v>4</v>
      </c>
      <c r="F297">
        <v>3</v>
      </c>
      <c r="G297">
        <v>0</v>
      </c>
      <c r="H297">
        <v>3</v>
      </c>
      <c r="I297">
        <v>0</v>
      </c>
    </row>
    <row r="298" spans="1:9">
      <c r="A298">
        <v>36</v>
      </c>
      <c r="B298">
        <v>1</v>
      </c>
      <c r="C298">
        <v>5228</v>
      </c>
      <c r="D298">
        <v>10</v>
      </c>
      <c r="E298">
        <v>9</v>
      </c>
      <c r="F298">
        <v>7</v>
      </c>
      <c r="G298">
        <v>0</v>
      </c>
      <c r="H298">
        <v>5</v>
      </c>
      <c r="I298">
        <v>0</v>
      </c>
    </row>
    <row r="299" spans="1:9">
      <c r="A299">
        <v>42</v>
      </c>
      <c r="B299">
        <v>1</v>
      </c>
      <c r="C299">
        <v>6062</v>
      </c>
      <c r="D299">
        <v>8</v>
      </c>
      <c r="E299">
        <v>4</v>
      </c>
      <c r="F299">
        <v>3</v>
      </c>
      <c r="G299">
        <v>0</v>
      </c>
      <c r="H299">
        <v>2</v>
      </c>
      <c r="I299">
        <v>0</v>
      </c>
    </row>
    <row r="300" spans="1:9">
      <c r="A300">
        <v>25</v>
      </c>
      <c r="B300">
        <v>2</v>
      </c>
      <c r="C300">
        <v>3424</v>
      </c>
      <c r="D300">
        <v>6</v>
      </c>
      <c r="E300">
        <v>4</v>
      </c>
      <c r="F300">
        <v>3</v>
      </c>
      <c r="G300">
        <v>0</v>
      </c>
      <c r="H300">
        <v>1</v>
      </c>
      <c r="I300">
        <v>0</v>
      </c>
    </row>
    <row r="301" spans="1:9">
      <c r="A301">
        <v>45</v>
      </c>
      <c r="B301">
        <v>9</v>
      </c>
      <c r="C301">
        <v>10761</v>
      </c>
      <c r="D301">
        <v>18</v>
      </c>
      <c r="E301">
        <v>5</v>
      </c>
      <c r="F301">
        <v>4</v>
      </c>
      <c r="G301">
        <v>0</v>
      </c>
      <c r="H301">
        <v>2</v>
      </c>
      <c r="I301">
        <v>0</v>
      </c>
    </row>
    <row r="302" spans="1:9">
      <c r="A302">
        <v>36</v>
      </c>
      <c r="B302">
        <v>8</v>
      </c>
      <c r="C302">
        <v>2342</v>
      </c>
      <c r="D302">
        <v>6</v>
      </c>
      <c r="E302">
        <v>5</v>
      </c>
      <c r="F302">
        <v>4</v>
      </c>
      <c r="G302">
        <v>0</v>
      </c>
      <c r="H302">
        <v>3</v>
      </c>
      <c r="I302">
        <v>0</v>
      </c>
    </row>
    <row r="303" spans="1:9">
      <c r="A303">
        <v>31</v>
      </c>
      <c r="B303">
        <v>11</v>
      </c>
      <c r="C303">
        <v>2356</v>
      </c>
      <c r="D303">
        <v>8</v>
      </c>
      <c r="E303">
        <v>6</v>
      </c>
      <c r="F303">
        <v>4</v>
      </c>
      <c r="G303">
        <v>0</v>
      </c>
      <c r="H303">
        <v>2</v>
      </c>
      <c r="I303">
        <v>0</v>
      </c>
    </row>
    <row r="304" spans="1:9">
      <c r="A304">
        <v>39</v>
      </c>
      <c r="B304">
        <v>2</v>
      </c>
      <c r="C304">
        <v>5204</v>
      </c>
      <c r="D304">
        <v>13</v>
      </c>
      <c r="E304">
        <v>5</v>
      </c>
      <c r="F304">
        <v>4</v>
      </c>
      <c r="G304">
        <v>0</v>
      </c>
      <c r="H304">
        <v>4</v>
      </c>
      <c r="I304">
        <v>0</v>
      </c>
    </row>
    <row r="305" spans="1:9">
      <c r="A305">
        <v>33</v>
      </c>
      <c r="B305">
        <v>3</v>
      </c>
      <c r="C305">
        <v>2277</v>
      </c>
      <c r="D305">
        <v>7</v>
      </c>
      <c r="E305">
        <v>4</v>
      </c>
      <c r="F305">
        <v>3</v>
      </c>
      <c r="G305">
        <v>0</v>
      </c>
      <c r="H305">
        <v>3</v>
      </c>
      <c r="I305">
        <v>0</v>
      </c>
    </row>
    <row r="306" spans="1:9">
      <c r="A306">
        <v>29</v>
      </c>
      <c r="B306">
        <v>7</v>
      </c>
      <c r="C306">
        <v>2532</v>
      </c>
      <c r="D306">
        <v>8</v>
      </c>
      <c r="E306">
        <v>4</v>
      </c>
      <c r="F306">
        <v>3</v>
      </c>
      <c r="G306">
        <v>0</v>
      </c>
      <c r="H306">
        <v>3</v>
      </c>
      <c r="I306">
        <v>0</v>
      </c>
    </row>
    <row r="307" spans="1:9">
      <c r="A307">
        <v>42</v>
      </c>
      <c r="B307">
        <v>14</v>
      </c>
      <c r="C307">
        <v>6244</v>
      </c>
      <c r="D307">
        <v>10</v>
      </c>
      <c r="E307">
        <v>5</v>
      </c>
      <c r="F307">
        <v>4</v>
      </c>
      <c r="G307">
        <v>0</v>
      </c>
      <c r="H307">
        <v>3</v>
      </c>
      <c r="I307">
        <v>0</v>
      </c>
    </row>
    <row r="308" spans="1:9">
      <c r="A308">
        <v>58</v>
      </c>
      <c r="B308">
        <v>5</v>
      </c>
      <c r="C308">
        <v>10552</v>
      </c>
      <c r="D308">
        <v>24</v>
      </c>
      <c r="E308">
        <v>6</v>
      </c>
      <c r="F308">
        <v>0</v>
      </c>
      <c r="G308">
        <v>0</v>
      </c>
      <c r="H308">
        <v>4</v>
      </c>
      <c r="I308">
        <v>0</v>
      </c>
    </row>
    <row r="309" spans="1:9">
      <c r="A309">
        <v>35</v>
      </c>
      <c r="B309">
        <v>3</v>
      </c>
      <c r="C309">
        <v>7823</v>
      </c>
      <c r="D309">
        <v>12</v>
      </c>
      <c r="E309">
        <v>10</v>
      </c>
      <c r="F309">
        <v>9</v>
      </c>
      <c r="G309">
        <v>0</v>
      </c>
      <c r="H309">
        <v>8</v>
      </c>
      <c r="I309">
        <v>0</v>
      </c>
    </row>
    <row r="310" spans="1:9">
      <c r="A310">
        <v>39</v>
      </c>
      <c r="B310">
        <v>2</v>
      </c>
      <c r="C310">
        <v>7880</v>
      </c>
      <c r="D310">
        <v>9</v>
      </c>
      <c r="E310">
        <v>8</v>
      </c>
      <c r="F310">
        <v>7</v>
      </c>
      <c r="G310">
        <v>0</v>
      </c>
      <c r="H310">
        <v>7</v>
      </c>
      <c r="I310">
        <v>0</v>
      </c>
    </row>
    <row r="311" spans="1:9">
      <c r="A311">
        <v>45</v>
      </c>
      <c r="B311">
        <v>1</v>
      </c>
      <c r="C311">
        <v>2270</v>
      </c>
      <c r="D311">
        <v>8</v>
      </c>
      <c r="E311">
        <v>5</v>
      </c>
      <c r="F311">
        <v>3</v>
      </c>
      <c r="G311">
        <v>0</v>
      </c>
      <c r="H311">
        <v>2</v>
      </c>
      <c r="I311">
        <v>0</v>
      </c>
    </row>
    <row r="312" spans="1:9">
      <c r="A312">
        <v>46</v>
      </c>
      <c r="B312">
        <v>7</v>
      </c>
      <c r="C312">
        <v>10845</v>
      </c>
      <c r="D312">
        <v>13</v>
      </c>
      <c r="E312">
        <v>8</v>
      </c>
      <c r="F312">
        <v>7</v>
      </c>
      <c r="G312">
        <v>0</v>
      </c>
      <c r="H312">
        <v>7</v>
      </c>
      <c r="I312">
        <v>0</v>
      </c>
    </row>
    <row r="313" spans="1:9">
      <c r="A313">
        <v>54</v>
      </c>
      <c r="B313">
        <v>17</v>
      </c>
      <c r="C313">
        <v>10739</v>
      </c>
      <c r="D313">
        <v>22</v>
      </c>
      <c r="E313">
        <v>10</v>
      </c>
      <c r="F313">
        <v>7</v>
      </c>
      <c r="G313">
        <v>0</v>
      </c>
      <c r="H313">
        <v>8</v>
      </c>
      <c r="I313">
        <v>0</v>
      </c>
    </row>
    <row r="314" spans="1:9">
      <c r="A314">
        <v>34</v>
      </c>
      <c r="B314">
        <v>1</v>
      </c>
      <c r="C314">
        <v>9725</v>
      </c>
      <c r="D314">
        <v>16</v>
      </c>
      <c r="E314">
        <v>15</v>
      </c>
      <c r="F314">
        <v>1</v>
      </c>
      <c r="G314">
        <v>0</v>
      </c>
      <c r="H314">
        <v>9</v>
      </c>
      <c r="I314">
        <v>0</v>
      </c>
    </row>
    <row r="315" spans="1:9">
      <c r="A315">
        <v>59</v>
      </c>
      <c r="B315">
        <v>1</v>
      </c>
      <c r="C315">
        <v>11904</v>
      </c>
      <c r="D315">
        <v>14</v>
      </c>
      <c r="E315">
        <v>6</v>
      </c>
      <c r="F315">
        <v>4</v>
      </c>
      <c r="G315">
        <v>0</v>
      </c>
      <c r="H315">
        <v>4</v>
      </c>
      <c r="I315">
        <v>0</v>
      </c>
    </row>
    <row r="316" spans="1:9">
      <c r="A316">
        <v>37</v>
      </c>
      <c r="B316">
        <v>3</v>
      </c>
      <c r="C316">
        <v>4107</v>
      </c>
      <c r="D316">
        <v>8</v>
      </c>
      <c r="E316">
        <v>4</v>
      </c>
      <c r="F316">
        <v>3</v>
      </c>
      <c r="G316">
        <v>0</v>
      </c>
      <c r="H316">
        <v>1</v>
      </c>
      <c r="I316">
        <v>0</v>
      </c>
    </row>
    <row r="317" spans="1:9">
      <c r="A317">
        <v>28</v>
      </c>
      <c r="B317">
        <v>2</v>
      </c>
      <c r="C317">
        <v>3201</v>
      </c>
      <c r="D317">
        <v>6</v>
      </c>
      <c r="E317">
        <v>5</v>
      </c>
      <c r="F317">
        <v>3</v>
      </c>
      <c r="G317">
        <v>0</v>
      </c>
      <c r="H317">
        <v>4</v>
      </c>
      <c r="I317">
        <v>0</v>
      </c>
    </row>
    <row r="318" spans="1:9">
      <c r="A318">
        <v>30</v>
      </c>
      <c r="B318">
        <v>29</v>
      </c>
      <c r="C318">
        <v>4115</v>
      </c>
      <c r="D318">
        <v>8</v>
      </c>
      <c r="E318">
        <v>4</v>
      </c>
      <c r="F318">
        <v>3</v>
      </c>
      <c r="G318">
        <v>0</v>
      </c>
      <c r="H318">
        <v>3</v>
      </c>
      <c r="I318">
        <v>0</v>
      </c>
    </row>
    <row r="319" spans="1:9">
      <c r="A319">
        <v>54</v>
      </c>
      <c r="B319">
        <v>3</v>
      </c>
      <c r="C319">
        <v>17779</v>
      </c>
      <c r="D319">
        <v>36</v>
      </c>
      <c r="E319">
        <v>10</v>
      </c>
      <c r="F319">
        <v>9</v>
      </c>
      <c r="G319">
        <v>0</v>
      </c>
      <c r="H319">
        <v>9</v>
      </c>
      <c r="I319">
        <v>0</v>
      </c>
    </row>
    <row r="320" spans="1:9">
      <c r="A320">
        <v>59</v>
      </c>
      <c r="B320">
        <v>3</v>
      </c>
      <c r="C320">
        <v>5171</v>
      </c>
      <c r="D320">
        <v>13</v>
      </c>
      <c r="E320">
        <v>6</v>
      </c>
      <c r="F320">
        <v>1</v>
      </c>
      <c r="G320">
        <v>0</v>
      </c>
      <c r="H320">
        <v>5</v>
      </c>
      <c r="I320">
        <v>0</v>
      </c>
    </row>
    <row r="321" spans="1:9">
      <c r="A321">
        <v>43</v>
      </c>
      <c r="B321">
        <v>3</v>
      </c>
      <c r="C321">
        <v>19740</v>
      </c>
      <c r="D321">
        <v>25</v>
      </c>
      <c r="E321">
        <v>8</v>
      </c>
      <c r="F321">
        <v>7</v>
      </c>
      <c r="G321">
        <v>0</v>
      </c>
      <c r="H321">
        <v>7</v>
      </c>
      <c r="I321">
        <v>0</v>
      </c>
    </row>
    <row r="322" spans="1:9">
      <c r="A322">
        <v>33</v>
      </c>
      <c r="B322">
        <v>10</v>
      </c>
      <c r="C322">
        <v>8380</v>
      </c>
      <c r="D322">
        <v>10</v>
      </c>
      <c r="E322">
        <v>9</v>
      </c>
      <c r="F322">
        <v>8</v>
      </c>
      <c r="G322">
        <v>0</v>
      </c>
      <c r="H322">
        <v>8</v>
      </c>
      <c r="I322">
        <v>0</v>
      </c>
    </row>
    <row r="323" spans="1:9">
      <c r="A323">
        <v>46</v>
      </c>
      <c r="B323">
        <v>4</v>
      </c>
      <c r="C323">
        <v>18789</v>
      </c>
      <c r="D323">
        <v>26</v>
      </c>
      <c r="E323">
        <v>11</v>
      </c>
      <c r="F323">
        <v>4</v>
      </c>
      <c r="G323">
        <v>0</v>
      </c>
      <c r="H323">
        <v>8</v>
      </c>
      <c r="I323">
        <v>0</v>
      </c>
    </row>
    <row r="324" spans="1:9">
      <c r="A324">
        <v>42</v>
      </c>
      <c r="B324">
        <v>10</v>
      </c>
      <c r="C324">
        <v>16799</v>
      </c>
      <c r="D324">
        <v>21</v>
      </c>
      <c r="E324">
        <v>20</v>
      </c>
      <c r="F324">
        <v>7</v>
      </c>
      <c r="G324">
        <v>0</v>
      </c>
      <c r="H324">
        <v>9</v>
      </c>
      <c r="I324">
        <v>0</v>
      </c>
    </row>
    <row r="325" spans="1:9">
      <c r="A325">
        <v>52</v>
      </c>
      <c r="B325">
        <v>8</v>
      </c>
      <c r="C325">
        <v>2950</v>
      </c>
      <c r="D325">
        <v>12</v>
      </c>
      <c r="E325">
        <v>5</v>
      </c>
      <c r="F325">
        <v>4</v>
      </c>
      <c r="G325">
        <v>0</v>
      </c>
      <c r="H325">
        <v>4</v>
      </c>
      <c r="I325">
        <v>0</v>
      </c>
    </row>
    <row r="326" spans="1:9">
      <c r="A326">
        <v>26</v>
      </c>
      <c r="B326">
        <v>7</v>
      </c>
      <c r="C326">
        <v>3578</v>
      </c>
      <c r="D326">
        <v>8</v>
      </c>
      <c r="E326">
        <v>7</v>
      </c>
      <c r="F326">
        <v>7</v>
      </c>
      <c r="G326">
        <v>0</v>
      </c>
      <c r="H326">
        <v>7</v>
      </c>
      <c r="I326">
        <v>0</v>
      </c>
    </row>
    <row r="327" spans="1:9">
      <c r="A327">
        <v>36</v>
      </c>
      <c r="B327">
        <v>3</v>
      </c>
      <c r="C327">
        <v>9278</v>
      </c>
      <c r="D327">
        <v>15</v>
      </c>
      <c r="E327">
        <v>5</v>
      </c>
      <c r="F327">
        <v>4</v>
      </c>
      <c r="G327">
        <v>0</v>
      </c>
      <c r="H327">
        <v>1</v>
      </c>
      <c r="I327">
        <v>0</v>
      </c>
    </row>
    <row r="328" spans="1:9">
      <c r="A328">
        <v>32</v>
      </c>
      <c r="B328">
        <v>7</v>
      </c>
      <c r="C328">
        <v>9204</v>
      </c>
      <c r="D328">
        <v>7</v>
      </c>
      <c r="E328">
        <v>4</v>
      </c>
      <c r="F328">
        <v>3</v>
      </c>
      <c r="G328">
        <v>0</v>
      </c>
      <c r="H328">
        <v>3</v>
      </c>
      <c r="I328">
        <v>0</v>
      </c>
    </row>
    <row r="329" spans="1:9">
      <c r="A329">
        <v>34</v>
      </c>
      <c r="B329">
        <v>1</v>
      </c>
      <c r="C329">
        <v>3294</v>
      </c>
      <c r="D329">
        <v>7</v>
      </c>
      <c r="E329">
        <v>5</v>
      </c>
      <c r="F329">
        <v>4</v>
      </c>
      <c r="G329">
        <v>0</v>
      </c>
      <c r="H329">
        <v>2</v>
      </c>
      <c r="I329">
        <v>0</v>
      </c>
    </row>
    <row r="330" spans="1:9">
      <c r="A330">
        <v>45</v>
      </c>
      <c r="B330">
        <v>20</v>
      </c>
      <c r="C330">
        <v>10851</v>
      </c>
      <c r="D330">
        <v>24</v>
      </c>
      <c r="E330">
        <v>7</v>
      </c>
      <c r="F330">
        <v>7</v>
      </c>
      <c r="G330">
        <v>0</v>
      </c>
      <c r="H330">
        <v>7</v>
      </c>
      <c r="I330">
        <v>0</v>
      </c>
    </row>
    <row r="331" spans="1:9">
      <c r="A331">
        <v>49</v>
      </c>
      <c r="B331">
        <v>7</v>
      </c>
      <c r="C331">
        <v>10466</v>
      </c>
      <c r="D331">
        <v>29</v>
      </c>
      <c r="E331">
        <v>8</v>
      </c>
      <c r="F331">
        <v>7</v>
      </c>
      <c r="G331">
        <v>0</v>
      </c>
      <c r="H331">
        <v>7</v>
      </c>
      <c r="I331">
        <v>0</v>
      </c>
    </row>
    <row r="332" spans="1:9">
      <c r="A332">
        <v>33</v>
      </c>
      <c r="B332">
        <v>4</v>
      </c>
      <c r="C332">
        <v>3838</v>
      </c>
      <c r="D332">
        <v>8</v>
      </c>
      <c r="E332">
        <v>5</v>
      </c>
      <c r="F332">
        <v>4</v>
      </c>
      <c r="G332">
        <v>0</v>
      </c>
      <c r="H332">
        <v>2</v>
      </c>
      <c r="I332">
        <v>0</v>
      </c>
    </row>
    <row r="333" spans="1:9">
      <c r="A333">
        <v>29</v>
      </c>
      <c r="B333">
        <v>8</v>
      </c>
      <c r="C333">
        <v>9715</v>
      </c>
      <c r="D333">
        <v>9</v>
      </c>
      <c r="E333">
        <v>7</v>
      </c>
      <c r="F333">
        <v>7</v>
      </c>
      <c r="G333">
        <v>0</v>
      </c>
      <c r="H333">
        <v>7</v>
      </c>
      <c r="I333">
        <v>0</v>
      </c>
    </row>
    <row r="334" spans="1:9">
      <c r="A334">
        <v>45</v>
      </c>
      <c r="B334">
        <v>28</v>
      </c>
      <c r="C334">
        <v>2132</v>
      </c>
      <c r="D334">
        <v>8</v>
      </c>
      <c r="E334">
        <v>5</v>
      </c>
      <c r="F334">
        <v>4</v>
      </c>
      <c r="G334">
        <v>0</v>
      </c>
      <c r="H334">
        <v>3</v>
      </c>
      <c r="I334">
        <v>0</v>
      </c>
    </row>
    <row r="335" spans="1:9">
      <c r="A335">
        <v>42</v>
      </c>
      <c r="B335">
        <v>9</v>
      </c>
      <c r="C335">
        <v>19613</v>
      </c>
      <c r="D335">
        <v>24</v>
      </c>
      <c r="E335">
        <v>1</v>
      </c>
      <c r="F335">
        <v>0</v>
      </c>
      <c r="G335">
        <v>0</v>
      </c>
      <c r="H335">
        <v>1</v>
      </c>
      <c r="I335">
        <v>0</v>
      </c>
    </row>
    <row r="336" spans="1:9">
      <c r="A336">
        <v>43</v>
      </c>
      <c r="B336">
        <v>27</v>
      </c>
      <c r="C336">
        <v>4876</v>
      </c>
      <c r="D336">
        <v>8</v>
      </c>
      <c r="E336">
        <v>6</v>
      </c>
      <c r="F336">
        <v>4</v>
      </c>
      <c r="G336">
        <v>0</v>
      </c>
      <c r="H336">
        <v>2</v>
      </c>
      <c r="I336">
        <v>0</v>
      </c>
    </row>
    <row r="337" spans="1:9">
      <c r="A337">
        <v>39</v>
      </c>
      <c r="B337">
        <v>3</v>
      </c>
      <c r="C337">
        <v>3069</v>
      </c>
      <c r="D337">
        <v>11</v>
      </c>
      <c r="E337">
        <v>10</v>
      </c>
      <c r="F337">
        <v>8</v>
      </c>
      <c r="G337">
        <v>0</v>
      </c>
      <c r="H337">
        <v>7</v>
      </c>
      <c r="I337">
        <v>0</v>
      </c>
    </row>
    <row r="338" spans="1:9">
      <c r="A338">
        <v>37</v>
      </c>
      <c r="B338">
        <v>19</v>
      </c>
      <c r="C338">
        <v>5768</v>
      </c>
      <c r="D338">
        <v>9</v>
      </c>
      <c r="E338">
        <v>4</v>
      </c>
      <c r="F338">
        <v>3</v>
      </c>
      <c r="G338">
        <v>0</v>
      </c>
      <c r="H338">
        <v>2</v>
      </c>
      <c r="I338">
        <v>0</v>
      </c>
    </row>
    <row r="339" spans="1:9">
      <c r="A339">
        <v>38</v>
      </c>
      <c r="B339">
        <v>2</v>
      </c>
      <c r="C339">
        <v>7756</v>
      </c>
      <c r="D339">
        <v>10</v>
      </c>
      <c r="E339">
        <v>5</v>
      </c>
      <c r="F339">
        <v>4</v>
      </c>
      <c r="G339">
        <v>0</v>
      </c>
      <c r="H339">
        <v>2</v>
      </c>
      <c r="I339">
        <v>0</v>
      </c>
    </row>
    <row r="340" spans="1:9">
      <c r="A340">
        <v>36</v>
      </c>
      <c r="B340">
        <v>3</v>
      </c>
      <c r="C340">
        <v>6842</v>
      </c>
      <c r="D340">
        <v>13</v>
      </c>
      <c r="E340">
        <v>5</v>
      </c>
      <c r="F340">
        <v>4</v>
      </c>
      <c r="G340">
        <v>0</v>
      </c>
      <c r="H340">
        <v>4</v>
      </c>
      <c r="I340">
        <v>0</v>
      </c>
    </row>
    <row r="341" spans="1:9">
      <c r="A341">
        <v>41</v>
      </c>
      <c r="B341">
        <v>23</v>
      </c>
      <c r="C341">
        <v>7082</v>
      </c>
      <c r="D341">
        <v>21</v>
      </c>
      <c r="E341">
        <v>2</v>
      </c>
      <c r="F341">
        <v>0</v>
      </c>
      <c r="G341">
        <v>0</v>
      </c>
      <c r="H341">
        <v>2</v>
      </c>
      <c r="I341">
        <v>0</v>
      </c>
    </row>
    <row r="342" spans="1:9">
      <c r="A342">
        <v>46</v>
      </c>
      <c r="B342">
        <v>13</v>
      </c>
      <c r="C342">
        <v>5562</v>
      </c>
      <c r="D342">
        <v>19</v>
      </c>
      <c r="E342">
        <v>10</v>
      </c>
      <c r="F342">
        <v>7</v>
      </c>
      <c r="G342">
        <v>0</v>
      </c>
      <c r="H342">
        <v>9</v>
      </c>
      <c r="I342">
        <v>0</v>
      </c>
    </row>
    <row r="343" spans="1:9">
      <c r="A343">
        <v>35</v>
      </c>
      <c r="B343">
        <v>27</v>
      </c>
      <c r="C343">
        <v>6883</v>
      </c>
      <c r="D343">
        <v>17</v>
      </c>
      <c r="E343">
        <v>7</v>
      </c>
      <c r="F343">
        <v>7</v>
      </c>
      <c r="G343">
        <v>0</v>
      </c>
      <c r="H343">
        <v>7</v>
      </c>
      <c r="I343">
        <v>0</v>
      </c>
    </row>
    <row r="344" spans="1:9">
      <c r="A344">
        <v>46</v>
      </c>
      <c r="B344">
        <v>2</v>
      </c>
      <c r="C344">
        <v>10368</v>
      </c>
      <c r="D344">
        <v>13</v>
      </c>
      <c r="E344">
        <v>10</v>
      </c>
      <c r="F344">
        <v>6</v>
      </c>
      <c r="G344">
        <v>0</v>
      </c>
      <c r="H344">
        <v>3</v>
      </c>
      <c r="I344">
        <v>0</v>
      </c>
    </row>
    <row r="345" spans="1:9">
      <c r="A345">
        <v>32</v>
      </c>
      <c r="B345">
        <v>19</v>
      </c>
      <c r="C345">
        <v>9610</v>
      </c>
      <c r="D345">
        <v>10</v>
      </c>
      <c r="E345">
        <v>4</v>
      </c>
      <c r="F345">
        <v>3</v>
      </c>
      <c r="G345">
        <v>0</v>
      </c>
      <c r="H345">
        <v>2</v>
      </c>
      <c r="I345">
        <v>0</v>
      </c>
    </row>
    <row r="346" spans="1:9">
      <c r="A346">
        <v>45</v>
      </c>
      <c r="B346">
        <v>4</v>
      </c>
      <c r="C346">
        <v>9756</v>
      </c>
      <c r="D346">
        <v>9</v>
      </c>
      <c r="E346">
        <v>5</v>
      </c>
      <c r="F346">
        <v>0</v>
      </c>
      <c r="G346">
        <v>0</v>
      </c>
      <c r="H346">
        <v>3</v>
      </c>
      <c r="I346">
        <v>0</v>
      </c>
    </row>
    <row r="347" spans="1:9">
      <c r="A347">
        <v>49</v>
      </c>
      <c r="B347">
        <v>11</v>
      </c>
      <c r="C347">
        <v>4507</v>
      </c>
      <c r="D347">
        <v>8</v>
      </c>
      <c r="E347">
        <v>5</v>
      </c>
      <c r="F347">
        <v>1</v>
      </c>
      <c r="G347">
        <v>0</v>
      </c>
      <c r="H347">
        <v>4</v>
      </c>
      <c r="I347">
        <v>0</v>
      </c>
    </row>
    <row r="348" spans="1:9">
      <c r="A348">
        <v>42</v>
      </c>
      <c r="B348">
        <v>12</v>
      </c>
      <c r="C348">
        <v>2766</v>
      </c>
      <c r="D348">
        <v>7</v>
      </c>
      <c r="E348">
        <v>5</v>
      </c>
      <c r="F348">
        <v>3</v>
      </c>
      <c r="G348">
        <v>0</v>
      </c>
      <c r="H348">
        <v>4</v>
      </c>
      <c r="I348">
        <v>0</v>
      </c>
    </row>
    <row r="349" spans="1:9">
      <c r="A349">
        <v>40</v>
      </c>
      <c r="B349">
        <v>2</v>
      </c>
      <c r="C349">
        <v>3377</v>
      </c>
      <c r="D349">
        <v>7</v>
      </c>
      <c r="E349">
        <v>4</v>
      </c>
      <c r="F349">
        <v>3</v>
      </c>
      <c r="G349">
        <v>0</v>
      </c>
      <c r="H349">
        <v>2</v>
      </c>
      <c r="I349">
        <v>0</v>
      </c>
    </row>
    <row r="350" spans="1:9">
      <c r="A350">
        <v>30</v>
      </c>
      <c r="B350">
        <v>10</v>
      </c>
      <c r="C350">
        <v>9667</v>
      </c>
      <c r="D350">
        <v>9</v>
      </c>
      <c r="E350">
        <v>7</v>
      </c>
      <c r="F350">
        <v>7</v>
      </c>
      <c r="G350">
        <v>0</v>
      </c>
      <c r="H350">
        <v>2</v>
      </c>
      <c r="I350">
        <v>0</v>
      </c>
    </row>
    <row r="351" spans="1:9">
      <c r="A351">
        <v>40</v>
      </c>
      <c r="B351">
        <v>1</v>
      </c>
      <c r="C351">
        <v>6513</v>
      </c>
      <c r="D351">
        <v>12</v>
      </c>
      <c r="E351">
        <v>5</v>
      </c>
      <c r="F351">
        <v>3</v>
      </c>
      <c r="G351">
        <v>0</v>
      </c>
      <c r="H351">
        <v>3</v>
      </c>
      <c r="I351">
        <v>0</v>
      </c>
    </row>
    <row r="352" spans="1:9">
      <c r="A352">
        <v>35</v>
      </c>
      <c r="B352">
        <v>23</v>
      </c>
      <c r="C352">
        <v>2705</v>
      </c>
      <c r="D352">
        <v>6</v>
      </c>
      <c r="E352">
        <v>5</v>
      </c>
      <c r="F352">
        <v>4</v>
      </c>
      <c r="G352">
        <v>0</v>
      </c>
      <c r="H352">
        <v>3</v>
      </c>
      <c r="I352">
        <v>0</v>
      </c>
    </row>
    <row r="353" spans="1:9">
      <c r="A353">
        <v>37</v>
      </c>
      <c r="B353">
        <v>7</v>
      </c>
      <c r="C353">
        <v>4284</v>
      </c>
      <c r="D353">
        <v>16</v>
      </c>
      <c r="E353">
        <v>5</v>
      </c>
      <c r="F353">
        <v>3</v>
      </c>
      <c r="G353">
        <v>0</v>
      </c>
      <c r="H353">
        <v>4</v>
      </c>
      <c r="I353">
        <v>0</v>
      </c>
    </row>
    <row r="354" spans="1:9">
      <c r="A354">
        <v>27</v>
      </c>
      <c r="B354">
        <v>2</v>
      </c>
      <c r="C354">
        <v>6500</v>
      </c>
      <c r="D354">
        <v>9</v>
      </c>
      <c r="E354">
        <v>8</v>
      </c>
      <c r="F354">
        <v>7</v>
      </c>
      <c r="G354">
        <v>0</v>
      </c>
      <c r="H354">
        <v>7</v>
      </c>
      <c r="I354">
        <v>0</v>
      </c>
    </row>
    <row r="355" spans="1:9">
      <c r="A355">
        <v>35</v>
      </c>
      <c r="B355">
        <v>18</v>
      </c>
      <c r="C355">
        <v>5561</v>
      </c>
      <c r="D355">
        <v>6</v>
      </c>
      <c r="E355">
        <v>5</v>
      </c>
      <c r="F355">
        <v>3</v>
      </c>
      <c r="G355">
        <v>0</v>
      </c>
      <c r="H355">
        <v>4</v>
      </c>
      <c r="I355">
        <v>0</v>
      </c>
    </row>
    <row r="356" spans="1:9">
      <c r="A356">
        <v>29</v>
      </c>
      <c r="B356">
        <v>1</v>
      </c>
      <c r="C356">
        <v>5373</v>
      </c>
      <c r="D356">
        <v>6</v>
      </c>
      <c r="E356">
        <v>5</v>
      </c>
      <c r="F356">
        <v>3</v>
      </c>
      <c r="G356">
        <v>0</v>
      </c>
      <c r="H356">
        <v>2</v>
      </c>
      <c r="I356">
        <v>0</v>
      </c>
    </row>
    <row r="357" spans="1:9">
      <c r="A357">
        <v>25</v>
      </c>
      <c r="B357">
        <v>8</v>
      </c>
      <c r="C357">
        <v>4907</v>
      </c>
      <c r="D357">
        <v>6</v>
      </c>
      <c r="E357">
        <v>5</v>
      </c>
      <c r="F357">
        <v>3</v>
      </c>
      <c r="G357">
        <v>0</v>
      </c>
      <c r="H357">
        <v>4</v>
      </c>
      <c r="I357">
        <v>0</v>
      </c>
    </row>
    <row r="358" spans="1:9">
      <c r="A358">
        <v>41</v>
      </c>
      <c r="B358">
        <v>28</v>
      </c>
      <c r="C358">
        <v>13570</v>
      </c>
      <c r="D358">
        <v>21</v>
      </c>
      <c r="E358">
        <v>20</v>
      </c>
      <c r="F358">
        <v>7</v>
      </c>
      <c r="G358">
        <v>0</v>
      </c>
      <c r="H358">
        <v>10</v>
      </c>
      <c r="I358">
        <v>0</v>
      </c>
    </row>
    <row r="359" spans="1:9">
      <c r="A359">
        <v>41</v>
      </c>
      <c r="B359">
        <v>3</v>
      </c>
      <c r="C359">
        <v>8938</v>
      </c>
      <c r="D359">
        <v>14</v>
      </c>
      <c r="E359">
        <v>5</v>
      </c>
      <c r="F359">
        <v>4</v>
      </c>
      <c r="G359">
        <v>0</v>
      </c>
      <c r="H359">
        <v>4</v>
      </c>
      <c r="I359">
        <v>0</v>
      </c>
    </row>
    <row r="360" spans="1:9">
      <c r="A360">
        <v>45</v>
      </c>
      <c r="B360">
        <v>20</v>
      </c>
      <c r="C360">
        <v>4850</v>
      </c>
      <c r="D360">
        <v>8</v>
      </c>
      <c r="E360">
        <v>5</v>
      </c>
      <c r="F360">
        <v>3</v>
      </c>
      <c r="G360">
        <v>0</v>
      </c>
      <c r="H360">
        <v>1</v>
      </c>
      <c r="I360">
        <v>0</v>
      </c>
    </row>
    <row r="361" spans="1:9">
      <c r="A361">
        <v>40</v>
      </c>
      <c r="B361">
        <v>2</v>
      </c>
      <c r="C361">
        <v>2001</v>
      </c>
      <c r="D361">
        <v>20</v>
      </c>
      <c r="E361">
        <v>5</v>
      </c>
      <c r="F361">
        <v>3</v>
      </c>
      <c r="G361">
        <v>0</v>
      </c>
      <c r="H361">
        <v>2</v>
      </c>
      <c r="I361">
        <v>0</v>
      </c>
    </row>
    <row r="362" spans="1:9">
      <c r="A362">
        <v>29</v>
      </c>
      <c r="B362">
        <v>13</v>
      </c>
      <c r="C362">
        <v>4025</v>
      </c>
      <c r="D362">
        <v>10</v>
      </c>
      <c r="E362">
        <v>4</v>
      </c>
      <c r="F362">
        <v>3</v>
      </c>
      <c r="G362">
        <v>0</v>
      </c>
      <c r="H362">
        <v>3</v>
      </c>
      <c r="I362">
        <v>0</v>
      </c>
    </row>
    <row r="363" spans="1:9">
      <c r="A363">
        <v>26</v>
      </c>
      <c r="B363">
        <v>25</v>
      </c>
      <c r="C363">
        <v>2293</v>
      </c>
      <c r="D363">
        <v>1</v>
      </c>
      <c r="E363">
        <v>1</v>
      </c>
      <c r="F363">
        <v>0</v>
      </c>
      <c r="G363">
        <v>0</v>
      </c>
      <c r="H363">
        <v>1</v>
      </c>
      <c r="I363">
        <v>1</v>
      </c>
    </row>
    <row r="364" spans="1:9">
      <c r="A364">
        <v>35</v>
      </c>
      <c r="B364">
        <v>8</v>
      </c>
      <c r="C364">
        <v>2269</v>
      </c>
      <c r="D364">
        <v>1</v>
      </c>
      <c r="E364">
        <v>1</v>
      </c>
      <c r="F364">
        <v>0</v>
      </c>
      <c r="G364">
        <v>0</v>
      </c>
      <c r="H364">
        <v>1</v>
      </c>
      <c r="I364">
        <v>0</v>
      </c>
    </row>
    <row r="365" spans="1:9">
      <c r="A365">
        <v>37</v>
      </c>
      <c r="B365">
        <v>1</v>
      </c>
      <c r="C365">
        <v>5993</v>
      </c>
      <c r="D365">
        <v>7</v>
      </c>
      <c r="E365">
        <v>7</v>
      </c>
      <c r="F365">
        <v>5</v>
      </c>
      <c r="G365">
        <v>0</v>
      </c>
      <c r="H365">
        <v>7</v>
      </c>
      <c r="I365">
        <v>0</v>
      </c>
    </row>
    <row r="366" spans="1:9">
      <c r="A366">
        <v>32</v>
      </c>
      <c r="B366">
        <v>1</v>
      </c>
      <c r="C366">
        <v>6220</v>
      </c>
      <c r="D366">
        <v>10</v>
      </c>
      <c r="E366">
        <v>10</v>
      </c>
      <c r="F366">
        <v>4</v>
      </c>
      <c r="G366">
        <v>0</v>
      </c>
      <c r="H366">
        <v>9</v>
      </c>
      <c r="I366">
        <v>0</v>
      </c>
    </row>
    <row r="367" spans="1:9">
      <c r="A367">
        <v>35</v>
      </c>
      <c r="B367">
        <v>1</v>
      </c>
      <c r="C367">
        <v>2859</v>
      </c>
      <c r="D367">
        <v>6</v>
      </c>
      <c r="E367">
        <v>6</v>
      </c>
      <c r="F367">
        <v>4</v>
      </c>
      <c r="G367">
        <v>0</v>
      </c>
      <c r="H367">
        <v>4</v>
      </c>
      <c r="I367">
        <v>0</v>
      </c>
    </row>
    <row r="368" spans="1:9">
      <c r="A368">
        <v>25</v>
      </c>
      <c r="B368">
        <v>5</v>
      </c>
      <c r="C368">
        <v>5744</v>
      </c>
      <c r="D368">
        <v>6</v>
      </c>
      <c r="E368">
        <v>6</v>
      </c>
      <c r="F368">
        <v>4</v>
      </c>
      <c r="G368">
        <v>0</v>
      </c>
      <c r="H368">
        <v>3</v>
      </c>
      <c r="I368">
        <v>1</v>
      </c>
    </row>
    <row r="369" spans="1:9">
      <c r="A369">
        <v>30</v>
      </c>
      <c r="B369">
        <v>18</v>
      </c>
      <c r="C369">
        <v>2632</v>
      </c>
      <c r="D369">
        <v>5</v>
      </c>
      <c r="E369">
        <v>5</v>
      </c>
      <c r="F369">
        <v>4</v>
      </c>
      <c r="G369">
        <v>0</v>
      </c>
      <c r="H369">
        <v>4</v>
      </c>
      <c r="I369">
        <v>0</v>
      </c>
    </row>
    <row r="370" spans="1:9">
      <c r="A370">
        <v>35</v>
      </c>
      <c r="B370">
        <v>1</v>
      </c>
      <c r="C370">
        <v>7295</v>
      </c>
      <c r="D370">
        <v>10</v>
      </c>
      <c r="E370">
        <v>10</v>
      </c>
      <c r="F370">
        <v>8</v>
      </c>
      <c r="G370">
        <v>0</v>
      </c>
      <c r="H370">
        <v>6</v>
      </c>
      <c r="I370">
        <v>0</v>
      </c>
    </row>
    <row r="371" spans="1:9">
      <c r="A371">
        <v>41</v>
      </c>
      <c r="B371">
        <v>20</v>
      </c>
      <c r="C371">
        <v>3140</v>
      </c>
      <c r="D371">
        <v>4</v>
      </c>
      <c r="E371">
        <v>4</v>
      </c>
      <c r="F371">
        <v>3</v>
      </c>
      <c r="G371">
        <v>0</v>
      </c>
      <c r="H371">
        <v>2</v>
      </c>
      <c r="I371">
        <v>1</v>
      </c>
    </row>
    <row r="372" spans="1:9">
      <c r="A372">
        <v>27</v>
      </c>
      <c r="B372">
        <v>9</v>
      </c>
      <c r="C372">
        <v>2279</v>
      </c>
      <c r="D372">
        <v>7</v>
      </c>
      <c r="E372">
        <v>7</v>
      </c>
      <c r="F372">
        <v>7</v>
      </c>
      <c r="G372">
        <v>0</v>
      </c>
      <c r="H372">
        <v>3</v>
      </c>
      <c r="I372">
        <v>0</v>
      </c>
    </row>
    <row r="373" spans="1:9">
      <c r="A373">
        <v>29</v>
      </c>
      <c r="B373">
        <v>18</v>
      </c>
      <c r="C373">
        <v>2389</v>
      </c>
      <c r="D373">
        <v>4</v>
      </c>
      <c r="E373">
        <v>4</v>
      </c>
      <c r="F373">
        <v>3</v>
      </c>
      <c r="G373">
        <v>0</v>
      </c>
      <c r="H373">
        <v>1</v>
      </c>
      <c r="I373">
        <v>1</v>
      </c>
    </row>
    <row r="374" spans="1:9">
      <c r="A374">
        <v>28</v>
      </c>
      <c r="B374">
        <v>8</v>
      </c>
      <c r="C374">
        <v>3310</v>
      </c>
      <c r="D374">
        <v>5</v>
      </c>
      <c r="E374">
        <v>5</v>
      </c>
      <c r="F374">
        <v>3</v>
      </c>
      <c r="G374">
        <v>0</v>
      </c>
      <c r="H374">
        <v>2</v>
      </c>
      <c r="I374">
        <v>0</v>
      </c>
    </row>
    <row r="375" spans="1:9">
      <c r="A375">
        <v>41</v>
      </c>
      <c r="B375">
        <v>2</v>
      </c>
      <c r="C375">
        <v>16015</v>
      </c>
      <c r="D375">
        <v>22</v>
      </c>
      <c r="E375">
        <v>22</v>
      </c>
      <c r="F375">
        <v>10</v>
      </c>
      <c r="G375">
        <v>0</v>
      </c>
      <c r="H375">
        <v>4</v>
      </c>
      <c r="I375">
        <v>0</v>
      </c>
    </row>
    <row r="376" spans="1:9">
      <c r="A376">
        <v>27</v>
      </c>
      <c r="B376">
        <v>2</v>
      </c>
      <c r="C376">
        <v>4478</v>
      </c>
      <c r="D376">
        <v>5</v>
      </c>
      <c r="E376">
        <v>5</v>
      </c>
      <c r="F376">
        <v>4</v>
      </c>
      <c r="G376">
        <v>0</v>
      </c>
      <c r="H376">
        <v>4</v>
      </c>
      <c r="I376">
        <v>0</v>
      </c>
    </row>
    <row r="377" spans="1:9">
      <c r="A377">
        <v>29</v>
      </c>
      <c r="B377">
        <v>8</v>
      </c>
      <c r="C377">
        <v>2119</v>
      </c>
      <c r="D377">
        <v>7</v>
      </c>
      <c r="E377">
        <v>7</v>
      </c>
      <c r="F377">
        <v>7</v>
      </c>
      <c r="G377">
        <v>0</v>
      </c>
      <c r="H377">
        <v>7</v>
      </c>
      <c r="I377">
        <v>1</v>
      </c>
    </row>
    <row r="378" spans="1:9">
      <c r="A378">
        <v>27</v>
      </c>
      <c r="B378">
        <v>8</v>
      </c>
      <c r="C378">
        <v>6214</v>
      </c>
      <c r="D378">
        <v>8</v>
      </c>
      <c r="E378">
        <v>8</v>
      </c>
      <c r="F378">
        <v>7</v>
      </c>
      <c r="G378">
        <v>0</v>
      </c>
      <c r="H378">
        <v>7</v>
      </c>
      <c r="I378">
        <v>0</v>
      </c>
    </row>
    <row r="379" spans="1:9">
      <c r="A379">
        <v>32</v>
      </c>
      <c r="B379">
        <v>2</v>
      </c>
      <c r="C379">
        <v>2370</v>
      </c>
      <c r="D379">
        <v>8</v>
      </c>
      <c r="E379">
        <v>8</v>
      </c>
      <c r="F379">
        <v>0</v>
      </c>
      <c r="G379">
        <v>0</v>
      </c>
      <c r="H379">
        <v>7</v>
      </c>
      <c r="I379">
        <v>0</v>
      </c>
    </row>
    <row r="380" spans="1:9">
      <c r="A380">
        <v>28</v>
      </c>
      <c r="B380">
        <v>9</v>
      </c>
      <c r="C380">
        <v>5253</v>
      </c>
      <c r="D380">
        <v>7</v>
      </c>
      <c r="E380">
        <v>7</v>
      </c>
      <c r="F380">
        <v>5</v>
      </c>
      <c r="G380">
        <v>0</v>
      </c>
      <c r="H380">
        <v>7</v>
      </c>
      <c r="I380">
        <v>0</v>
      </c>
    </row>
    <row r="381" spans="1:9">
      <c r="A381">
        <v>41</v>
      </c>
      <c r="B381">
        <v>1</v>
      </c>
      <c r="C381">
        <v>8392</v>
      </c>
      <c r="D381">
        <v>10</v>
      </c>
      <c r="E381">
        <v>10</v>
      </c>
      <c r="F381">
        <v>7</v>
      </c>
      <c r="G381">
        <v>0</v>
      </c>
      <c r="H381">
        <v>7</v>
      </c>
      <c r="I381">
        <v>0</v>
      </c>
    </row>
    <row r="382" spans="1:9">
      <c r="A382">
        <v>31</v>
      </c>
      <c r="B382">
        <v>9</v>
      </c>
      <c r="C382">
        <v>10648</v>
      </c>
      <c r="D382">
        <v>13</v>
      </c>
      <c r="E382">
        <v>13</v>
      </c>
      <c r="F382">
        <v>8</v>
      </c>
      <c r="G382">
        <v>0</v>
      </c>
      <c r="H382">
        <v>8</v>
      </c>
      <c r="I382">
        <v>0</v>
      </c>
    </row>
    <row r="383" spans="1:9">
      <c r="A383">
        <v>35</v>
      </c>
      <c r="B383">
        <v>1</v>
      </c>
      <c r="C383">
        <v>4859</v>
      </c>
      <c r="D383">
        <v>5</v>
      </c>
      <c r="E383">
        <v>5</v>
      </c>
      <c r="F383">
        <v>4</v>
      </c>
      <c r="G383">
        <v>0</v>
      </c>
      <c r="H383">
        <v>3</v>
      </c>
      <c r="I383">
        <v>0</v>
      </c>
    </row>
    <row r="384" spans="1:9">
      <c r="A384">
        <v>49</v>
      </c>
      <c r="B384">
        <v>18</v>
      </c>
      <c r="C384">
        <v>19502</v>
      </c>
      <c r="D384">
        <v>31</v>
      </c>
      <c r="E384">
        <v>31</v>
      </c>
      <c r="F384">
        <v>9</v>
      </c>
      <c r="G384">
        <v>0</v>
      </c>
      <c r="H384">
        <v>9</v>
      </c>
      <c r="I384">
        <v>0</v>
      </c>
    </row>
    <row r="385" spans="1:9">
      <c r="A385">
        <v>25</v>
      </c>
      <c r="B385">
        <v>13</v>
      </c>
      <c r="C385">
        <v>2096</v>
      </c>
      <c r="D385">
        <v>7</v>
      </c>
      <c r="E385">
        <v>7</v>
      </c>
      <c r="F385">
        <v>4</v>
      </c>
      <c r="G385">
        <v>0</v>
      </c>
      <c r="H385">
        <v>6</v>
      </c>
      <c r="I385">
        <v>0</v>
      </c>
    </row>
    <row r="386" spans="1:9">
      <c r="A386">
        <v>32</v>
      </c>
      <c r="B386">
        <v>9</v>
      </c>
      <c r="C386">
        <v>6322</v>
      </c>
      <c r="D386">
        <v>6</v>
      </c>
      <c r="E386">
        <v>6</v>
      </c>
      <c r="F386">
        <v>4</v>
      </c>
      <c r="G386">
        <v>0</v>
      </c>
      <c r="H386">
        <v>5</v>
      </c>
      <c r="I386">
        <v>0</v>
      </c>
    </row>
    <row r="387" spans="1:9">
      <c r="A387">
        <v>32</v>
      </c>
      <c r="B387">
        <v>10</v>
      </c>
      <c r="C387">
        <v>5396</v>
      </c>
      <c r="D387">
        <v>10</v>
      </c>
      <c r="E387">
        <v>10</v>
      </c>
      <c r="F387">
        <v>7</v>
      </c>
      <c r="G387">
        <v>0</v>
      </c>
      <c r="H387">
        <v>8</v>
      </c>
      <c r="I387">
        <v>0</v>
      </c>
    </row>
    <row r="388" spans="1:9">
      <c r="A388">
        <v>27</v>
      </c>
      <c r="B388">
        <v>1</v>
      </c>
      <c r="C388">
        <v>7412</v>
      </c>
      <c r="D388">
        <v>9</v>
      </c>
      <c r="E388">
        <v>9</v>
      </c>
      <c r="F388">
        <v>7</v>
      </c>
      <c r="G388">
        <v>0</v>
      </c>
      <c r="H388">
        <v>7</v>
      </c>
      <c r="I388">
        <v>0</v>
      </c>
    </row>
    <row r="389" spans="1:9">
      <c r="A389">
        <v>23</v>
      </c>
      <c r="B389">
        <v>9</v>
      </c>
      <c r="C389">
        <v>2500</v>
      </c>
      <c r="D389">
        <v>5</v>
      </c>
      <c r="E389">
        <v>4</v>
      </c>
      <c r="F389">
        <v>3</v>
      </c>
      <c r="G389">
        <v>0</v>
      </c>
      <c r="H389">
        <v>2</v>
      </c>
      <c r="I389">
        <v>0</v>
      </c>
    </row>
    <row r="390" spans="1:9">
      <c r="A390">
        <v>29</v>
      </c>
      <c r="B390">
        <v>23</v>
      </c>
      <c r="C390">
        <v>2700</v>
      </c>
      <c r="D390">
        <v>10</v>
      </c>
      <c r="E390">
        <v>10</v>
      </c>
      <c r="F390">
        <v>7</v>
      </c>
      <c r="G390">
        <v>0</v>
      </c>
      <c r="H390">
        <v>7</v>
      </c>
      <c r="I390">
        <v>0</v>
      </c>
    </row>
    <row r="391" spans="1:9">
      <c r="A391">
        <v>27</v>
      </c>
      <c r="B391">
        <v>5</v>
      </c>
      <c r="C391">
        <v>12808</v>
      </c>
      <c r="D391">
        <v>9</v>
      </c>
      <c r="E391">
        <v>9</v>
      </c>
      <c r="F391">
        <v>8</v>
      </c>
      <c r="G391">
        <v>0</v>
      </c>
      <c r="H391">
        <v>8</v>
      </c>
      <c r="I391">
        <v>0</v>
      </c>
    </row>
    <row r="392" spans="1:9">
      <c r="A392">
        <v>33</v>
      </c>
      <c r="B392">
        <v>1</v>
      </c>
      <c r="C392">
        <v>4037</v>
      </c>
      <c r="D392">
        <v>9</v>
      </c>
      <c r="E392">
        <v>9</v>
      </c>
      <c r="F392">
        <v>8</v>
      </c>
      <c r="G392">
        <v>0</v>
      </c>
      <c r="H392">
        <v>8</v>
      </c>
      <c r="I392">
        <v>0</v>
      </c>
    </row>
    <row r="393" spans="1:9">
      <c r="A393">
        <v>28</v>
      </c>
      <c r="B393">
        <v>8</v>
      </c>
      <c r="C393">
        <v>4936</v>
      </c>
      <c r="D393">
        <v>6</v>
      </c>
      <c r="E393">
        <v>5</v>
      </c>
      <c r="F393">
        <v>1</v>
      </c>
      <c r="G393">
        <v>0</v>
      </c>
      <c r="H393">
        <v>4</v>
      </c>
      <c r="I393">
        <v>0</v>
      </c>
    </row>
    <row r="394" spans="1:9">
      <c r="A394">
        <v>25</v>
      </c>
      <c r="B394">
        <v>3</v>
      </c>
      <c r="C394">
        <v>4194</v>
      </c>
      <c r="D394">
        <v>5</v>
      </c>
      <c r="E394">
        <v>5</v>
      </c>
      <c r="F394">
        <v>3</v>
      </c>
      <c r="G394">
        <v>0</v>
      </c>
      <c r="H394">
        <v>3</v>
      </c>
      <c r="I394">
        <v>0</v>
      </c>
    </row>
    <row r="395" spans="1:9">
      <c r="A395">
        <v>32</v>
      </c>
      <c r="B395">
        <v>25</v>
      </c>
      <c r="C395">
        <v>2795</v>
      </c>
      <c r="D395">
        <v>1</v>
      </c>
      <c r="E395">
        <v>1</v>
      </c>
      <c r="F395">
        <v>0</v>
      </c>
      <c r="G395">
        <v>0</v>
      </c>
      <c r="H395">
        <v>1</v>
      </c>
      <c r="I395">
        <v>1</v>
      </c>
    </row>
    <row r="396" spans="1:9">
      <c r="A396">
        <v>35</v>
      </c>
      <c r="B396">
        <v>21</v>
      </c>
      <c r="C396">
        <v>4014</v>
      </c>
      <c r="D396">
        <v>10</v>
      </c>
      <c r="E396">
        <v>10</v>
      </c>
      <c r="F396">
        <v>6</v>
      </c>
      <c r="G396">
        <v>0</v>
      </c>
      <c r="H396">
        <v>7</v>
      </c>
      <c r="I396">
        <v>0</v>
      </c>
    </row>
    <row r="397" spans="1:9">
      <c r="A397">
        <v>47</v>
      </c>
      <c r="B397">
        <v>4</v>
      </c>
      <c r="C397">
        <v>4163</v>
      </c>
      <c r="D397">
        <v>9</v>
      </c>
      <c r="E397">
        <v>9</v>
      </c>
      <c r="F397">
        <v>0</v>
      </c>
      <c r="G397">
        <v>0</v>
      </c>
      <c r="H397">
        <v>7</v>
      </c>
      <c r="I397">
        <v>0</v>
      </c>
    </row>
    <row r="398" spans="1:9">
      <c r="A398">
        <v>45</v>
      </c>
      <c r="B398">
        <v>24</v>
      </c>
      <c r="C398">
        <v>2177</v>
      </c>
      <c r="D398">
        <v>6</v>
      </c>
      <c r="E398">
        <v>6</v>
      </c>
      <c r="F398">
        <v>3</v>
      </c>
      <c r="G398">
        <v>0</v>
      </c>
      <c r="H398">
        <v>4</v>
      </c>
      <c r="I398">
        <v>0</v>
      </c>
    </row>
    <row r="399" spans="1:9">
      <c r="A399">
        <v>41</v>
      </c>
      <c r="B399">
        <v>7</v>
      </c>
      <c r="C399">
        <v>3376</v>
      </c>
      <c r="D399">
        <v>10</v>
      </c>
      <c r="E399">
        <v>10</v>
      </c>
      <c r="F399">
        <v>6</v>
      </c>
      <c r="G399">
        <v>0</v>
      </c>
      <c r="H399">
        <v>8</v>
      </c>
      <c r="I399">
        <v>0</v>
      </c>
    </row>
    <row r="400" spans="1:9">
      <c r="A400">
        <v>26</v>
      </c>
      <c r="B400">
        <v>3</v>
      </c>
      <c r="C400">
        <v>4420</v>
      </c>
      <c r="D400">
        <v>8</v>
      </c>
      <c r="E400">
        <v>8</v>
      </c>
      <c r="F400">
        <v>7</v>
      </c>
      <c r="G400">
        <v>0</v>
      </c>
      <c r="H400">
        <v>7</v>
      </c>
      <c r="I400">
        <v>0</v>
      </c>
    </row>
    <row r="401" spans="1:9">
      <c r="A401">
        <v>29</v>
      </c>
      <c r="B401">
        <v>6</v>
      </c>
      <c r="C401">
        <v>3131</v>
      </c>
      <c r="D401">
        <v>10</v>
      </c>
      <c r="E401">
        <v>10</v>
      </c>
      <c r="F401">
        <v>8</v>
      </c>
      <c r="G401">
        <v>0</v>
      </c>
      <c r="H401">
        <v>8</v>
      </c>
      <c r="I401">
        <v>0</v>
      </c>
    </row>
    <row r="402" spans="1:9">
      <c r="A402">
        <v>44</v>
      </c>
      <c r="B402">
        <v>10</v>
      </c>
      <c r="C402">
        <v>2936</v>
      </c>
      <c r="D402">
        <v>6</v>
      </c>
      <c r="E402">
        <v>6</v>
      </c>
      <c r="F402">
        <v>4</v>
      </c>
      <c r="G402">
        <v>0</v>
      </c>
      <c r="H402">
        <v>2</v>
      </c>
      <c r="I402">
        <v>1</v>
      </c>
    </row>
    <row r="403" spans="1:9">
      <c r="A403">
        <v>31</v>
      </c>
      <c r="B403">
        <v>11</v>
      </c>
      <c r="C403">
        <v>6833</v>
      </c>
      <c r="D403">
        <v>6</v>
      </c>
      <c r="E403">
        <v>6</v>
      </c>
      <c r="F403">
        <v>5</v>
      </c>
      <c r="G403">
        <v>0</v>
      </c>
      <c r="H403">
        <v>1</v>
      </c>
      <c r="I403">
        <v>0</v>
      </c>
    </row>
    <row r="404" spans="1:9">
      <c r="A404">
        <v>27</v>
      </c>
      <c r="B404">
        <v>4</v>
      </c>
      <c r="C404">
        <v>2517</v>
      </c>
      <c r="D404">
        <v>5</v>
      </c>
      <c r="E404">
        <v>5</v>
      </c>
      <c r="F404">
        <v>3</v>
      </c>
      <c r="G404">
        <v>0</v>
      </c>
      <c r="H404">
        <v>3</v>
      </c>
      <c r="I404">
        <v>0</v>
      </c>
    </row>
    <row r="405" spans="1:9">
      <c r="A405">
        <v>19</v>
      </c>
      <c r="B405">
        <v>25</v>
      </c>
      <c r="C405">
        <v>2994</v>
      </c>
      <c r="D405">
        <v>1</v>
      </c>
      <c r="E405">
        <v>1</v>
      </c>
      <c r="F405">
        <v>0</v>
      </c>
      <c r="G405">
        <v>0</v>
      </c>
      <c r="H405">
        <v>1</v>
      </c>
      <c r="I405">
        <v>0</v>
      </c>
    </row>
    <row r="406" spans="1:9">
      <c r="A406">
        <v>23</v>
      </c>
      <c r="B406">
        <v>1</v>
      </c>
      <c r="C406">
        <v>1223</v>
      </c>
      <c r="D406">
        <v>1</v>
      </c>
      <c r="E406">
        <v>1</v>
      </c>
      <c r="F406">
        <v>0</v>
      </c>
      <c r="G406">
        <v>0</v>
      </c>
      <c r="H406">
        <v>1</v>
      </c>
      <c r="I406">
        <v>0</v>
      </c>
    </row>
    <row r="407" spans="1:9">
      <c r="A407">
        <v>44</v>
      </c>
      <c r="B407">
        <v>15</v>
      </c>
      <c r="C407">
        <v>7978</v>
      </c>
      <c r="D407">
        <v>10</v>
      </c>
      <c r="E407">
        <v>10</v>
      </c>
      <c r="F407">
        <v>7</v>
      </c>
      <c r="G407">
        <v>0</v>
      </c>
      <c r="H407">
        <v>5</v>
      </c>
      <c r="I407">
        <v>1</v>
      </c>
    </row>
    <row r="408" spans="1:9">
      <c r="A408">
        <v>32</v>
      </c>
      <c r="B408">
        <v>8</v>
      </c>
      <c r="C408">
        <v>6209</v>
      </c>
      <c r="D408">
        <v>10</v>
      </c>
      <c r="E408">
        <v>10</v>
      </c>
      <c r="F408">
        <v>7</v>
      </c>
      <c r="G408">
        <v>0</v>
      </c>
      <c r="H408">
        <v>8</v>
      </c>
      <c r="I408">
        <v>0</v>
      </c>
    </row>
    <row r="409" spans="1:9">
      <c r="A409">
        <v>30</v>
      </c>
      <c r="B409">
        <v>17</v>
      </c>
      <c r="C409">
        <v>11916</v>
      </c>
      <c r="D409">
        <v>9</v>
      </c>
      <c r="E409">
        <v>9</v>
      </c>
      <c r="F409">
        <v>1</v>
      </c>
      <c r="G409">
        <v>0</v>
      </c>
      <c r="H409">
        <v>8</v>
      </c>
      <c r="I409">
        <v>0</v>
      </c>
    </row>
    <row r="410" spans="1:9">
      <c r="A410">
        <v>51</v>
      </c>
      <c r="B410">
        <v>5</v>
      </c>
      <c r="C410">
        <v>14026</v>
      </c>
      <c r="D410">
        <v>33</v>
      </c>
      <c r="E410">
        <v>33</v>
      </c>
      <c r="F410">
        <v>9</v>
      </c>
      <c r="G410">
        <v>0</v>
      </c>
      <c r="H410">
        <v>10</v>
      </c>
      <c r="I410">
        <v>0</v>
      </c>
    </row>
    <row r="411" spans="1:9">
      <c r="A411">
        <v>48</v>
      </c>
      <c r="B411">
        <v>4</v>
      </c>
      <c r="C411">
        <v>7898</v>
      </c>
      <c r="D411">
        <v>11</v>
      </c>
      <c r="E411">
        <v>10</v>
      </c>
      <c r="F411">
        <v>9</v>
      </c>
      <c r="G411">
        <v>0</v>
      </c>
      <c r="H411">
        <v>8</v>
      </c>
      <c r="I411">
        <v>0</v>
      </c>
    </row>
    <row r="412" spans="1:9">
      <c r="A412">
        <v>28</v>
      </c>
      <c r="B412">
        <v>26</v>
      </c>
      <c r="C412">
        <v>4724</v>
      </c>
      <c r="D412">
        <v>5</v>
      </c>
      <c r="E412">
        <v>5</v>
      </c>
      <c r="F412">
        <v>3</v>
      </c>
      <c r="G412">
        <v>0</v>
      </c>
      <c r="H412">
        <v>4</v>
      </c>
      <c r="I412">
        <v>0</v>
      </c>
    </row>
    <row r="413" spans="1:9">
      <c r="A413">
        <v>29</v>
      </c>
      <c r="B413">
        <v>17</v>
      </c>
      <c r="C413">
        <v>7988</v>
      </c>
      <c r="D413">
        <v>10</v>
      </c>
      <c r="E413">
        <v>10</v>
      </c>
      <c r="F413">
        <v>9</v>
      </c>
      <c r="G413">
        <v>0</v>
      </c>
      <c r="H413">
        <v>9</v>
      </c>
      <c r="I413">
        <v>0</v>
      </c>
    </row>
    <row r="414" spans="1:9">
      <c r="A414">
        <v>24</v>
      </c>
      <c r="B414">
        <v>4</v>
      </c>
      <c r="C414">
        <v>4162</v>
      </c>
      <c r="D414">
        <v>5</v>
      </c>
      <c r="E414">
        <v>5</v>
      </c>
      <c r="F414">
        <v>4</v>
      </c>
      <c r="G414">
        <v>0</v>
      </c>
      <c r="H414">
        <v>3</v>
      </c>
      <c r="I414">
        <v>0</v>
      </c>
    </row>
    <row r="415" spans="1:9">
      <c r="A415">
        <v>29</v>
      </c>
      <c r="B415">
        <v>19</v>
      </c>
      <c r="C415">
        <v>8620</v>
      </c>
      <c r="D415">
        <v>10</v>
      </c>
      <c r="E415">
        <v>10</v>
      </c>
      <c r="F415">
        <v>7</v>
      </c>
      <c r="G415">
        <v>0</v>
      </c>
      <c r="H415">
        <v>4</v>
      </c>
      <c r="I415">
        <v>0</v>
      </c>
    </row>
    <row r="416" spans="1:9">
      <c r="A416">
        <v>33</v>
      </c>
      <c r="B416">
        <v>25</v>
      </c>
      <c r="C416">
        <v>4320</v>
      </c>
      <c r="D416">
        <v>5</v>
      </c>
      <c r="E416">
        <v>5</v>
      </c>
      <c r="F416">
        <v>3</v>
      </c>
      <c r="G416">
        <v>0</v>
      </c>
      <c r="H416">
        <v>2</v>
      </c>
      <c r="I416">
        <v>0</v>
      </c>
    </row>
    <row r="417" spans="1:9">
      <c r="A417">
        <v>35</v>
      </c>
      <c r="B417">
        <v>7</v>
      </c>
      <c r="C417">
        <v>2690</v>
      </c>
      <c r="D417">
        <v>1</v>
      </c>
      <c r="E417">
        <v>1</v>
      </c>
      <c r="F417">
        <v>0</v>
      </c>
      <c r="G417">
        <v>0</v>
      </c>
      <c r="H417">
        <v>1</v>
      </c>
      <c r="I417">
        <v>0</v>
      </c>
    </row>
    <row r="418" spans="1:9">
      <c r="A418">
        <v>46</v>
      </c>
      <c r="B418">
        <v>1</v>
      </c>
      <c r="C418">
        <v>17567</v>
      </c>
      <c r="D418">
        <v>27</v>
      </c>
      <c r="E418">
        <v>26</v>
      </c>
      <c r="F418">
        <v>0</v>
      </c>
      <c r="G418">
        <v>0</v>
      </c>
      <c r="H418">
        <v>12</v>
      </c>
      <c r="I418">
        <v>0</v>
      </c>
    </row>
    <row r="419" spans="1:9">
      <c r="A419">
        <v>27</v>
      </c>
      <c r="B419">
        <v>19</v>
      </c>
      <c r="C419">
        <v>4066</v>
      </c>
      <c r="D419">
        <v>7</v>
      </c>
      <c r="E419">
        <v>7</v>
      </c>
      <c r="F419">
        <v>7</v>
      </c>
      <c r="G419">
        <v>0</v>
      </c>
      <c r="H419">
        <v>7</v>
      </c>
      <c r="I419">
        <v>0</v>
      </c>
    </row>
    <row r="420" spans="1:9">
      <c r="A420">
        <v>29</v>
      </c>
      <c r="B420">
        <v>5</v>
      </c>
      <c r="C420">
        <v>4187</v>
      </c>
      <c r="D420">
        <v>10</v>
      </c>
      <c r="E420">
        <v>10</v>
      </c>
      <c r="F420">
        <v>0</v>
      </c>
      <c r="G420">
        <v>0</v>
      </c>
      <c r="H420">
        <v>9</v>
      </c>
      <c r="I420">
        <v>0</v>
      </c>
    </row>
    <row r="421" spans="1:9">
      <c r="A421">
        <v>31</v>
      </c>
      <c r="B421">
        <v>5</v>
      </c>
      <c r="C421">
        <v>5476</v>
      </c>
      <c r="D421">
        <v>10</v>
      </c>
      <c r="E421">
        <v>10</v>
      </c>
      <c r="F421">
        <v>0</v>
      </c>
      <c r="G421">
        <v>0</v>
      </c>
      <c r="H421">
        <v>2</v>
      </c>
      <c r="I421">
        <v>0</v>
      </c>
    </row>
    <row r="422" spans="1:9">
      <c r="A422">
        <v>24</v>
      </c>
      <c r="B422">
        <v>9</v>
      </c>
      <c r="C422">
        <v>4401</v>
      </c>
      <c r="D422">
        <v>5</v>
      </c>
      <c r="E422">
        <v>5</v>
      </c>
      <c r="F422">
        <v>3</v>
      </c>
      <c r="G422">
        <v>0</v>
      </c>
      <c r="H422">
        <v>4</v>
      </c>
      <c r="I422">
        <v>0</v>
      </c>
    </row>
    <row r="423" spans="1:9">
      <c r="A423">
        <v>30</v>
      </c>
      <c r="B423">
        <v>16</v>
      </c>
      <c r="C423">
        <v>2862</v>
      </c>
      <c r="D423">
        <v>10</v>
      </c>
      <c r="E423">
        <v>10</v>
      </c>
      <c r="F423">
        <v>0</v>
      </c>
      <c r="G423">
        <v>0</v>
      </c>
      <c r="H423">
        <v>8</v>
      </c>
      <c r="I423">
        <v>0</v>
      </c>
    </row>
    <row r="424" spans="1:9">
      <c r="A424">
        <v>41</v>
      </c>
      <c r="B424">
        <v>9</v>
      </c>
      <c r="C424">
        <v>2289</v>
      </c>
      <c r="D424">
        <v>5</v>
      </c>
      <c r="E424">
        <v>5</v>
      </c>
      <c r="F424">
        <v>3</v>
      </c>
      <c r="G424">
        <v>0</v>
      </c>
      <c r="H424">
        <v>4</v>
      </c>
      <c r="I424">
        <v>0</v>
      </c>
    </row>
    <row r="425" spans="1:9">
      <c r="A425">
        <v>38</v>
      </c>
      <c r="B425">
        <v>6</v>
      </c>
      <c r="C425">
        <v>3702</v>
      </c>
      <c r="D425">
        <v>5</v>
      </c>
      <c r="E425">
        <v>5</v>
      </c>
      <c r="F425">
        <v>4</v>
      </c>
      <c r="G425">
        <v>0</v>
      </c>
      <c r="H425">
        <v>4</v>
      </c>
      <c r="I425">
        <v>0</v>
      </c>
    </row>
    <row r="426" spans="1:9">
      <c r="A426">
        <v>28</v>
      </c>
      <c r="B426">
        <v>1</v>
      </c>
      <c r="C426">
        <v>2044</v>
      </c>
      <c r="D426">
        <v>5</v>
      </c>
      <c r="E426">
        <v>5</v>
      </c>
      <c r="F426">
        <v>3</v>
      </c>
      <c r="G426">
        <v>0</v>
      </c>
      <c r="H426">
        <v>3</v>
      </c>
      <c r="I426">
        <v>0</v>
      </c>
    </row>
    <row r="427" spans="1:9">
      <c r="A427">
        <v>37</v>
      </c>
      <c r="B427">
        <v>10</v>
      </c>
      <c r="C427">
        <v>4213</v>
      </c>
      <c r="D427">
        <v>10</v>
      </c>
      <c r="E427">
        <v>10</v>
      </c>
      <c r="F427">
        <v>3</v>
      </c>
      <c r="G427">
        <v>0</v>
      </c>
      <c r="H427">
        <v>8</v>
      </c>
      <c r="I427">
        <v>1</v>
      </c>
    </row>
    <row r="428" spans="1:9">
      <c r="A428">
        <v>31</v>
      </c>
      <c r="B428">
        <v>20</v>
      </c>
      <c r="C428">
        <v>4197</v>
      </c>
      <c r="D428">
        <v>10</v>
      </c>
      <c r="E428">
        <v>10</v>
      </c>
      <c r="F428">
        <v>8</v>
      </c>
      <c r="G428">
        <v>0</v>
      </c>
      <c r="H428">
        <v>2</v>
      </c>
      <c r="I428">
        <v>0</v>
      </c>
    </row>
    <row r="429" spans="1:9">
      <c r="A429">
        <v>33</v>
      </c>
      <c r="B429">
        <v>10</v>
      </c>
      <c r="C429">
        <v>5487</v>
      </c>
      <c r="D429">
        <v>10</v>
      </c>
      <c r="E429">
        <v>10</v>
      </c>
      <c r="F429">
        <v>4</v>
      </c>
      <c r="G429">
        <v>0</v>
      </c>
      <c r="H429">
        <v>9</v>
      </c>
      <c r="I429">
        <v>0</v>
      </c>
    </row>
    <row r="430" spans="1:9">
      <c r="A430">
        <v>35</v>
      </c>
      <c r="B430">
        <v>7</v>
      </c>
      <c r="C430">
        <v>5204</v>
      </c>
      <c r="D430">
        <v>10</v>
      </c>
      <c r="E430">
        <v>10</v>
      </c>
      <c r="F430">
        <v>8</v>
      </c>
      <c r="G430">
        <v>0</v>
      </c>
      <c r="H430">
        <v>9</v>
      </c>
      <c r="I430">
        <v>0</v>
      </c>
    </row>
    <row r="431" spans="1:9">
      <c r="A431">
        <v>27</v>
      </c>
      <c r="B431">
        <v>9</v>
      </c>
      <c r="C431">
        <v>4105</v>
      </c>
      <c r="D431">
        <v>7</v>
      </c>
      <c r="E431">
        <v>7</v>
      </c>
      <c r="F431">
        <v>7</v>
      </c>
      <c r="G431">
        <v>0</v>
      </c>
      <c r="H431">
        <v>7</v>
      </c>
      <c r="I431">
        <v>0</v>
      </c>
    </row>
    <row r="432" spans="1:9">
      <c r="A432">
        <v>43</v>
      </c>
      <c r="B432">
        <v>11</v>
      </c>
      <c r="C432">
        <v>7510</v>
      </c>
      <c r="D432">
        <v>10</v>
      </c>
      <c r="E432">
        <v>10</v>
      </c>
      <c r="F432">
        <v>9</v>
      </c>
      <c r="G432">
        <v>0</v>
      </c>
      <c r="H432">
        <v>9</v>
      </c>
      <c r="I432">
        <v>0</v>
      </c>
    </row>
    <row r="433" spans="1:9">
      <c r="A433">
        <v>35</v>
      </c>
      <c r="B433">
        <v>9</v>
      </c>
      <c r="C433">
        <v>5098</v>
      </c>
      <c r="D433">
        <v>10</v>
      </c>
      <c r="E433">
        <v>10</v>
      </c>
      <c r="F433">
        <v>7</v>
      </c>
      <c r="G433">
        <v>0</v>
      </c>
      <c r="H433">
        <v>8</v>
      </c>
      <c r="I433">
        <v>0</v>
      </c>
    </row>
    <row r="434" spans="1:9">
      <c r="A434">
        <v>29</v>
      </c>
      <c r="B434">
        <v>28</v>
      </c>
      <c r="C434">
        <v>3785</v>
      </c>
      <c r="D434">
        <v>5</v>
      </c>
      <c r="E434">
        <v>5</v>
      </c>
      <c r="F434">
        <v>4</v>
      </c>
      <c r="G434">
        <v>0</v>
      </c>
      <c r="H434">
        <v>4</v>
      </c>
      <c r="I434">
        <v>0</v>
      </c>
    </row>
    <row r="435" spans="1:9">
      <c r="A435">
        <v>36</v>
      </c>
      <c r="B435">
        <v>11</v>
      </c>
      <c r="C435">
        <v>6499</v>
      </c>
      <c r="D435">
        <v>6</v>
      </c>
      <c r="E435">
        <v>6</v>
      </c>
      <c r="F435">
        <v>5</v>
      </c>
      <c r="G435">
        <v>0</v>
      </c>
      <c r="H435">
        <v>3</v>
      </c>
      <c r="I435">
        <v>0</v>
      </c>
    </row>
    <row r="436" spans="1:9">
      <c r="A436">
        <v>28</v>
      </c>
      <c r="B436">
        <v>4</v>
      </c>
      <c r="C436">
        <v>4221</v>
      </c>
      <c r="D436">
        <v>5</v>
      </c>
      <c r="E436">
        <v>5</v>
      </c>
      <c r="F436">
        <v>4</v>
      </c>
      <c r="G436">
        <v>0</v>
      </c>
      <c r="H436">
        <v>4</v>
      </c>
      <c r="I436">
        <v>0</v>
      </c>
    </row>
    <row r="437" spans="1:9">
      <c r="A437">
        <v>34</v>
      </c>
      <c r="B437">
        <v>7</v>
      </c>
      <c r="C437">
        <v>6074</v>
      </c>
      <c r="D437">
        <v>9</v>
      </c>
      <c r="E437">
        <v>9</v>
      </c>
      <c r="F437">
        <v>7</v>
      </c>
      <c r="G437">
        <v>0</v>
      </c>
      <c r="H437">
        <v>6</v>
      </c>
      <c r="I437">
        <v>1</v>
      </c>
    </row>
    <row r="438" spans="1:9">
      <c r="A438">
        <v>30</v>
      </c>
      <c r="B438">
        <v>23</v>
      </c>
      <c r="C438">
        <v>2613</v>
      </c>
      <c r="D438">
        <v>10</v>
      </c>
      <c r="E438">
        <v>10</v>
      </c>
      <c r="F438">
        <v>7</v>
      </c>
      <c r="G438">
        <v>0</v>
      </c>
      <c r="H438">
        <v>9</v>
      </c>
      <c r="I438">
        <v>0</v>
      </c>
    </row>
    <row r="439" spans="1:9">
      <c r="A439">
        <v>29</v>
      </c>
      <c r="B439">
        <v>1</v>
      </c>
      <c r="C439">
        <v>4319</v>
      </c>
      <c r="D439">
        <v>10</v>
      </c>
      <c r="E439">
        <v>10</v>
      </c>
      <c r="F439">
        <v>7</v>
      </c>
      <c r="G439">
        <v>0</v>
      </c>
      <c r="H439">
        <v>9</v>
      </c>
      <c r="I439">
        <v>0</v>
      </c>
    </row>
    <row r="440" spans="1:9">
      <c r="A440">
        <v>27</v>
      </c>
      <c r="B440">
        <v>3</v>
      </c>
      <c r="C440">
        <v>2566</v>
      </c>
      <c r="D440">
        <v>1</v>
      </c>
      <c r="E440">
        <v>1</v>
      </c>
      <c r="F440">
        <v>1</v>
      </c>
      <c r="G440">
        <v>0</v>
      </c>
      <c r="H440">
        <v>1</v>
      </c>
      <c r="I440">
        <v>0</v>
      </c>
    </row>
    <row r="441" spans="1:9">
      <c r="A441">
        <v>27</v>
      </c>
      <c r="B441">
        <v>20</v>
      </c>
      <c r="C441">
        <v>9981</v>
      </c>
      <c r="D441">
        <v>7</v>
      </c>
      <c r="E441">
        <v>7</v>
      </c>
      <c r="F441">
        <v>7</v>
      </c>
      <c r="G441">
        <v>0</v>
      </c>
      <c r="H441">
        <v>7</v>
      </c>
      <c r="I441">
        <v>0</v>
      </c>
    </row>
    <row r="442" spans="1:9">
      <c r="A442">
        <v>37</v>
      </c>
      <c r="B442">
        <v>11</v>
      </c>
      <c r="C442">
        <v>12185</v>
      </c>
      <c r="D442">
        <v>10</v>
      </c>
      <c r="E442">
        <v>10</v>
      </c>
      <c r="F442">
        <v>8</v>
      </c>
      <c r="G442">
        <v>0</v>
      </c>
      <c r="H442">
        <v>7</v>
      </c>
      <c r="I442">
        <v>0</v>
      </c>
    </row>
    <row r="443" spans="1:9">
      <c r="A443">
        <v>35</v>
      </c>
      <c r="B443">
        <v>1</v>
      </c>
      <c r="C443">
        <v>8789</v>
      </c>
      <c r="D443">
        <v>10</v>
      </c>
      <c r="E443">
        <v>10</v>
      </c>
      <c r="F443">
        <v>7</v>
      </c>
      <c r="G443">
        <v>0</v>
      </c>
      <c r="H443">
        <v>8</v>
      </c>
      <c r="I443">
        <v>0</v>
      </c>
    </row>
    <row r="444" spans="1:9">
      <c r="A444">
        <v>32</v>
      </c>
      <c r="B444">
        <v>7</v>
      </c>
      <c r="C444">
        <v>2794</v>
      </c>
      <c r="D444">
        <v>5</v>
      </c>
      <c r="E444">
        <v>5</v>
      </c>
      <c r="F444">
        <v>1</v>
      </c>
      <c r="G444">
        <v>0</v>
      </c>
      <c r="H444">
        <v>3</v>
      </c>
      <c r="I444">
        <v>0</v>
      </c>
    </row>
    <row r="445" spans="1:9">
      <c r="A445">
        <v>29</v>
      </c>
      <c r="B445">
        <v>2</v>
      </c>
      <c r="C445">
        <v>4554</v>
      </c>
      <c r="D445">
        <v>10</v>
      </c>
      <c r="E445">
        <v>10</v>
      </c>
      <c r="F445">
        <v>7</v>
      </c>
      <c r="G445">
        <v>0</v>
      </c>
      <c r="H445">
        <v>9</v>
      </c>
      <c r="I445">
        <v>0</v>
      </c>
    </row>
    <row r="446" spans="1:9">
      <c r="A446">
        <v>29</v>
      </c>
      <c r="B446">
        <v>2</v>
      </c>
      <c r="C446">
        <v>4649</v>
      </c>
      <c r="D446">
        <v>4</v>
      </c>
      <c r="E446">
        <v>4</v>
      </c>
      <c r="F446">
        <v>3</v>
      </c>
      <c r="G446">
        <v>0</v>
      </c>
      <c r="H446">
        <v>2</v>
      </c>
      <c r="I446">
        <v>0</v>
      </c>
    </row>
    <row r="447" spans="1:9">
      <c r="A447">
        <v>39</v>
      </c>
      <c r="B447">
        <v>8</v>
      </c>
      <c r="C447">
        <v>3755</v>
      </c>
      <c r="D447">
        <v>8</v>
      </c>
      <c r="E447">
        <v>8</v>
      </c>
      <c r="F447">
        <v>3</v>
      </c>
      <c r="G447">
        <v>0</v>
      </c>
      <c r="H447">
        <v>7</v>
      </c>
      <c r="I447">
        <v>0</v>
      </c>
    </row>
    <row r="448" spans="1:9">
      <c r="A448">
        <v>27</v>
      </c>
      <c r="B448">
        <v>3</v>
      </c>
      <c r="C448">
        <v>4647</v>
      </c>
      <c r="D448">
        <v>6</v>
      </c>
      <c r="E448">
        <v>6</v>
      </c>
      <c r="F448">
        <v>5</v>
      </c>
      <c r="G448">
        <v>0</v>
      </c>
      <c r="H448">
        <v>4</v>
      </c>
      <c r="I448">
        <v>0</v>
      </c>
    </row>
    <row r="449" spans="1:9">
      <c r="A449">
        <v>36</v>
      </c>
      <c r="B449">
        <v>8</v>
      </c>
      <c r="C449">
        <v>7587</v>
      </c>
      <c r="D449">
        <v>10</v>
      </c>
      <c r="E449">
        <v>10</v>
      </c>
      <c r="F449">
        <v>7</v>
      </c>
      <c r="G449">
        <v>0</v>
      </c>
      <c r="H449">
        <v>9</v>
      </c>
      <c r="I449">
        <v>0</v>
      </c>
    </row>
    <row r="450" spans="1:9">
      <c r="A450">
        <v>37</v>
      </c>
      <c r="B450">
        <v>19</v>
      </c>
      <c r="C450">
        <v>7642</v>
      </c>
      <c r="D450">
        <v>10</v>
      </c>
      <c r="E450">
        <v>10</v>
      </c>
      <c r="F450">
        <v>0</v>
      </c>
      <c r="G450">
        <v>0</v>
      </c>
      <c r="H450">
        <v>9</v>
      </c>
      <c r="I450">
        <v>0</v>
      </c>
    </row>
    <row r="451" spans="1:9">
      <c r="A451">
        <v>26</v>
      </c>
      <c r="B451">
        <v>1</v>
      </c>
      <c r="C451">
        <v>4294</v>
      </c>
      <c r="D451">
        <v>7</v>
      </c>
      <c r="E451">
        <v>7</v>
      </c>
      <c r="F451">
        <v>7</v>
      </c>
      <c r="G451">
        <v>0</v>
      </c>
      <c r="H451">
        <v>7</v>
      </c>
      <c r="I451">
        <v>0</v>
      </c>
    </row>
    <row r="452" spans="1:9">
      <c r="A452">
        <v>45</v>
      </c>
      <c r="B452">
        <v>4</v>
      </c>
      <c r="C452">
        <v>4447</v>
      </c>
      <c r="D452">
        <v>9</v>
      </c>
      <c r="E452">
        <v>9</v>
      </c>
      <c r="F452">
        <v>7</v>
      </c>
      <c r="G452">
        <v>0</v>
      </c>
      <c r="H452">
        <v>8</v>
      </c>
      <c r="I452">
        <v>0</v>
      </c>
    </row>
    <row r="453" spans="1:9">
      <c r="A453">
        <v>29</v>
      </c>
      <c r="B453">
        <v>20</v>
      </c>
      <c r="C453">
        <v>2157</v>
      </c>
      <c r="D453">
        <v>3</v>
      </c>
      <c r="E453">
        <v>3</v>
      </c>
      <c r="F453">
        <v>1</v>
      </c>
      <c r="G453">
        <v>0</v>
      </c>
      <c r="H453">
        <v>2</v>
      </c>
      <c r="I453">
        <v>0</v>
      </c>
    </row>
    <row r="454" spans="1:9">
      <c r="A454">
        <v>45</v>
      </c>
      <c r="B454">
        <v>23</v>
      </c>
      <c r="C454">
        <v>3633</v>
      </c>
      <c r="D454">
        <v>9</v>
      </c>
      <c r="E454">
        <v>9</v>
      </c>
      <c r="F454">
        <v>8</v>
      </c>
      <c r="G454">
        <v>0</v>
      </c>
      <c r="H454">
        <v>8</v>
      </c>
      <c r="I454">
        <v>0</v>
      </c>
    </row>
    <row r="455" spans="1:9">
      <c r="A455">
        <v>31</v>
      </c>
      <c r="B455">
        <v>1</v>
      </c>
      <c r="C455">
        <v>4148</v>
      </c>
      <c r="D455">
        <v>4</v>
      </c>
      <c r="E455">
        <v>4</v>
      </c>
      <c r="F455">
        <v>3</v>
      </c>
      <c r="G455">
        <v>0</v>
      </c>
      <c r="H455">
        <v>3</v>
      </c>
      <c r="I455">
        <v>0</v>
      </c>
    </row>
    <row r="456" spans="1:9">
      <c r="A456">
        <v>28</v>
      </c>
      <c r="B456">
        <v>6</v>
      </c>
      <c r="C456">
        <v>2703</v>
      </c>
      <c r="D456">
        <v>3</v>
      </c>
      <c r="E456">
        <v>3</v>
      </c>
      <c r="F456">
        <v>1</v>
      </c>
      <c r="G456">
        <v>0</v>
      </c>
      <c r="H456">
        <v>2</v>
      </c>
      <c r="I456">
        <v>0</v>
      </c>
    </row>
    <row r="457" spans="1:9">
      <c r="A457">
        <v>33</v>
      </c>
      <c r="B457">
        <v>25</v>
      </c>
      <c r="C457">
        <v>4539</v>
      </c>
      <c r="D457">
        <v>10</v>
      </c>
      <c r="E457">
        <v>10</v>
      </c>
      <c r="F457">
        <v>7</v>
      </c>
      <c r="G457">
        <v>0</v>
      </c>
      <c r="H457">
        <v>1</v>
      </c>
      <c r="I457">
        <v>0</v>
      </c>
    </row>
    <row r="458" spans="1:9">
      <c r="A458">
        <v>36</v>
      </c>
      <c r="B458">
        <v>3</v>
      </c>
      <c r="C458">
        <v>3692</v>
      </c>
      <c r="D458">
        <v>12</v>
      </c>
      <c r="E458">
        <v>11</v>
      </c>
      <c r="F458">
        <v>10</v>
      </c>
      <c r="G458">
        <v>0</v>
      </c>
      <c r="H458">
        <v>7</v>
      </c>
      <c r="I458">
        <v>0</v>
      </c>
    </row>
    <row r="459" spans="1:9">
      <c r="A459">
        <v>25</v>
      </c>
      <c r="B459">
        <v>2</v>
      </c>
      <c r="C459">
        <v>5206</v>
      </c>
      <c r="D459">
        <v>7</v>
      </c>
      <c r="E459">
        <v>7</v>
      </c>
      <c r="F459">
        <v>7</v>
      </c>
      <c r="G459">
        <v>0</v>
      </c>
      <c r="H459">
        <v>7</v>
      </c>
      <c r="I459">
        <v>0</v>
      </c>
    </row>
    <row r="460" spans="1:9">
      <c r="A460">
        <v>34</v>
      </c>
      <c r="B460">
        <v>10</v>
      </c>
      <c r="C460">
        <v>4001</v>
      </c>
      <c r="D460">
        <v>15</v>
      </c>
      <c r="E460">
        <v>15</v>
      </c>
      <c r="F460">
        <v>14</v>
      </c>
      <c r="G460">
        <v>0</v>
      </c>
      <c r="H460">
        <v>7</v>
      </c>
      <c r="I460">
        <v>0</v>
      </c>
    </row>
    <row r="461" spans="1:9">
      <c r="A461">
        <v>36</v>
      </c>
      <c r="B461">
        <v>2</v>
      </c>
      <c r="C461">
        <v>3886</v>
      </c>
      <c r="D461">
        <v>10</v>
      </c>
      <c r="E461">
        <v>10</v>
      </c>
      <c r="F461">
        <v>1</v>
      </c>
      <c r="G461">
        <v>0</v>
      </c>
      <c r="H461">
        <v>8</v>
      </c>
      <c r="I461">
        <v>0</v>
      </c>
    </row>
    <row r="462" spans="1:9">
      <c r="A462">
        <v>28</v>
      </c>
      <c r="B462">
        <v>1</v>
      </c>
      <c r="C462">
        <v>6834</v>
      </c>
      <c r="D462">
        <v>7</v>
      </c>
      <c r="E462">
        <v>7</v>
      </c>
      <c r="F462">
        <v>7</v>
      </c>
      <c r="G462">
        <v>0</v>
      </c>
      <c r="H462">
        <v>7</v>
      </c>
      <c r="I462">
        <v>0</v>
      </c>
    </row>
    <row r="463" spans="1:9">
      <c r="A463">
        <v>38</v>
      </c>
      <c r="B463">
        <v>8</v>
      </c>
      <c r="C463">
        <v>2133</v>
      </c>
      <c r="D463">
        <v>20</v>
      </c>
      <c r="E463">
        <v>20</v>
      </c>
      <c r="F463">
        <v>11</v>
      </c>
      <c r="G463">
        <v>0</v>
      </c>
      <c r="H463">
        <v>7</v>
      </c>
      <c r="I463">
        <v>0</v>
      </c>
    </row>
    <row r="464" spans="1:9">
      <c r="A464">
        <v>36</v>
      </c>
      <c r="B464">
        <v>9</v>
      </c>
      <c r="C464">
        <v>2810</v>
      </c>
      <c r="D464">
        <v>5</v>
      </c>
      <c r="E464">
        <v>5</v>
      </c>
      <c r="F464">
        <v>4</v>
      </c>
      <c r="G464">
        <v>0</v>
      </c>
      <c r="H464">
        <v>2</v>
      </c>
      <c r="I464">
        <v>0</v>
      </c>
    </row>
    <row r="465" spans="1:9">
      <c r="A465">
        <v>31</v>
      </c>
      <c r="B465">
        <v>26</v>
      </c>
      <c r="C465">
        <v>5617</v>
      </c>
      <c r="D465">
        <v>10</v>
      </c>
      <c r="E465">
        <v>10</v>
      </c>
      <c r="F465">
        <v>7</v>
      </c>
      <c r="G465">
        <v>0</v>
      </c>
      <c r="H465">
        <v>8</v>
      </c>
      <c r="I465">
        <v>1</v>
      </c>
    </row>
    <row r="466" spans="1:9">
      <c r="A466">
        <v>32</v>
      </c>
      <c r="B466">
        <v>5</v>
      </c>
      <c r="C466">
        <v>3298</v>
      </c>
      <c r="D466">
        <v>7</v>
      </c>
      <c r="E466">
        <v>6</v>
      </c>
      <c r="F466">
        <v>2</v>
      </c>
      <c r="G466">
        <v>0</v>
      </c>
      <c r="H466">
        <v>5</v>
      </c>
      <c r="I466">
        <v>0</v>
      </c>
    </row>
    <row r="467" spans="1:9">
      <c r="A467">
        <v>54</v>
      </c>
      <c r="B467">
        <v>3</v>
      </c>
      <c r="C467">
        <v>5940</v>
      </c>
      <c r="D467">
        <v>16</v>
      </c>
      <c r="E467">
        <v>6</v>
      </c>
      <c r="F467">
        <v>2</v>
      </c>
      <c r="G467">
        <v>0</v>
      </c>
      <c r="H467">
        <v>5</v>
      </c>
      <c r="I467">
        <v>0</v>
      </c>
    </row>
    <row r="468" spans="1:9">
      <c r="A468">
        <v>32</v>
      </c>
      <c r="B468">
        <v>2</v>
      </c>
      <c r="C468">
        <v>2176</v>
      </c>
      <c r="D468">
        <v>9</v>
      </c>
      <c r="E468">
        <v>6</v>
      </c>
      <c r="F468">
        <v>2</v>
      </c>
      <c r="G468">
        <v>0</v>
      </c>
      <c r="H468">
        <v>4</v>
      </c>
      <c r="I468">
        <v>0</v>
      </c>
    </row>
    <row r="469" spans="1:9">
      <c r="A469">
        <v>37</v>
      </c>
      <c r="B469">
        <v>5</v>
      </c>
      <c r="C469">
        <v>6347</v>
      </c>
      <c r="D469">
        <v>8</v>
      </c>
      <c r="E469">
        <v>6</v>
      </c>
      <c r="F469">
        <v>2</v>
      </c>
      <c r="G469">
        <v>0</v>
      </c>
      <c r="H469">
        <v>4</v>
      </c>
      <c r="I469">
        <v>0</v>
      </c>
    </row>
    <row r="470" spans="1:9">
      <c r="A470">
        <v>29</v>
      </c>
      <c r="B470">
        <v>3</v>
      </c>
      <c r="C470">
        <v>11935</v>
      </c>
      <c r="D470">
        <v>10</v>
      </c>
      <c r="E470">
        <v>10</v>
      </c>
      <c r="F470">
        <v>2</v>
      </c>
      <c r="G470">
        <v>0</v>
      </c>
      <c r="H470">
        <v>7</v>
      </c>
      <c r="I470">
        <v>0</v>
      </c>
    </row>
    <row r="471" spans="1:9">
      <c r="A471">
        <v>34</v>
      </c>
      <c r="B471">
        <v>14</v>
      </c>
      <c r="C471">
        <v>2579</v>
      </c>
      <c r="D471">
        <v>8</v>
      </c>
      <c r="E471">
        <v>8</v>
      </c>
      <c r="F471">
        <v>2</v>
      </c>
      <c r="G471">
        <v>0</v>
      </c>
      <c r="H471">
        <v>6</v>
      </c>
      <c r="I471">
        <v>0</v>
      </c>
    </row>
    <row r="472" spans="1:9">
      <c r="A472">
        <v>36</v>
      </c>
      <c r="B472">
        <v>7</v>
      </c>
      <c r="C472">
        <v>4678</v>
      </c>
      <c r="D472">
        <v>8</v>
      </c>
      <c r="E472">
        <v>6</v>
      </c>
      <c r="F472">
        <v>2</v>
      </c>
      <c r="G472">
        <v>0</v>
      </c>
      <c r="H472">
        <v>1</v>
      </c>
      <c r="I472">
        <v>0</v>
      </c>
    </row>
    <row r="473" spans="1:9">
      <c r="A473">
        <v>30</v>
      </c>
      <c r="B473">
        <v>20</v>
      </c>
      <c r="C473">
        <v>9957</v>
      </c>
      <c r="D473">
        <v>7</v>
      </c>
      <c r="E473">
        <v>6</v>
      </c>
      <c r="F473">
        <v>2</v>
      </c>
      <c r="G473">
        <v>0</v>
      </c>
      <c r="H473">
        <v>2</v>
      </c>
      <c r="I473">
        <v>0</v>
      </c>
    </row>
    <row r="474" spans="1:9">
      <c r="A474">
        <v>34</v>
      </c>
      <c r="B474">
        <v>3</v>
      </c>
      <c r="C474">
        <v>7756</v>
      </c>
      <c r="D474">
        <v>7</v>
      </c>
      <c r="E474">
        <v>6</v>
      </c>
      <c r="F474">
        <v>2</v>
      </c>
      <c r="G474">
        <v>0</v>
      </c>
      <c r="H474">
        <v>4</v>
      </c>
      <c r="I474">
        <v>0</v>
      </c>
    </row>
    <row r="475" spans="1:9">
      <c r="A475">
        <v>33</v>
      </c>
      <c r="B475">
        <v>2</v>
      </c>
      <c r="C475">
        <v>5505</v>
      </c>
      <c r="D475">
        <v>6</v>
      </c>
      <c r="E475">
        <v>6</v>
      </c>
      <c r="F475">
        <v>2</v>
      </c>
      <c r="G475">
        <v>0</v>
      </c>
      <c r="H475">
        <v>4</v>
      </c>
      <c r="I475">
        <v>0</v>
      </c>
    </row>
    <row r="476" spans="1:9">
      <c r="A476">
        <v>35</v>
      </c>
      <c r="B476">
        <v>18</v>
      </c>
      <c r="C476">
        <v>5689</v>
      </c>
      <c r="D476">
        <v>10</v>
      </c>
      <c r="E476">
        <v>10</v>
      </c>
      <c r="F476">
        <v>2</v>
      </c>
      <c r="G476">
        <v>0</v>
      </c>
      <c r="H476">
        <v>2</v>
      </c>
      <c r="I476">
        <v>0</v>
      </c>
    </row>
    <row r="477" spans="1:9">
      <c r="A477">
        <v>27</v>
      </c>
      <c r="B477">
        <v>4</v>
      </c>
      <c r="C477">
        <v>6142</v>
      </c>
      <c r="D477">
        <v>6</v>
      </c>
      <c r="E477">
        <v>6</v>
      </c>
      <c r="F477">
        <v>2</v>
      </c>
      <c r="G477">
        <v>0</v>
      </c>
      <c r="H477">
        <v>3</v>
      </c>
      <c r="I477">
        <v>0</v>
      </c>
    </row>
    <row r="478" spans="1:9">
      <c r="A478">
        <v>46</v>
      </c>
      <c r="B478">
        <v>5</v>
      </c>
      <c r="C478">
        <v>5021</v>
      </c>
      <c r="D478">
        <v>16</v>
      </c>
      <c r="E478">
        <v>4</v>
      </c>
      <c r="F478">
        <v>2</v>
      </c>
      <c r="G478">
        <v>0</v>
      </c>
      <c r="H478">
        <v>2</v>
      </c>
      <c r="I478">
        <v>0</v>
      </c>
    </row>
    <row r="479" spans="1:9">
      <c r="A479">
        <v>51</v>
      </c>
      <c r="B479">
        <v>9</v>
      </c>
      <c r="C479">
        <v>2075</v>
      </c>
      <c r="D479">
        <v>10</v>
      </c>
      <c r="E479">
        <v>4</v>
      </c>
      <c r="F479">
        <v>2</v>
      </c>
      <c r="G479">
        <v>0</v>
      </c>
      <c r="H479">
        <v>3</v>
      </c>
      <c r="I479">
        <v>0</v>
      </c>
    </row>
    <row r="480" spans="1:9">
      <c r="A480">
        <v>24</v>
      </c>
      <c r="B480">
        <v>3</v>
      </c>
      <c r="C480">
        <v>4999</v>
      </c>
      <c r="D480">
        <v>4</v>
      </c>
      <c r="E480">
        <v>3</v>
      </c>
      <c r="F480">
        <v>2</v>
      </c>
      <c r="G480">
        <v>0</v>
      </c>
      <c r="H480">
        <v>2</v>
      </c>
      <c r="I480">
        <v>0</v>
      </c>
    </row>
    <row r="481" spans="1:9">
      <c r="A481">
        <v>37</v>
      </c>
      <c r="B481">
        <v>6</v>
      </c>
      <c r="C481">
        <v>2073</v>
      </c>
      <c r="D481">
        <v>7</v>
      </c>
      <c r="E481">
        <v>3</v>
      </c>
      <c r="F481">
        <v>2</v>
      </c>
      <c r="G481">
        <v>0</v>
      </c>
      <c r="H481">
        <v>2</v>
      </c>
      <c r="I481">
        <v>1</v>
      </c>
    </row>
    <row r="482" spans="1:9">
      <c r="A482">
        <v>36</v>
      </c>
      <c r="B482">
        <v>6</v>
      </c>
      <c r="C482">
        <v>4941</v>
      </c>
      <c r="D482">
        <v>7</v>
      </c>
      <c r="E482">
        <v>3</v>
      </c>
      <c r="F482">
        <v>2</v>
      </c>
      <c r="G482">
        <v>0</v>
      </c>
      <c r="H482">
        <v>1</v>
      </c>
      <c r="I482">
        <v>0</v>
      </c>
    </row>
    <row r="483" spans="1:9">
      <c r="A483">
        <v>31</v>
      </c>
      <c r="B483">
        <v>12</v>
      </c>
      <c r="C483">
        <v>3929</v>
      </c>
      <c r="D483">
        <v>7</v>
      </c>
      <c r="E483">
        <v>4</v>
      </c>
      <c r="F483">
        <v>2</v>
      </c>
      <c r="G483">
        <v>0</v>
      </c>
      <c r="H483">
        <v>2</v>
      </c>
      <c r="I483">
        <v>0</v>
      </c>
    </row>
    <row r="484" spans="1:9">
      <c r="A484">
        <v>28</v>
      </c>
      <c r="B484">
        <v>9</v>
      </c>
      <c r="C484">
        <v>2070</v>
      </c>
      <c r="D484">
        <v>5</v>
      </c>
      <c r="E484">
        <v>5</v>
      </c>
      <c r="F484">
        <v>2</v>
      </c>
      <c r="G484">
        <v>0</v>
      </c>
      <c r="H484">
        <v>4</v>
      </c>
      <c r="I484">
        <v>0</v>
      </c>
    </row>
    <row r="485" spans="1:9">
      <c r="A485">
        <v>45</v>
      </c>
      <c r="B485">
        <v>10</v>
      </c>
      <c r="C485">
        <v>2654</v>
      </c>
      <c r="D485">
        <v>8</v>
      </c>
      <c r="E485">
        <v>2</v>
      </c>
      <c r="F485">
        <v>2</v>
      </c>
      <c r="G485">
        <v>0</v>
      </c>
      <c r="H485">
        <v>2</v>
      </c>
      <c r="I485">
        <v>0</v>
      </c>
    </row>
    <row r="486" spans="1:9">
      <c r="A486">
        <v>26</v>
      </c>
      <c r="B486">
        <v>23</v>
      </c>
      <c r="C486">
        <v>2886</v>
      </c>
      <c r="D486">
        <v>3</v>
      </c>
      <c r="E486">
        <v>3</v>
      </c>
      <c r="F486">
        <v>2</v>
      </c>
      <c r="G486">
        <v>0</v>
      </c>
      <c r="H486">
        <v>2</v>
      </c>
      <c r="I486">
        <v>0</v>
      </c>
    </row>
    <row r="487" spans="1:9">
      <c r="A487">
        <v>30</v>
      </c>
      <c r="B487">
        <v>1</v>
      </c>
      <c r="C487">
        <v>3833</v>
      </c>
      <c r="D487">
        <v>7</v>
      </c>
      <c r="E487">
        <v>2</v>
      </c>
      <c r="F487">
        <v>2</v>
      </c>
      <c r="G487">
        <v>0</v>
      </c>
      <c r="H487">
        <v>2</v>
      </c>
      <c r="I487">
        <v>0</v>
      </c>
    </row>
    <row r="488" spans="1:9">
      <c r="A488">
        <v>44</v>
      </c>
      <c r="B488">
        <v>8</v>
      </c>
      <c r="C488">
        <v>2818</v>
      </c>
      <c r="D488">
        <v>10</v>
      </c>
      <c r="E488">
        <v>3</v>
      </c>
      <c r="F488">
        <v>2</v>
      </c>
      <c r="G488">
        <v>0</v>
      </c>
      <c r="H488">
        <v>2</v>
      </c>
      <c r="I488">
        <v>0</v>
      </c>
    </row>
    <row r="489" spans="1:9">
      <c r="A489">
        <v>35</v>
      </c>
      <c r="B489">
        <v>14</v>
      </c>
      <c r="C489">
        <v>3743</v>
      </c>
      <c r="D489">
        <v>5</v>
      </c>
      <c r="E489">
        <v>4</v>
      </c>
      <c r="F489">
        <v>2</v>
      </c>
      <c r="G489">
        <v>0</v>
      </c>
      <c r="H489">
        <v>2</v>
      </c>
      <c r="I489">
        <v>1</v>
      </c>
    </row>
    <row r="490" spans="1:9">
      <c r="A490">
        <v>40</v>
      </c>
      <c r="B490">
        <v>1</v>
      </c>
      <c r="C490">
        <v>2387</v>
      </c>
      <c r="D490">
        <v>7</v>
      </c>
      <c r="E490">
        <v>4</v>
      </c>
      <c r="F490">
        <v>2</v>
      </c>
      <c r="G490">
        <v>0</v>
      </c>
      <c r="H490">
        <v>3</v>
      </c>
      <c r="I490">
        <v>0</v>
      </c>
    </row>
    <row r="491" spans="1:9">
      <c r="A491">
        <v>23</v>
      </c>
      <c r="B491">
        <v>7</v>
      </c>
      <c r="C491">
        <v>2275</v>
      </c>
      <c r="D491">
        <v>3</v>
      </c>
      <c r="E491">
        <v>3</v>
      </c>
      <c r="F491">
        <v>2</v>
      </c>
      <c r="G491">
        <v>0</v>
      </c>
      <c r="H491">
        <v>2</v>
      </c>
      <c r="I491">
        <v>1</v>
      </c>
    </row>
    <row r="492" spans="1:9">
      <c r="A492">
        <v>53</v>
      </c>
      <c r="B492">
        <v>1</v>
      </c>
      <c r="C492">
        <v>12965</v>
      </c>
      <c r="D492">
        <v>27</v>
      </c>
      <c r="E492">
        <v>3</v>
      </c>
      <c r="F492">
        <v>2</v>
      </c>
      <c r="G492">
        <v>0</v>
      </c>
      <c r="H492">
        <v>2</v>
      </c>
      <c r="I492">
        <v>0</v>
      </c>
    </row>
    <row r="493" spans="1:9">
      <c r="A493">
        <v>38</v>
      </c>
      <c r="B493">
        <v>2</v>
      </c>
      <c r="C493">
        <v>5405</v>
      </c>
      <c r="D493">
        <v>20</v>
      </c>
      <c r="E493">
        <v>4</v>
      </c>
      <c r="F493">
        <v>2</v>
      </c>
      <c r="G493">
        <v>0</v>
      </c>
      <c r="H493">
        <v>3</v>
      </c>
      <c r="I493">
        <v>0</v>
      </c>
    </row>
    <row r="494" spans="1:9">
      <c r="A494">
        <v>55</v>
      </c>
      <c r="B494">
        <v>2</v>
      </c>
      <c r="C494">
        <v>2662</v>
      </c>
      <c r="D494">
        <v>19</v>
      </c>
      <c r="E494">
        <v>5</v>
      </c>
      <c r="F494">
        <v>2</v>
      </c>
      <c r="G494">
        <v>0</v>
      </c>
      <c r="H494">
        <v>4</v>
      </c>
      <c r="I494">
        <v>0</v>
      </c>
    </row>
    <row r="495" spans="1:9">
      <c r="A495">
        <v>28</v>
      </c>
      <c r="B495">
        <v>24</v>
      </c>
      <c r="C495">
        <v>2028</v>
      </c>
      <c r="D495">
        <v>6</v>
      </c>
      <c r="E495">
        <v>4</v>
      </c>
      <c r="F495">
        <v>2</v>
      </c>
      <c r="G495">
        <v>0</v>
      </c>
      <c r="H495">
        <v>3</v>
      </c>
      <c r="I495">
        <v>1</v>
      </c>
    </row>
    <row r="496" spans="1:9">
      <c r="A496">
        <v>50</v>
      </c>
      <c r="B496">
        <v>3</v>
      </c>
      <c r="C496">
        <v>2683</v>
      </c>
      <c r="D496">
        <v>3</v>
      </c>
      <c r="E496">
        <v>3</v>
      </c>
      <c r="F496">
        <v>2</v>
      </c>
      <c r="G496">
        <v>0</v>
      </c>
      <c r="H496">
        <v>2</v>
      </c>
      <c r="I496">
        <v>1</v>
      </c>
    </row>
    <row r="497" spans="1:9">
      <c r="A497">
        <v>37</v>
      </c>
      <c r="B497">
        <v>7</v>
      </c>
      <c r="C497">
        <v>13664</v>
      </c>
      <c r="D497">
        <v>16</v>
      </c>
      <c r="E497">
        <v>5</v>
      </c>
      <c r="F497">
        <v>2</v>
      </c>
      <c r="G497">
        <v>0</v>
      </c>
      <c r="H497">
        <v>2</v>
      </c>
      <c r="I497">
        <v>0</v>
      </c>
    </row>
    <row r="498" spans="1:9">
      <c r="A498">
        <v>51</v>
      </c>
      <c r="B498">
        <v>8</v>
      </c>
      <c r="C498">
        <v>10650</v>
      </c>
      <c r="D498">
        <v>18</v>
      </c>
      <c r="E498">
        <v>4</v>
      </c>
      <c r="F498">
        <v>2</v>
      </c>
      <c r="G498">
        <v>0</v>
      </c>
      <c r="H498">
        <v>3</v>
      </c>
      <c r="I498">
        <v>1</v>
      </c>
    </row>
    <row r="499" spans="1:9">
      <c r="A499">
        <v>28</v>
      </c>
      <c r="B499">
        <v>21</v>
      </c>
      <c r="C499">
        <v>2713</v>
      </c>
      <c r="D499">
        <v>5</v>
      </c>
      <c r="E499">
        <v>5</v>
      </c>
      <c r="F499">
        <v>2</v>
      </c>
      <c r="G499">
        <v>0</v>
      </c>
      <c r="H499">
        <v>2</v>
      </c>
      <c r="I499">
        <v>0</v>
      </c>
    </row>
    <row r="500" spans="1:9">
      <c r="A500">
        <v>50</v>
      </c>
      <c r="B500">
        <v>1</v>
      </c>
      <c r="C500">
        <v>3690</v>
      </c>
      <c r="D500">
        <v>5</v>
      </c>
      <c r="E500">
        <v>3</v>
      </c>
      <c r="F500">
        <v>2</v>
      </c>
      <c r="G500">
        <v>0</v>
      </c>
      <c r="H500">
        <v>2</v>
      </c>
      <c r="I500">
        <v>0</v>
      </c>
    </row>
    <row r="501" spans="1:9">
      <c r="A501">
        <v>40</v>
      </c>
      <c r="B501">
        <v>9</v>
      </c>
      <c r="C501">
        <v>4876</v>
      </c>
      <c r="D501">
        <v>5</v>
      </c>
      <c r="E501">
        <v>3</v>
      </c>
      <c r="F501">
        <v>2</v>
      </c>
      <c r="G501">
        <v>0</v>
      </c>
      <c r="H501">
        <v>2</v>
      </c>
      <c r="I501">
        <v>0</v>
      </c>
    </row>
    <row r="502" spans="1:9">
      <c r="A502">
        <v>46</v>
      </c>
      <c r="B502">
        <v>1</v>
      </c>
      <c r="C502">
        <v>9396</v>
      </c>
      <c r="D502">
        <v>17</v>
      </c>
      <c r="E502">
        <v>4</v>
      </c>
      <c r="F502">
        <v>2</v>
      </c>
      <c r="G502">
        <v>0</v>
      </c>
      <c r="H502">
        <v>3</v>
      </c>
      <c r="I502">
        <v>0</v>
      </c>
    </row>
    <row r="503" spans="1:9">
      <c r="A503">
        <v>30</v>
      </c>
      <c r="B503">
        <v>3</v>
      </c>
      <c r="C503">
        <v>2657</v>
      </c>
      <c r="D503">
        <v>8</v>
      </c>
      <c r="E503">
        <v>5</v>
      </c>
      <c r="F503">
        <v>2</v>
      </c>
      <c r="G503">
        <v>0</v>
      </c>
      <c r="H503">
        <v>4</v>
      </c>
      <c r="I503">
        <v>1</v>
      </c>
    </row>
    <row r="504" spans="1:9">
      <c r="A504">
        <v>33</v>
      </c>
      <c r="B504">
        <v>5</v>
      </c>
      <c r="C504">
        <v>2911</v>
      </c>
      <c r="D504">
        <v>2</v>
      </c>
      <c r="E504">
        <v>2</v>
      </c>
      <c r="F504">
        <v>2</v>
      </c>
      <c r="G504">
        <v>0</v>
      </c>
      <c r="H504">
        <v>2</v>
      </c>
      <c r="I504">
        <v>0</v>
      </c>
    </row>
    <row r="505" spans="1:9">
      <c r="A505">
        <v>45</v>
      </c>
      <c r="B505">
        <v>7</v>
      </c>
      <c r="C505">
        <v>6434</v>
      </c>
      <c r="D505">
        <v>9</v>
      </c>
      <c r="E505">
        <v>3</v>
      </c>
      <c r="F505">
        <v>2</v>
      </c>
      <c r="G505">
        <v>0</v>
      </c>
      <c r="H505">
        <v>2</v>
      </c>
      <c r="I505">
        <v>0</v>
      </c>
    </row>
    <row r="506" spans="1:9">
      <c r="A506">
        <v>42</v>
      </c>
      <c r="B506">
        <v>17</v>
      </c>
      <c r="C506">
        <v>6545</v>
      </c>
      <c r="D506">
        <v>10</v>
      </c>
      <c r="E506">
        <v>3</v>
      </c>
      <c r="F506">
        <v>2</v>
      </c>
      <c r="G506">
        <v>0</v>
      </c>
      <c r="H506">
        <v>2</v>
      </c>
      <c r="I506">
        <v>0</v>
      </c>
    </row>
    <row r="507" spans="1:9">
      <c r="A507">
        <v>29</v>
      </c>
      <c r="B507">
        <v>20</v>
      </c>
      <c r="C507">
        <v>6931</v>
      </c>
      <c r="D507">
        <v>10</v>
      </c>
      <c r="E507">
        <v>3</v>
      </c>
      <c r="F507">
        <v>2</v>
      </c>
      <c r="G507">
        <v>0</v>
      </c>
      <c r="H507">
        <v>2</v>
      </c>
      <c r="I507">
        <v>0</v>
      </c>
    </row>
    <row r="508" spans="1:9">
      <c r="A508">
        <v>37</v>
      </c>
      <c r="B508">
        <v>1</v>
      </c>
      <c r="C508">
        <v>13603</v>
      </c>
      <c r="D508">
        <v>15</v>
      </c>
      <c r="E508">
        <v>5</v>
      </c>
      <c r="F508">
        <v>2</v>
      </c>
      <c r="G508">
        <v>0</v>
      </c>
      <c r="H508">
        <v>2</v>
      </c>
      <c r="I508">
        <v>0</v>
      </c>
    </row>
    <row r="509" spans="1:9">
      <c r="A509">
        <v>26</v>
      </c>
      <c r="B509">
        <v>16</v>
      </c>
      <c r="C509">
        <v>2373</v>
      </c>
      <c r="D509">
        <v>5</v>
      </c>
      <c r="E509">
        <v>3</v>
      </c>
      <c r="F509">
        <v>2</v>
      </c>
      <c r="G509">
        <v>0</v>
      </c>
      <c r="H509">
        <v>2</v>
      </c>
      <c r="I509">
        <v>1</v>
      </c>
    </row>
    <row r="510" spans="1:9">
      <c r="A510">
        <v>31</v>
      </c>
      <c r="B510">
        <v>5</v>
      </c>
      <c r="C510">
        <v>4821</v>
      </c>
      <c r="D510">
        <v>6</v>
      </c>
      <c r="E510">
        <v>5</v>
      </c>
      <c r="F510">
        <v>2</v>
      </c>
      <c r="G510">
        <v>0</v>
      </c>
      <c r="H510">
        <v>3</v>
      </c>
      <c r="I510">
        <v>0</v>
      </c>
    </row>
    <row r="511" spans="1:9">
      <c r="A511">
        <v>23</v>
      </c>
      <c r="B511">
        <v>26</v>
      </c>
      <c r="C511">
        <v>2904</v>
      </c>
      <c r="D511">
        <v>4</v>
      </c>
      <c r="E511">
        <v>4</v>
      </c>
      <c r="F511">
        <v>2</v>
      </c>
      <c r="G511">
        <v>0</v>
      </c>
      <c r="H511">
        <v>2</v>
      </c>
      <c r="I511">
        <v>0</v>
      </c>
    </row>
    <row r="512" spans="1:9">
      <c r="A512">
        <v>27</v>
      </c>
      <c r="B512">
        <v>1</v>
      </c>
      <c r="C512">
        <v>3816</v>
      </c>
      <c r="D512">
        <v>5</v>
      </c>
      <c r="E512">
        <v>5</v>
      </c>
      <c r="F512">
        <v>2</v>
      </c>
      <c r="G512">
        <v>0</v>
      </c>
      <c r="H512">
        <v>4</v>
      </c>
      <c r="I512">
        <v>0</v>
      </c>
    </row>
    <row r="513" spans="1:9">
      <c r="A513">
        <v>34</v>
      </c>
      <c r="B513">
        <v>19</v>
      </c>
      <c r="C513">
        <v>5304</v>
      </c>
      <c r="D513">
        <v>9</v>
      </c>
      <c r="E513">
        <v>5</v>
      </c>
      <c r="F513">
        <v>2</v>
      </c>
      <c r="G513">
        <v>0</v>
      </c>
      <c r="H513">
        <v>4</v>
      </c>
      <c r="I513">
        <v>1</v>
      </c>
    </row>
    <row r="514" spans="1:9">
      <c r="A514">
        <v>24</v>
      </c>
      <c r="B514">
        <v>10</v>
      </c>
      <c r="C514">
        <v>4260</v>
      </c>
      <c r="D514">
        <v>5</v>
      </c>
      <c r="E514">
        <v>5</v>
      </c>
      <c r="F514">
        <v>2</v>
      </c>
      <c r="G514">
        <v>0</v>
      </c>
      <c r="H514">
        <v>3</v>
      </c>
      <c r="I514">
        <v>0</v>
      </c>
    </row>
    <row r="515" spans="1:9">
      <c r="A515">
        <v>43</v>
      </c>
      <c r="B515">
        <v>8</v>
      </c>
      <c r="C515">
        <v>4522</v>
      </c>
      <c r="D515">
        <v>8</v>
      </c>
      <c r="E515">
        <v>5</v>
      </c>
      <c r="F515">
        <v>2</v>
      </c>
      <c r="G515">
        <v>0</v>
      </c>
      <c r="H515">
        <v>2</v>
      </c>
      <c r="I515">
        <v>0</v>
      </c>
    </row>
    <row r="516" spans="1:9">
      <c r="A516">
        <v>25</v>
      </c>
      <c r="B516">
        <v>3</v>
      </c>
      <c r="C516">
        <v>4031</v>
      </c>
      <c r="D516">
        <v>6</v>
      </c>
      <c r="E516">
        <v>2</v>
      </c>
      <c r="F516">
        <v>2</v>
      </c>
      <c r="G516">
        <v>0</v>
      </c>
      <c r="H516">
        <v>2</v>
      </c>
      <c r="I516">
        <v>1</v>
      </c>
    </row>
    <row r="517" spans="1:9">
      <c r="A517">
        <v>46</v>
      </c>
      <c r="B517">
        <v>2</v>
      </c>
      <c r="C517">
        <v>17861</v>
      </c>
      <c r="D517">
        <v>26</v>
      </c>
      <c r="E517">
        <v>3</v>
      </c>
      <c r="F517">
        <v>2</v>
      </c>
      <c r="G517">
        <v>0</v>
      </c>
      <c r="H517">
        <v>1</v>
      </c>
      <c r="I517">
        <v>0</v>
      </c>
    </row>
    <row r="518" spans="1:9">
      <c r="A518">
        <v>34</v>
      </c>
      <c r="B518">
        <v>23</v>
      </c>
      <c r="C518">
        <v>9950</v>
      </c>
      <c r="D518">
        <v>11</v>
      </c>
      <c r="E518">
        <v>3</v>
      </c>
      <c r="F518">
        <v>2</v>
      </c>
      <c r="G518">
        <v>0</v>
      </c>
      <c r="H518">
        <v>2</v>
      </c>
      <c r="I518">
        <v>1</v>
      </c>
    </row>
    <row r="519" spans="1:9">
      <c r="A519">
        <v>35</v>
      </c>
      <c r="B519">
        <v>25</v>
      </c>
      <c r="C519">
        <v>3681</v>
      </c>
      <c r="D519">
        <v>9</v>
      </c>
      <c r="E519">
        <v>3</v>
      </c>
      <c r="F519">
        <v>2</v>
      </c>
      <c r="G519">
        <v>0</v>
      </c>
      <c r="H519">
        <v>2</v>
      </c>
      <c r="I519">
        <v>0</v>
      </c>
    </row>
    <row r="520" spans="1:9">
      <c r="A520">
        <v>48</v>
      </c>
      <c r="B520">
        <v>1</v>
      </c>
      <c r="C520">
        <v>15402</v>
      </c>
      <c r="D520">
        <v>21</v>
      </c>
      <c r="E520">
        <v>3</v>
      </c>
      <c r="F520">
        <v>2</v>
      </c>
      <c r="G520">
        <v>0</v>
      </c>
      <c r="H520">
        <v>2</v>
      </c>
      <c r="I520">
        <v>0</v>
      </c>
    </row>
    <row r="521" spans="1:9">
      <c r="A521">
        <v>44</v>
      </c>
      <c r="B521">
        <v>1</v>
      </c>
      <c r="C521">
        <v>5985</v>
      </c>
      <c r="D521">
        <v>10</v>
      </c>
      <c r="E521">
        <v>2</v>
      </c>
      <c r="F521">
        <v>2</v>
      </c>
      <c r="G521">
        <v>0</v>
      </c>
      <c r="H521">
        <v>2</v>
      </c>
      <c r="I521">
        <v>0</v>
      </c>
    </row>
    <row r="522" spans="1:9">
      <c r="A522">
        <v>44</v>
      </c>
      <c r="B522">
        <v>3</v>
      </c>
      <c r="C522">
        <v>19513</v>
      </c>
      <c r="D522">
        <v>26</v>
      </c>
      <c r="E522">
        <v>2</v>
      </c>
      <c r="F522">
        <v>2</v>
      </c>
      <c r="G522">
        <v>0</v>
      </c>
      <c r="H522">
        <v>1</v>
      </c>
      <c r="I522">
        <v>0</v>
      </c>
    </row>
    <row r="523" spans="1:9">
      <c r="A523">
        <v>26</v>
      </c>
      <c r="B523">
        <v>6</v>
      </c>
      <c r="C523">
        <v>2659</v>
      </c>
      <c r="D523">
        <v>3</v>
      </c>
      <c r="E523">
        <v>3</v>
      </c>
      <c r="F523">
        <v>2</v>
      </c>
      <c r="G523">
        <v>0</v>
      </c>
      <c r="H523">
        <v>2</v>
      </c>
      <c r="I523">
        <v>0</v>
      </c>
    </row>
    <row r="524" spans="1:9">
      <c r="A524">
        <v>36</v>
      </c>
      <c r="B524">
        <v>9</v>
      </c>
      <c r="C524">
        <v>8847</v>
      </c>
      <c r="D524">
        <v>13</v>
      </c>
      <c r="E524">
        <v>3</v>
      </c>
      <c r="F524">
        <v>2</v>
      </c>
      <c r="G524">
        <v>0</v>
      </c>
      <c r="H524">
        <v>2</v>
      </c>
      <c r="I524">
        <v>0</v>
      </c>
    </row>
    <row r="525" spans="1:9">
      <c r="A525">
        <v>23</v>
      </c>
      <c r="B525">
        <v>4</v>
      </c>
      <c r="C525">
        <v>2819</v>
      </c>
      <c r="D525">
        <v>5</v>
      </c>
      <c r="E525">
        <v>3</v>
      </c>
      <c r="F525">
        <v>2</v>
      </c>
      <c r="G525">
        <v>0</v>
      </c>
      <c r="H525">
        <v>2</v>
      </c>
      <c r="I525">
        <v>0</v>
      </c>
    </row>
    <row r="526" spans="1:9">
      <c r="A526">
        <v>23</v>
      </c>
      <c r="B526">
        <v>10</v>
      </c>
      <c r="C526">
        <v>3505</v>
      </c>
      <c r="D526">
        <v>2</v>
      </c>
      <c r="E526">
        <v>2</v>
      </c>
      <c r="F526">
        <v>2</v>
      </c>
      <c r="G526">
        <v>0</v>
      </c>
      <c r="H526">
        <v>2</v>
      </c>
      <c r="I526">
        <v>0</v>
      </c>
    </row>
    <row r="527" spans="1:9">
      <c r="A527">
        <v>35</v>
      </c>
      <c r="B527">
        <v>8</v>
      </c>
      <c r="C527">
        <v>2572</v>
      </c>
      <c r="D527">
        <v>3</v>
      </c>
      <c r="E527">
        <v>3</v>
      </c>
      <c r="F527">
        <v>2</v>
      </c>
      <c r="G527">
        <v>0</v>
      </c>
      <c r="H527">
        <v>2</v>
      </c>
      <c r="I527">
        <v>0</v>
      </c>
    </row>
    <row r="528" spans="1:9">
      <c r="A528">
        <v>33</v>
      </c>
      <c r="B528">
        <v>16</v>
      </c>
      <c r="C528">
        <v>5324</v>
      </c>
      <c r="D528">
        <v>6</v>
      </c>
      <c r="E528">
        <v>3</v>
      </c>
      <c r="F528">
        <v>2</v>
      </c>
      <c r="G528">
        <v>0</v>
      </c>
      <c r="H528">
        <v>2</v>
      </c>
      <c r="I528">
        <v>1</v>
      </c>
    </row>
    <row r="529" spans="1:9">
      <c r="A529">
        <v>36</v>
      </c>
      <c r="B529">
        <v>13</v>
      </c>
      <c r="C529">
        <v>2143</v>
      </c>
      <c r="D529">
        <v>8</v>
      </c>
      <c r="E529">
        <v>5</v>
      </c>
      <c r="F529">
        <v>2</v>
      </c>
      <c r="G529">
        <v>0</v>
      </c>
      <c r="H529">
        <v>4</v>
      </c>
      <c r="I529">
        <v>0</v>
      </c>
    </row>
    <row r="530" spans="1:9">
      <c r="A530">
        <v>34</v>
      </c>
      <c r="B530">
        <v>3</v>
      </c>
      <c r="C530">
        <v>3737</v>
      </c>
      <c r="D530">
        <v>4</v>
      </c>
      <c r="E530">
        <v>3</v>
      </c>
      <c r="F530">
        <v>2</v>
      </c>
      <c r="G530">
        <v>0</v>
      </c>
      <c r="H530">
        <v>2</v>
      </c>
      <c r="I530">
        <v>0</v>
      </c>
    </row>
    <row r="531" spans="1:9">
      <c r="A531">
        <v>32</v>
      </c>
      <c r="B531">
        <v>13</v>
      </c>
      <c r="C531">
        <v>4403</v>
      </c>
      <c r="D531">
        <v>8</v>
      </c>
      <c r="E531">
        <v>5</v>
      </c>
      <c r="F531">
        <v>2</v>
      </c>
      <c r="G531">
        <v>0</v>
      </c>
      <c r="H531">
        <v>3</v>
      </c>
      <c r="I531">
        <v>0</v>
      </c>
    </row>
    <row r="532" spans="1:9">
      <c r="A532">
        <v>53</v>
      </c>
      <c r="B532">
        <v>7</v>
      </c>
      <c r="C532">
        <v>10934</v>
      </c>
      <c r="D532">
        <v>35</v>
      </c>
      <c r="E532">
        <v>5</v>
      </c>
      <c r="F532">
        <v>2</v>
      </c>
      <c r="G532">
        <v>0</v>
      </c>
      <c r="H532">
        <v>4</v>
      </c>
      <c r="I532">
        <v>0</v>
      </c>
    </row>
    <row r="533" spans="1:9">
      <c r="A533">
        <v>25</v>
      </c>
      <c r="B533">
        <v>4</v>
      </c>
      <c r="C533">
        <v>4256</v>
      </c>
      <c r="D533">
        <v>5</v>
      </c>
      <c r="E533">
        <v>5</v>
      </c>
      <c r="F533">
        <v>2</v>
      </c>
      <c r="G533">
        <v>0</v>
      </c>
      <c r="H533">
        <v>3</v>
      </c>
      <c r="I533">
        <v>0</v>
      </c>
    </row>
    <row r="534" spans="1:9">
      <c r="A534">
        <v>49</v>
      </c>
      <c r="B534">
        <v>1</v>
      </c>
      <c r="C534">
        <v>3580</v>
      </c>
      <c r="D534">
        <v>7</v>
      </c>
      <c r="E534">
        <v>4</v>
      </c>
      <c r="F534">
        <v>2</v>
      </c>
      <c r="G534">
        <v>0</v>
      </c>
      <c r="H534">
        <v>2</v>
      </c>
      <c r="I534">
        <v>0</v>
      </c>
    </row>
    <row r="535" spans="1:9">
      <c r="A535">
        <v>29</v>
      </c>
      <c r="B535">
        <v>1</v>
      </c>
      <c r="C535">
        <v>2800</v>
      </c>
      <c r="D535">
        <v>5</v>
      </c>
      <c r="E535">
        <v>3</v>
      </c>
      <c r="F535">
        <v>2</v>
      </c>
      <c r="G535">
        <v>0</v>
      </c>
      <c r="H535">
        <v>2</v>
      </c>
      <c r="I535">
        <v>1</v>
      </c>
    </row>
    <row r="536" spans="1:9">
      <c r="A536">
        <v>28</v>
      </c>
      <c r="B536">
        <v>5</v>
      </c>
      <c r="C536">
        <v>4908</v>
      </c>
      <c r="D536">
        <v>4</v>
      </c>
      <c r="E536">
        <v>4</v>
      </c>
      <c r="F536">
        <v>2</v>
      </c>
      <c r="G536">
        <v>0</v>
      </c>
      <c r="H536">
        <v>2</v>
      </c>
      <c r="I536">
        <v>0</v>
      </c>
    </row>
    <row r="537" spans="1:9">
      <c r="A537">
        <v>20</v>
      </c>
      <c r="B537">
        <v>2</v>
      </c>
      <c r="C537">
        <v>2044</v>
      </c>
      <c r="D537">
        <v>2</v>
      </c>
      <c r="E537">
        <v>2</v>
      </c>
      <c r="F537">
        <v>2</v>
      </c>
      <c r="G537">
        <v>0</v>
      </c>
      <c r="H537">
        <v>2</v>
      </c>
      <c r="I537">
        <v>1</v>
      </c>
    </row>
    <row r="538" spans="1:9">
      <c r="A538">
        <v>22</v>
      </c>
      <c r="B538">
        <v>3</v>
      </c>
      <c r="C538">
        <v>4171</v>
      </c>
      <c r="D538">
        <v>4</v>
      </c>
      <c r="E538">
        <v>3</v>
      </c>
      <c r="F538">
        <v>2</v>
      </c>
      <c r="G538">
        <v>0</v>
      </c>
      <c r="H538">
        <v>2</v>
      </c>
      <c r="I538">
        <v>1</v>
      </c>
    </row>
    <row r="539" spans="1:9">
      <c r="A539">
        <v>33</v>
      </c>
      <c r="B539">
        <v>1</v>
      </c>
      <c r="C539">
        <v>2799</v>
      </c>
      <c r="D539">
        <v>6</v>
      </c>
      <c r="E539">
        <v>3</v>
      </c>
      <c r="F539">
        <v>2</v>
      </c>
      <c r="G539">
        <v>0</v>
      </c>
      <c r="H539">
        <v>2</v>
      </c>
      <c r="I539">
        <v>0</v>
      </c>
    </row>
    <row r="540" spans="1:9">
      <c r="A540">
        <v>33</v>
      </c>
      <c r="B540">
        <v>13</v>
      </c>
      <c r="C540">
        <v>3452</v>
      </c>
      <c r="D540">
        <v>5</v>
      </c>
      <c r="E540">
        <v>3</v>
      </c>
      <c r="F540">
        <v>2</v>
      </c>
      <c r="G540">
        <v>0</v>
      </c>
      <c r="H540">
        <v>2</v>
      </c>
      <c r="I540">
        <v>0</v>
      </c>
    </row>
    <row r="541" spans="1:9">
      <c r="A541">
        <v>30</v>
      </c>
      <c r="B541">
        <v>22</v>
      </c>
      <c r="C541">
        <v>2132</v>
      </c>
      <c r="D541">
        <v>7</v>
      </c>
      <c r="E541">
        <v>5</v>
      </c>
      <c r="F541">
        <v>2</v>
      </c>
      <c r="G541">
        <v>0</v>
      </c>
      <c r="H541">
        <v>1</v>
      </c>
      <c r="I541">
        <v>1</v>
      </c>
    </row>
    <row r="542" spans="1:9">
      <c r="A542">
        <v>20</v>
      </c>
      <c r="B542">
        <v>9</v>
      </c>
      <c r="C542">
        <v>2323</v>
      </c>
      <c r="D542">
        <v>2</v>
      </c>
      <c r="E542">
        <v>2</v>
      </c>
      <c r="F542">
        <v>2</v>
      </c>
      <c r="G542">
        <v>0</v>
      </c>
      <c r="H542">
        <v>2</v>
      </c>
      <c r="I542">
        <v>1</v>
      </c>
    </row>
    <row r="543" spans="1:9">
      <c r="A543">
        <v>33</v>
      </c>
      <c r="B543">
        <v>7</v>
      </c>
      <c r="C543">
        <v>4302</v>
      </c>
      <c r="D543">
        <v>4</v>
      </c>
      <c r="E543">
        <v>3</v>
      </c>
      <c r="F543">
        <v>2</v>
      </c>
      <c r="G543">
        <v>0</v>
      </c>
      <c r="H543">
        <v>2</v>
      </c>
      <c r="I543">
        <v>0</v>
      </c>
    </row>
    <row r="544" spans="1:9">
      <c r="A544">
        <v>35</v>
      </c>
      <c r="B544">
        <v>11</v>
      </c>
      <c r="C544">
        <v>4968</v>
      </c>
      <c r="D544">
        <v>5</v>
      </c>
      <c r="E544">
        <v>5</v>
      </c>
      <c r="F544">
        <v>2</v>
      </c>
      <c r="G544">
        <v>0</v>
      </c>
      <c r="H544">
        <v>2</v>
      </c>
      <c r="I544">
        <v>0</v>
      </c>
    </row>
    <row r="545" spans="1:9">
      <c r="A545">
        <v>34</v>
      </c>
      <c r="B545">
        <v>2</v>
      </c>
      <c r="C545">
        <v>4033</v>
      </c>
      <c r="D545">
        <v>5</v>
      </c>
      <c r="E545">
        <v>3</v>
      </c>
      <c r="F545">
        <v>2</v>
      </c>
      <c r="G545">
        <v>0</v>
      </c>
      <c r="H545">
        <v>2</v>
      </c>
      <c r="I545">
        <v>0</v>
      </c>
    </row>
    <row r="546" spans="1:9">
      <c r="A546">
        <v>33</v>
      </c>
      <c r="B546">
        <v>9</v>
      </c>
      <c r="C546">
        <v>8224</v>
      </c>
      <c r="D546">
        <v>6</v>
      </c>
      <c r="E546">
        <v>5</v>
      </c>
      <c r="F546">
        <v>2</v>
      </c>
      <c r="G546">
        <v>0</v>
      </c>
      <c r="H546">
        <v>3</v>
      </c>
      <c r="I546">
        <v>1</v>
      </c>
    </row>
    <row r="547" spans="1:9">
      <c r="A547">
        <v>45</v>
      </c>
      <c r="B547">
        <v>7</v>
      </c>
      <c r="C547">
        <v>4477</v>
      </c>
      <c r="D547">
        <v>7</v>
      </c>
      <c r="E547">
        <v>3</v>
      </c>
      <c r="F547">
        <v>2</v>
      </c>
      <c r="G547">
        <v>0</v>
      </c>
      <c r="H547">
        <v>2</v>
      </c>
      <c r="I547">
        <v>0</v>
      </c>
    </row>
    <row r="548" spans="1:9">
      <c r="A548">
        <v>46</v>
      </c>
      <c r="B548">
        <v>15</v>
      </c>
      <c r="C548">
        <v>19081</v>
      </c>
      <c r="D548">
        <v>25</v>
      </c>
      <c r="E548">
        <v>4</v>
      </c>
      <c r="F548">
        <v>2</v>
      </c>
      <c r="G548">
        <v>0</v>
      </c>
      <c r="H548">
        <v>3</v>
      </c>
      <c r="I548">
        <v>0</v>
      </c>
    </row>
    <row r="549" spans="1:9">
      <c r="A549">
        <v>34</v>
      </c>
      <c r="B549">
        <v>2</v>
      </c>
      <c r="C549">
        <v>4538</v>
      </c>
      <c r="D549">
        <v>4</v>
      </c>
      <c r="E549">
        <v>3</v>
      </c>
      <c r="F549">
        <v>2</v>
      </c>
      <c r="G549">
        <v>0</v>
      </c>
      <c r="H549">
        <v>2</v>
      </c>
      <c r="I549">
        <v>0</v>
      </c>
    </row>
    <row r="550" spans="1:9">
      <c r="A550">
        <v>28</v>
      </c>
      <c r="B550">
        <v>1</v>
      </c>
      <c r="C550">
        <v>2154</v>
      </c>
      <c r="D550">
        <v>5</v>
      </c>
      <c r="E550">
        <v>4</v>
      </c>
      <c r="F550">
        <v>2</v>
      </c>
      <c r="G550">
        <v>0</v>
      </c>
      <c r="H550">
        <v>2</v>
      </c>
      <c r="I550">
        <v>0</v>
      </c>
    </row>
    <row r="551" spans="1:9">
      <c r="A551">
        <v>39</v>
      </c>
      <c r="B551">
        <v>23</v>
      </c>
      <c r="C551">
        <v>3904</v>
      </c>
      <c r="D551">
        <v>6</v>
      </c>
      <c r="E551">
        <v>5</v>
      </c>
      <c r="F551">
        <v>2</v>
      </c>
      <c r="G551">
        <v>0</v>
      </c>
      <c r="H551">
        <v>3</v>
      </c>
      <c r="I551">
        <v>1</v>
      </c>
    </row>
    <row r="552" spans="1:9">
      <c r="A552">
        <v>51</v>
      </c>
      <c r="B552">
        <v>11</v>
      </c>
      <c r="C552">
        <v>13142</v>
      </c>
      <c r="D552">
        <v>29</v>
      </c>
      <c r="E552">
        <v>5</v>
      </c>
      <c r="F552">
        <v>2</v>
      </c>
      <c r="G552">
        <v>0</v>
      </c>
      <c r="H552">
        <v>3</v>
      </c>
      <c r="I552">
        <v>0</v>
      </c>
    </row>
    <row r="553" spans="1:9">
      <c r="A553">
        <v>38</v>
      </c>
      <c r="B553">
        <v>7</v>
      </c>
      <c r="C553">
        <v>2610</v>
      </c>
      <c r="D553">
        <v>4</v>
      </c>
      <c r="E553">
        <v>4</v>
      </c>
      <c r="F553">
        <v>2</v>
      </c>
      <c r="G553">
        <v>0</v>
      </c>
      <c r="H553">
        <v>3</v>
      </c>
      <c r="I553">
        <v>0</v>
      </c>
    </row>
    <row r="554" spans="1:9">
      <c r="A554">
        <v>37</v>
      </c>
      <c r="B554">
        <v>11</v>
      </c>
      <c r="C554">
        <v>3629</v>
      </c>
      <c r="D554">
        <v>8</v>
      </c>
      <c r="E554">
        <v>3</v>
      </c>
      <c r="F554">
        <v>2</v>
      </c>
      <c r="G554">
        <v>0</v>
      </c>
      <c r="H554">
        <v>2</v>
      </c>
      <c r="I554">
        <v>0</v>
      </c>
    </row>
    <row r="555" spans="1:9">
      <c r="A555">
        <v>25</v>
      </c>
      <c r="B555">
        <v>1</v>
      </c>
      <c r="C555">
        <v>3229</v>
      </c>
      <c r="D555">
        <v>7</v>
      </c>
      <c r="E555">
        <v>3</v>
      </c>
      <c r="F555">
        <v>2</v>
      </c>
      <c r="G555">
        <v>0</v>
      </c>
      <c r="H555">
        <v>2</v>
      </c>
      <c r="I555">
        <v>0</v>
      </c>
    </row>
    <row r="556" spans="1:9">
      <c r="A556">
        <v>30</v>
      </c>
      <c r="B556">
        <v>7</v>
      </c>
      <c r="C556">
        <v>4779</v>
      </c>
      <c r="D556">
        <v>8</v>
      </c>
      <c r="E556">
        <v>3</v>
      </c>
      <c r="F556">
        <v>2</v>
      </c>
      <c r="G556">
        <v>0</v>
      </c>
      <c r="H556">
        <v>2</v>
      </c>
      <c r="I556">
        <v>0</v>
      </c>
    </row>
    <row r="557" spans="1:9">
      <c r="A557">
        <v>36</v>
      </c>
      <c r="B557">
        <v>16</v>
      </c>
      <c r="C557">
        <v>5647</v>
      </c>
      <c r="D557">
        <v>11</v>
      </c>
      <c r="E557">
        <v>3</v>
      </c>
      <c r="F557">
        <v>2</v>
      </c>
      <c r="G557">
        <v>0</v>
      </c>
      <c r="H557">
        <v>2</v>
      </c>
      <c r="I557">
        <v>0</v>
      </c>
    </row>
    <row r="558" spans="1:9">
      <c r="A558">
        <v>41</v>
      </c>
      <c r="B558">
        <v>5</v>
      </c>
      <c r="C558">
        <v>2127</v>
      </c>
      <c r="D558">
        <v>7</v>
      </c>
      <c r="E558">
        <v>4</v>
      </c>
      <c r="F558">
        <v>2</v>
      </c>
      <c r="G558">
        <v>0</v>
      </c>
      <c r="H558">
        <v>3</v>
      </c>
      <c r="I558">
        <v>0</v>
      </c>
    </row>
    <row r="559" spans="1:9">
      <c r="A559">
        <v>31</v>
      </c>
      <c r="B559">
        <v>8</v>
      </c>
      <c r="C559">
        <v>2109</v>
      </c>
      <c r="D559">
        <v>8</v>
      </c>
      <c r="E559">
        <v>3</v>
      </c>
      <c r="F559">
        <v>2</v>
      </c>
      <c r="G559">
        <v>0</v>
      </c>
      <c r="H559">
        <v>2</v>
      </c>
      <c r="I559">
        <v>0</v>
      </c>
    </row>
    <row r="560" spans="1:9">
      <c r="A560">
        <v>44</v>
      </c>
      <c r="B560">
        <v>5</v>
      </c>
      <c r="C560">
        <v>3162</v>
      </c>
      <c r="D560">
        <v>7</v>
      </c>
      <c r="E560">
        <v>5</v>
      </c>
      <c r="F560">
        <v>2</v>
      </c>
      <c r="G560">
        <v>0</v>
      </c>
      <c r="H560">
        <v>3</v>
      </c>
      <c r="I560">
        <v>0</v>
      </c>
    </row>
    <row r="561" spans="1:9">
      <c r="A561">
        <v>29</v>
      </c>
      <c r="B561">
        <v>2</v>
      </c>
      <c r="C561">
        <v>3180</v>
      </c>
      <c r="D561">
        <v>4</v>
      </c>
      <c r="E561">
        <v>3</v>
      </c>
      <c r="F561">
        <v>2</v>
      </c>
      <c r="G561">
        <v>0</v>
      </c>
      <c r="H561">
        <v>2</v>
      </c>
      <c r="I561">
        <v>0</v>
      </c>
    </row>
    <row r="562" spans="1:9">
      <c r="A562">
        <v>35</v>
      </c>
      <c r="B562">
        <v>10</v>
      </c>
      <c r="C562">
        <v>6142</v>
      </c>
      <c r="D562">
        <v>10</v>
      </c>
      <c r="E562">
        <v>5</v>
      </c>
      <c r="F562">
        <v>2</v>
      </c>
      <c r="G562">
        <v>0</v>
      </c>
      <c r="H562">
        <v>4</v>
      </c>
      <c r="I562">
        <v>0</v>
      </c>
    </row>
    <row r="563" spans="1:9">
      <c r="A563">
        <v>36</v>
      </c>
      <c r="B563">
        <v>6</v>
      </c>
      <c r="C563">
        <v>5562</v>
      </c>
      <c r="D563">
        <v>9</v>
      </c>
      <c r="E563">
        <v>3</v>
      </c>
      <c r="F563">
        <v>2</v>
      </c>
      <c r="G563">
        <v>0</v>
      </c>
      <c r="H563">
        <v>2</v>
      </c>
      <c r="I563">
        <v>0</v>
      </c>
    </row>
    <row r="564" spans="1:9">
      <c r="A564">
        <v>32</v>
      </c>
      <c r="B564">
        <v>5</v>
      </c>
      <c r="C564">
        <v>3312</v>
      </c>
      <c r="D564">
        <v>6</v>
      </c>
      <c r="E564">
        <v>3</v>
      </c>
      <c r="F564">
        <v>2</v>
      </c>
      <c r="G564">
        <v>0</v>
      </c>
      <c r="H564">
        <v>2</v>
      </c>
      <c r="I564">
        <v>0</v>
      </c>
    </row>
    <row r="565" spans="1:9">
      <c r="A565">
        <v>31</v>
      </c>
      <c r="B565">
        <v>2</v>
      </c>
      <c r="C565">
        <v>5332</v>
      </c>
      <c r="D565">
        <v>10</v>
      </c>
      <c r="E565">
        <v>5</v>
      </c>
      <c r="F565">
        <v>2</v>
      </c>
      <c r="G565">
        <v>0</v>
      </c>
      <c r="H565">
        <v>3</v>
      </c>
      <c r="I565">
        <v>0</v>
      </c>
    </row>
    <row r="566" spans="1:9">
      <c r="A566">
        <v>27</v>
      </c>
      <c r="B566">
        <v>8</v>
      </c>
      <c r="C566">
        <v>3517</v>
      </c>
      <c r="D566">
        <v>5</v>
      </c>
      <c r="E566">
        <v>3</v>
      </c>
      <c r="F566">
        <v>2</v>
      </c>
      <c r="G566">
        <v>0</v>
      </c>
      <c r="H566">
        <v>2</v>
      </c>
      <c r="I566">
        <v>0</v>
      </c>
    </row>
    <row r="567" spans="1:9">
      <c r="A567">
        <v>40</v>
      </c>
      <c r="B567">
        <v>7</v>
      </c>
      <c r="C567">
        <v>2166</v>
      </c>
      <c r="D567">
        <v>10</v>
      </c>
      <c r="E567">
        <v>4</v>
      </c>
      <c r="F567">
        <v>2</v>
      </c>
      <c r="G567">
        <v>0</v>
      </c>
      <c r="H567">
        <v>3</v>
      </c>
      <c r="I567">
        <v>1</v>
      </c>
    </row>
    <row r="568" spans="1:9">
      <c r="A568">
        <v>36</v>
      </c>
      <c r="B568">
        <v>5</v>
      </c>
      <c r="C568">
        <v>8008</v>
      </c>
      <c r="D568">
        <v>9</v>
      </c>
      <c r="E568">
        <v>3</v>
      </c>
      <c r="F568">
        <v>2</v>
      </c>
      <c r="G568">
        <v>0</v>
      </c>
      <c r="H568">
        <v>2</v>
      </c>
      <c r="I568">
        <v>0</v>
      </c>
    </row>
    <row r="569" spans="1:9">
      <c r="A569">
        <v>20</v>
      </c>
      <c r="B569">
        <v>9</v>
      </c>
      <c r="C569">
        <v>2728</v>
      </c>
      <c r="D569">
        <v>2</v>
      </c>
      <c r="E569">
        <v>2</v>
      </c>
      <c r="F569">
        <v>2</v>
      </c>
      <c r="G569">
        <v>0</v>
      </c>
      <c r="H569">
        <v>2</v>
      </c>
      <c r="I569">
        <v>0</v>
      </c>
    </row>
    <row r="570" spans="1:9">
      <c r="A570">
        <v>36</v>
      </c>
      <c r="B570">
        <v>26</v>
      </c>
      <c r="C570">
        <v>5347</v>
      </c>
      <c r="D570">
        <v>10</v>
      </c>
      <c r="E570">
        <v>3</v>
      </c>
      <c r="F570">
        <v>2</v>
      </c>
      <c r="G570">
        <v>0</v>
      </c>
      <c r="H570">
        <v>2</v>
      </c>
      <c r="I570">
        <v>0</v>
      </c>
    </row>
    <row r="571" spans="1:9">
      <c r="A571">
        <v>26</v>
      </c>
      <c r="B571">
        <v>17</v>
      </c>
      <c r="C571">
        <v>2305</v>
      </c>
      <c r="D571">
        <v>3</v>
      </c>
      <c r="E571">
        <v>3</v>
      </c>
      <c r="F571">
        <v>2</v>
      </c>
      <c r="G571">
        <v>0</v>
      </c>
      <c r="H571">
        <v>2</v>
      </c>
      <c r="I571">
        <v>0</v>
      </c>
    </row>
    <row r="572" spans="1:9">
      <c r="A572">
        <v>31</v>
      </c>
      <c r="B572">
        <v>2</v>
      </c>
      <c r="C572">
        <v>3477</v>
      </c>
      <c r="D572">
        <v>6</v>
      </c>
      <c r="E572">
        <v>5</v>
      </c>
      <c r="F572">
        <v>2</v>
      </c>
      <c r="G572">
        <v>0</v>
      </c>
      <c r="H572">
        <v>3</v>
      </c>
      <c r="I572">
        <v>0</v>
      </c>
    </row>
    <row r="573" spans="1:9">
      <c r="A573">
        <v>31</v>
      </c>
      <c r="B573">
        <v>5</v>
      </c>
      <c r="C573">
        <v>8346</v>
      </c>
      <c r="D573">
        <v>6</v>
      </c>
      <c r="E573">
        <v>5</v>
      </c>
      <c r="F573">
        <v>2</v>
      </c>
      <c r="G573">
        <v>0</v>
      </c>
      <c r="H573">
        <v>2</v>
      </c>
      <c r="I573">
        <v>0</v>
      </c>
    </row>
    <row r="574" spans="1:9">
      <c r="A574">
        <v>29</v>
      </c>
      <c r="B574">
        <v>1</v>
      </c>
      <c r="C574">
        <v>6294</v>
      </c>
      <c r="D574">
        <v>10</v>
      </c>
      <c r="E574">
        <v>3</v>
      </c>
      <c r="F574">
        <v>2</v>
      </c>
      <c r="G574">
        <v>0</v>
      </c>
      <c r="H574">
        <v>2</v>
      </c>
      <c r="I574">
        <v>0</v>
      </c>
    </row>
    <row r="575" spans="1:9">
      <c r="A575">
        <v>37</v>
      </c>
      <c r="B575">
        <v>9</v>
      </c>
      <c r="C575">
        <v>4189</v>
      </c>
      <c r="D575">
        <v>5</v>
      </c>
      <c r="E575">
        <v>5</v>
      </c>
      <c r="F575">
        <v>2</v>
      </c>
      <c r="G575">
        <v>0</v>
      </c>
      <c r="H575">
        <v>3</v>
      </c>
      <c r="I575">
        <v>0</v>
      </c>
    </row>
    <row r="576" spans="1:9">
      <c r="A576">
        <v>35</v>
      </c>
      <c r="B576">
        <v>16</v>
      </c>
      <c r="C576">
        <v>4788</v>
      </c>
      <c r="D576">
        <v>4</v>
      </c>
      <c r="E576">
        <v>3</v>
      </c>
      <c r="F576">
        <v>2</v>
      </c>
      <c r="G576">
        <v>0</v>
      </c>
      <c r="H576">
        <v>2</v>
      </c>
      <c r="I576">
        <v>0</v>
      </c>
    </row>
    <row r="577" spans="1:9">
      <c r="A577">
        <v>34</v>
      </c>
      <c r="B577">
        <v>3</v>
      </c>
      <c r="C577">
        <v>8103</v>
      </c>
      <c r="D577">
        <v>9</v>
      </c>
      <c r="E577">
        <v>4</v>
      </c>
      <c r="F577">
        <v>2</v>
      </c>
      <c r="G577">
        <v>0</v>
      </c>
      <c r="H577">
        <v>1</v>
      </c>
      <c r="I577">
        <v>0</v>
      </c>
    </row>
    <row r="578" spans="1:9">
      <c r="A578">
        <v>45</v>
      </c>
      <c r="B578">
        <v>1</v>
      </c>
      <c r="C578">
        <v>5399</v>
      </c>
      <c r="D578">
        <v>12</v>
      </c>
      <c r="E578">
        <v>4</v>
      </c>
      <c r="F578">
        <v>2</v>
      </c>
      <c r="G578">
        <v>0</v>
      </c>
      <c r="H578">
        <v>3</v>
      </c>
      <c r="I578">
        <v>0</v>
      </c>
    </row>
    <row r="579" spans="1:9">
      <c r="A579">
        <v>38</v>
      </c>
      <c r="B579">
        <v>9</v>
      </c>
      <c r="C579">
        <v>4771</v>
      </c>
      <c r="D579">
        <v>10</v>
      </c>
      <c r="E579">
        <v>5</v>
      </c>
      <c r="F579">
        <v>2</v>
      </c>
      <c r="G579">
        <v>0</v>
      </c>
      <c r="H579">
        <v>3</v>
      </c>
      <c r="I579">
        <v>0</v>
      </c>
    </row>
    <row r="580" spans="1:9">
      <c r="A580">
        <v>25</v>
      </c>
      <c r="B580">
        <v>2</v>
      </c>
      <c r="C580">
        <v>3977</v>
      </c>
      <c r="D580">
        <v>7</v>
      </c>
      <c r="E580">
        <v>2</v>
      </c>
      <c r="F580">
        <v>2</v>
      </c>
      <c r="G580">
        <v>0</v>
      </c>
      <c r="H580">
        <v>2</v>
      </c>
      <c r="I580">
        <v>0</v>
      </c>
    </row>
    <row r="581" spans="1:9">
      <c r="A581">
        <v>36</v>
      </c>
      <c r="B581">
        <v>4</v>
      </c>
      <c r="C581">
        <v>5131</v>
      </c>
      <c r="D581">
        <v>18</v>
      </c>
      <c r="E581">
        <v>4</v>
      </c>
      <c r="F581">
        <v>2</v>
      </c>
      <c r="G581">
        <v>0</v>
      </c>
      <c r="H581">
        <v>2</v>
      </c>
      <c r="I581">
        <v>0</v>
      </c>
    </row>
    <row r="582" spans="1:9">
      <c r="A582">
        <v>36</v>
      </c>
      <c r="B582">
        <v>23</v>
      </c>
      <c r="C582">
        <v>2571</v>
      </c>
      <c r="D582">
        <v>17</v>
      </c>
      <c r="E582">
        <v>5</v>
      </c>
      <c r="F582">
        <v>2</v>
      </c>
      <c r="G582">
        <v>0</v>
      </c>
      <c r="H582">
        <v>3</v>
      </c>
      <c r="I582">
        <v>0</v>
      </c>
    </row>
    <row r="583" spans="1:9">
      <c r="A583">
        <v>49</v>
      </c>
      <c r="B583">
        <v>8</v>
      </c>
      <c r="C583">
        <v>5130</v>
      </c>
      <c r="D583">
        <v>10</v>
      </c>
      <c r="E583">
        <v>10</v>
      </c>
      <c r="F583">
        <v>7</v>
      </c>
      <c r="G583">
        <v>1</v>
      </c>
      <c r="H583">
        <v>7</v>
      </c>
      <c r="I583">
        <v>0</v>
      </c>
    </row>
    <row r="584" spans="1:9">
      <c r="A584">
        <v>38</v>
      </c>
      <c r="B584">
        <v>23</v>
      </c>
      <c r="C584">
        <v>9526</v>
      </c>
      <c r="D584">
        <v>10</v>
      </c>
      <c r="E584">
        <v>9</v>
      </c>
      <c r="F584">
        <v>7</v>
      </c>
      <c r="G584">
        <v>1</v>
      </c>
      <c r="H584">
        <v>8</v>
      </c>
      <c r="I584">
        <v>0</v>
      </c>
    </row>
    <row r="585" spans="1:9">
      <c r="A585">
        <v>24</v>
      </c>
      <c r="B585">
        <v>11</v>
      </c>
      <c r="C585">
        <v>4011</v>
      </c>
      <c r="D585">
        <v>5</v>
      </c>
      <c r="E585">
        <v>4</v>
      </c>
      <c r="F585">
        <v>2</v>
      </c>
      <c r="G585">
        <v>1</v>
      </c>
      <c r="H585">
        <v>3</v>
      </c>
      <c r="I585">
        <v>0</v>
      </c>
    </row>
    <row r="586" spans="1:9">
      <c r="A586">
        <v>33</v>
      </c>
      <c r="B586">
        <v>1</v>
      </c>
      <c r="C586">
        <v>5376</v>
      </c>
      <c r="D586">
        <v>10</v>
      </c>
      <c r="E586">
        <v>5</v>
      </c>
      <c r="F586">
        <v>3</v>
      </c>
      <c r="G586">
        <v>1</v>
      </c>
      <c r="H586">
        <v>3</v>
      </c>
      <c r="I586">
        <v>0</v>
      </c>
    </row>
    <row r="587" spans="1:9">
      <c r="A587">
        <v>27</v>
      </c>
      <c r="B587">
        <v>8</v>
      </c>
      <c r="C587">
        <v>8726</v>
      </c>
      <c r="D587">
        <v>9</v>
      </c>
      <c r="E587">
        <v>9</v>
      </c>
      <c r="F587">
        <v>8</v>
      </c>
      <c r="G587">
        <v>1</v>
      </c>
      <c r="H587">
        <v>7</v>
      </c>
      <c r="I587">
        <v>0</v>
      </c>
    </row>
    <row r="588" spans="1:9">
      <c r="A588">
        <v>35</v>
      </c>
      <c r="B588">
        <v>18</v>
      </c>
      <c r="C588">
        <v>9069</v>
      </c>
      <c r="D588">
        <v>9</v>
      </c>
      <c r="E588">
        <v>9</v>
      </c>
      <c r="F588">
        <v>8</v>
      </c>
      <c r="G588">
        <v>1</v>
      </c>
      <c r="H588">
        <v>8</v>
      </c>
      <c r="I588">
        <v>0</v>
      </c>
    </row>
    <row r="589" spans="1:9">
      <c r="A589">
        <v>59</v>
      </c>
      <c r="B589">
        <v>1</v>
      </c>
      <c r="C589">
        <v>5473</v>
      </c>
      <c r="D589">
        <v>20</v>
      </c>
      <c r="E589">
        <v>4</v>
      </c>
      <c r="F589">
        <v>3</v>
      </c>
      <c r="G589">
        <v>1</v>
      </c>
      <c r="H589">
        <v>3</v>
      </c>
      <c r="I589">
        <v>0</v>
      </c>
    </row>
    <row r="590" spans="1:9">
      <c r="A590">
        <v>38</v>
      </c>
      <c r="B590">
        <v>6</v>
      </c>
      <c r="C590">
        <v>5329</v>
      </c>
      <c r="D590">
        <v>17</v>
      </c>
      <c r="E590">
        <v>13</v>
      </c>
      <c r="F590">
        <v>11</v>
      </c>
      <c r="G590">
        <v>1</v>
      </c>
      <c r="H590">
        <v>9</v>
      </c>
      <c r="I590">
        <v>0</v>
      </c>
    </row>
    <row r="591" spans="1:9">
      <c r="A591">
        <v>20</v>
      </c>
      <c r="B591">
        <v>6</v>
      </c>
      <c r="C591">
        <v>2926</v>
      </c>
      <c r="D591">
        <v>1</v>
      </c>
      <c r="E591">
        <v>1</v>
      </c>
      <c r="F591">
        <v>0</v>
      </c>
      <c r="G591">
        <v>1</v>
      </c>
      <c r="H591">
        <v>0</v>
      </c>
      <c r="I591">
        <v>1</v>
      </c>
    </row>
    <row r="592" spans="1:9">
      <c r="A592">
        <v>34</v>
      </c>
      <c r="B592">
        <v>2</v>
      </c>
      <c r="C592">
        <v>9547</v>
      </c>
      <c r="D592">
        <v>10</v>
      </c>
      <c r="E592">
        <v>10</v>
      </c>
      <c r="F592">
        <v>9</v>
      </c>
      <c r="G592">
        <v>1</v>
      </c>
      <c r="H592">
        <v>9</v>
      </c>
      <c r="I592">
        <v>0</v>
      </c>
    </row>
    <row r="593" spans="1:9">
      <c r="A593">
        <v>49</v>
      </c>
      <c r="B593">
        <v>18</v>
      </c>
      <c r="C593">
        <v>6804</v>
      </c>
      <c r="D593">
        <v>7</v>
      </c>
      <c r="E593">
        <v>7</v>
      </c>
      <c r="F593">
        <v>7</v>
      </c>
      <c r="G593">
        <v>1</v>
      </c>
      <c r="H593">
        <v>7</v>
      </c>
      <c r="I593">
        <v>0</v>
      </c>
    </row>
    <row r="594" spans="1:9">
      <c r="A594">
        <v>36</v>
      </c>
      <c r="B594">
        <v>18</v>
      </c>
      <c r="C594">
        <v>2153</v>
      </c>
      <c r="D594">
        <v>8</v>
      </c>
      <c r="E594">
        <v>8</v>
      </c>
      <c r="F594">
        <v>1</v>
      </c>
      <c r="G594">
        <v>1</v>
      </c>
      <c r="H594">
        <v>7</v>
      </c>
      <c r="I594">
        <v>0</v>
      </c>
    </row>
    <row r="595" spans="1:9">
      <c r="A595">
        <v>31</v>
      </c>
      <c r="B595">
        <v>1</v>
      </c>
      <c r="C595">
        <v>4345</v>
      </c>
      <c r="D595">
        <v>6</v>
      </c>
      <c r="E595">
        <v>5</v>
      </c>
      <c r="F595">
        <v>4</v>
      </c>
      <c r="G595">
        <v>1</v>
      </c>
      <c r="H595">
        <v>4</v>
      </c>
      <c r="I595">
        <v>0</v>
      </c>
    </row>
    <row r="596" spans="1:9">
      <c r="A596">
        <v>31</v>
      </c>
      <c r="B596">
        <v>29</v>
      </c>
      <c r="C596">
        <v>3479</v>
      </c>
      <c r="D596">
        <v>6</v>
      </c>
      <c r="E596">
        <v>5</v>
      </c>
      <c r="F596">
        <v>4</v>
      </c>
      <c r="G596">
        <v>1</v>
      </c>
      <c r="H596">
        <v>4</v>
      </c>
      <c r="I596">
        <v>1</v>
      </c>
    </row>
    <row r="597" spans="1:9">
      <c r="A597">
        <v>25</v>
      </c>
      <c r="B597">
        <v>5</v>
      </c>
      <c r="C597">
        <v>4000</v>
      </c>
      <c r="D597">
        <v>6</v>
      </c>
      <c r="E597">
        <v>6</v>
      </c>
      <c r="F597">
        <v>3</v>
      </c>
      <c r="G597">
        <v>1</v>
      </c>
      <c r="H597">
        <v>5</v>
      </c>
      <c r="I597">
        <v>0</v>
      </c>
    </row>
    <row r="598" spans="1:9">
      <c r="A598">
        <v>26</v>
      </c>
      <c r="B598">
        <v>1</v>
      </c>
      <c r="C598">
        <v>6397</v>
      </c>
      <c r="D598">
        <v>6</v>
      </c>
      <c r="E598">
        <v>6</v>
      </c>
      <c r="F598">
        <v>5</v>
      </c>
      <c r="G598">
        <v>1</v>
      </c>
      <c r="H598">
        <v>4</v>
      </c>
      <c r="I598">
        <v>0</v>
      </c>
    </row>
    <row r="599" spans="1:9">
      <c r="A599">
        <v>43</v>
      </c>
      <c r="B599">
        <v>10</v>
      </c>
      <c r="C599">
        <v>2455</v>
      </c>
      <c r="D599">
        <v>9</v>
      </c>
      <c r="E599">
        <v>8</v>
      </c>
      <c r="F599">
        <v>7</v>
      </c>
      <c r="G599">
        <v>1</v>
      </c>
      <c r="H599">
        <v>7</v>
      </c>
      <c r="I599">
        <v>0</v>
      </c>
    </row>
    <row r="600" spans="1:9">
      <c r="A600">
        <v>27</v>
      </c>
      <c r="B600">
        <v>1</v>
      </c>
      <c r="C600">
        <v>6349</v>
      </c>
      <c r="D600">
        <v>6</v>
      </c>
      <c r="E600">
        <v>5</v>
      </c>
      <c r="F600">
        <v>4</v>
      </c>
      <c r="G600">
        <v>1</v>
      </c>
      <c r="H600">
        <v>4</v>
      </c>
      <c r="I600">
        <v>0</v>
      </c>
    </row>
    <row r="601" spans="1:9">
      <c r="A601">
        <v>36</v>
      </c>
      <c r="B601">
        <v>3</v>
      </c>
      <c r="C601">
        <v>9699</v>
      </c>
      <c r="D601">
        <v>16</v>
      </c>
      <c r="E601">
        <v>13</v>
      </c>
      <c r="F601">
        <v>9</v>
      </c>
      <c r="G601">
        <v>1</v>
      </c>
      <c r="H601">
        <v>12</v>
      </c>
      <c r="I601">
        <v>0</v>
      </c>
    </row>
    <row r="602" spans="1:9">
      <c r="A602">
        <v>39</v>
      </c>
      <c r="B602">
        <v>1</v>
      </c>
      <c r="C602">
        <v>19197</v>
      </c>
      <c r="D602">
        <v>21</v>
      </c>
      <c r="E602">
        <v>21</v>
      </c>
      <c r="F602">
        <v>8</v>
      </c>
      <c r="G602">
        <v>1</v>
      </c>
      <c r="H602">
        <v>6</v>
      </c>
      <c r="I602">
        <v>0</v>
      </c>
    </row>
    <row r="603" spans="1:9">
      <c r="A603">
        <v>34</v>
      </c>
      <c r="B603">
        <v>6</v>
      </c>
      <c r="C603">
        <v>2351</v>
      </c>
      <c r="D603">
        <v>3</v>
      </c>
      <c r="E603">
        <v>2</v>
      </c>
      <c r="F603">
        <v>2</v>
      </c>
      <c r="G603">
        <v>1</v>
      </c>
      <c r="H603">
        <v>0</v>
      </c>
      <c r="I603">
        <v>1</v>
      </c>
    </row>
    <row r="604" spans="1:9">
      <c r="A604">
        <v>30</v>
      </c>
      <c r="B604">
        <v>3</v>
      </c>
      <c r="C604">
        <v>2097</v>
      </c>
      <c r="D604">
        <v>9</v>
      </c>
      <c r="E604">
        <v>5</v>
      </c>
      <c r="F604">
        <v>3</v>
      </c>
      <c r="G604">
        <v>1</v>
      </c>
      <c r="H604">
        <v>4</v>
      </c>
      <c r="I604">
        <v>0</v>
      </c>
    </row>
    <row r="605" spans="1:9">
      <c r="A605">
        <v>41</v>
      </c>
      <c r="B605">
        <v>10</v>
      </c>
      <c r="C605">
        <v>6230</v>
      </c>
      <c r="D605">
        <v>16</v>
      </c>
      <c r="E605">
        <v>14</v>
      </c>
      <c r="F605">
        <v>3</v>
      </c>
      <c r="G605">
        <v>1</v>
      </c>
      <c r="H605">
        <v>10</v>
      </c>
      <c r="I605">
        <v>0</v>
      </c>
    </row>
    <row r="606" spans="1:9">
      <c r="A606">
        <v>26</v>
      </c>
      <c r="B606">
        <v>17</v>
      </c>
      <c r="C606">
        <v>2741</v>
      </c>
      <c r="D606">
        <v>8</v>
      </c>
      <c r="E606">
        <v>7</v>
      </c>
      <c r="F606">
        <v>7</v>
      </c>
      <c r="G606">
        <v>1</v>
      </c>
      <c r="H606">
        <v>0</v>
      </c>
      <c r="I606">
        <v>1</v>
      </c>
    </row>
    <row r="607" spans="1:9">
      <c r="A607">
        <v>50</v>
      </c>
      <c r="B607">
        <v>8</v>
      </c>
      <c r="C607">
        <v>6796</v>
      </c>
      <c r="D607">
        <v>18</v>
      </c>
      <c r="E607">
        <v>4</v>
      </c>
      <c r="F607">
        <v>3</v>
      </c>
      <c r="G607">
        <v>1</v>
      </c>
      <c r="H607">
        <v>3</v>
      </c>
      <c r="I607">
        <v>1</v>
      </c>
    </row>
    <row r="608" spans="1:9">
      <c r="A608">
        <v>40</v>
      </c>
      <c r="B608">
        <v>5</v>
      </c>
      <c r="C608">
        <v>10475</v>
      </c>
      <c r="D608">
        <v>20</v>
      </c>
      <c r="E608">
        <v>18</v>
      </c>
      <c r="F608">
        <v>13</v>
      </c>
      <c r="G608">
        <v>1</v>
      </c>
      <c r="H608">
        <v>12</v>
      </c>
      <c r="I608">
        <v>0</v>
      </c>
    </row>
    <row r="609" spans="1:9">
      <c r="A609">
        <v>27</v>
      </c>
      <c r="B609">
        <v>10</v>
      </c>
      <c r="C609">
        <v>8793</v>
      </c>
      <c r="D609">
        <v>9</v>
      </c>
      <c r="E609">
        <v>9</v>
      </c>
      <c r="F609">
        <v>7</v>
      </c>
      <c r="G609">
        <v>1</v>
      </c>
      <c r="H609">
        <v>7</v>
      </c>
      <c r="I609">
        <v>0</v>
      </c>
    </row>
    <row r="610" spans="1:9">
      <c r="A610">
        <v>44</v>
      </c>
      <c r="B610">
        <v>24</v>
      </c>
      <c r="C610">
        <v>3708</v>
      </c>
      <c r="D610">
        <v>9</v>
      </c>
      <c r="E610">
        <v>5</v>
      </c>
      <c r="F610">
        <v>2</v>
      </c>
      <c r="G610">
        <v>1</v>
      </c>
      <c r="H610">
        <v>4</v>
      </c>
      <c r="I610">
        <v>0</v>
      </c>
    </row>
    <row r="611" spans="1:9">
      <c r="A611">
        <v>47</v>
      </c>
      <c r="B611">
        <v>27</v>
      </c>
      <c r="C611">
        <v>6397</v>
      </c>
      <c r="D611">
        <v>8</v>
      </c>
      <c r="E611">
        <v>5</v>
      </c>
      <c r="F611">
        <v>4</v>
      </c>
      <c r="G611">
        <v>1</v>
      </c>
      <c r="H611">
        <v>3</v>
      </c>
      <c r="I611">
        <v>1</v>
      </c>
    </row>
    <row r="612" spans="1:9">
      <c r="A612">
        <v>27</v>
      </c>
      <c r="B612">
        <v>8</v>
      </c>
      <c r="C612">
        <v>4342</v>
      </c>
      <c r="D612">
        <v>5</v>
      </c>
      <c r="E612">
        <v>4</v>
      </c>
      <c r="F612">
        <v>2</v>
      </c>
      <c r="G612">
        <v>1</v>
      </c>
      <c r="H612">
        <v>1</v>
      </c>
      <c r="I612">
        <v>0</v>
      </c>
    </row>
    <row r="613" spans="1:9">
      <c r="A613">
        <v>34</v>
      </c>
      <c r="B613">
        <v>16</v>
      </c>
      <c r="C613">
        <v>2553</v>
      </c>
      <c r="D613">
        <v>6</v>
      </c>
      <c r="E613">
        <v>5</v>
      </c>
      <c r="F613">
        <v>2</v>
      </c>
      <c r="G613">
        <v>1</v>
      </c>
      <c r="H613">
        <v>3</v>
      </c>
      <c r="I613">
        <v>0</v>
      </c>
    </row>
    <row r="614" spans="1:9">
      <c r="A614">
        <v>26</v>
      </c>
      <c r="B614">
        <v>5</v>
      </c>
      <c r="C614">
        <v>2366</v>
      </c>
      <c r="D614">
        <v>8</v>
      </c>
      <c r="E614">
        <v>8</v>
      </c>
      <c r="F614">
        <v>7</v>
      </c>
      <c r="G614">
        <v>1</v>
      </c>
      <c r="H614">
        <v>7</v>
      </c>
      <c r="I614">
        <v>1</v>
      </c>
    </row>
    <row r="615" spans="1:9">
      <c r="A615">
        <v>38</v>
      </c>
      <c r="B615">
        <v>10</v>
      </c>
      <c r="C615">
        <v>5666</v>
      </c>
      <c r="D615">
        <v>6</v>
      </c>
      <c r="E615">
        <v>5</v>
      </c>
      <c r="F615">
        <v>3</v>
      </c>
      <c r="G615">
        <v>1</v>
      </c>
      <c r="H615">
        <v>3</v>
      </c>
      <c r="I615">
        <v>0</v>
      </c>
    </row>
    <row r="616" spans="1:9">
      <c r="A616">
        <v>26</v>
      </c>
      <c r="B616">
        <v>1</v>
      </c>
      <c r="C616">
        <v>2007</v>
      </c>
      <c r="D616">
        <v>5</v>
      </c>
      <c r="E616">
        <v>5</v>
      </c>
      <c r="F616">
        <v>3</v>
      </c>
      <c r="G616">
        <v>1</v>
      </c>
      <c r="H616">
        <v>3</v>
      </c>
      <c r="I616">
        <v>0</v>
      </c>
    </row>
    <row r="617" spans="1:9">
      <c r="A617">
        <v>28</v>
      </c>
      <c r="B617">
        <v>24</v>
      </c>
      <c r="C617">
        <v>8722</v>
      </c>
      <c r="D617">
        <v>10</v>
      </c>
      <c r="E617">
        <v>10</v>
      </c>
      <c r="F617">
        <v>7</v>
      </c>
      <c r="G617">
        <v>1</v>
      </c>
      <c r="H617">
        <v>9</v>
      </c>
      <c r="I617">
        <v>1</v>
      </c>
    </row>
    <row r="618" spans="1:9">
      <c r="A618">
        <v>29</v>
      </c>
      <c r="B618">
        <v>10</v>
      </c>
      <c r="C618">
        <v>3291</v>
      </c>
      <c r="D618">
        <v>8</v>
      </c>
      <c r="E618">
        <v>7</v>
      </c>
      <c r="F618">
        <v>5</v>
      </c>
      <c r="G618">
        <v>1</v>
      </c>
      <c r="H618">
        <v>1</v>
      </c>
      <c r="I618">
        <v>0</v>
      </c>
    </row>
    <row r="619" spans="1:9">
      <c r="A619">
        <v>54</v>
      </c>
      <c r="B619">
        <v>1</v>
      </c>
      <c r="C619">
        <v>10502</v>
      </c>
      <c r="D619">
        <v>33</v>
      </c>
      <c r="E619">
        <v>5</v>
      </c>
      <c r="F619">
        <v>4</v>
      </c>
      <c r="G619">
        <v>1</v>
      </c>
      <c r="H619">
        <v>4</v>
      </c>
      <c r="I619">
        <v>0</v>
      </c>
    </row>
    <row r="620" spans="1:9">
      <c r="A620">
        <v>25</v>
      </c>
      <c r="B620">
        <v>24</v>
      </c>
      <c r="C620">
        <v>1118</v>
      </c>
      <c r="D620">
        <v>1</v>
      </c>
      <c r="E620">
        <v>1</v>
      </c>
      <c r="F620">
        <v>0</v>
      </c>
      <c r="G620">
        <v>1</v>
      </c>
      <c r="H620">
        <v>0</v>
      </c>
      <c r="I620">
        <v>1</v>
      </c>
    </row>
    <row r="621" spans="1:9">
      <c r="A621">
        <v>34</v>
      </c>
      <c r="B621">
        <v>11</v>
      </c>
      <c r="C621">
        <v>4490</v>
      </c>
      <c r="D621">
        <v>14</v>
      </c>
      <c r="E621">
        <v>10</v>
      </c>
      <c r="F621">
        <v>9</v>
      </c>
      <c r="G621">
        <v>1</v>
      </c>
      <c r="H621">
        <v>8</v>
      </c>
      <c r="I621">
        <v>0</v>
      </c>
    </row>
    <row r="622" spans="1:9">
      <c r="A622">
        <v>30</v>
      </c>
      <c r="B622">
        <v>9</v>
      </c>
      <c r="C622">
        <v>4695</v>
      </c>
      <c r="D622">
        <v>10</v>
      </c>
      <c r="E622">
        <v>8</v>
      </c>
      <c r="F622">
        <v>4</v>
      </c>
      <c r="G622">
        <v>1</v>
      </c>
      <c r="H622">
        <v>7</v>
      </c>
      <c r="I622">
        <v>0</v>
      </c>
    </row>
    <row r="623" spans="1:9">
      <c r="A623">
        <v>41</v>
      </c>
      <c r="B623">
        <v>1</v>
      </c>
      <c r="C623">
        <v>4103</v>
      </c>
      <c r="D623">
        <v>10</v>
      </c>
      <c r="E623">
        <v>9</v>
      </c>
      <c r="F623">
        <v>3</v>
      </c>
      <c r="G623">
        <v>1</v>
      </c>
      <c r="H623">
        <v>7</v>
      </c>
      <c r="I623">
        <v>0</v>
      </c>
    </row>
    <row r="624" spans="1:9">
      <c r="A624">
        <v>35</v>
      </c>
      <c r="B624">
        <v>4</v>
      </c>
      <c r="C624">
        <v>4249</v>
      </c>
      <c r="D624">
        <v>9</v>
      </c>
      <c r="E624">
        <v>9</v>
      </c>
      <c r="F624">
        <v>6</v>
      </c>
      <c r="G624">
        <v>1</v>
      </c>
      <c r="H624">
        <v>1</v>
      </c>
      <c r="I624">
        <v>0</v>
      </c>
    </row>
    <row r="625" spans="1:9">
      <c r="A625">
        <v>49</v>
      </c>
      <c r="B625">
        <v>28</v>
      </c>
      <c r="C625">
        <v>4284</v>
      </c>
      <c r="D625">
        <v>20</v>
      </c>
      <c r="E625">
        <v>4</v>
      </c>
      <c r="F625">
        <v>3</v>
      </c>
      <c r="G625">
        <v>1</v>
      </c>
      <c r="H625">
        <v>3</v>
      </c>
      <c r="I625">
        <v>1</v>
      </c>
    </row>
    <row r="626" spans="1:9">
      <c r="A626">
        <v>34</v>
      </c>
      <c r="B626">
        <v>1</v>
      </c>
      <c r="C626">
        <v>2996</v>
      </c>
      <c r="D626">
        <v>10</v>
      </c>
      <c r="E626">
        <v>4</v>
      </c>
      <c r="F626">
        <v>3</v>
      </c>
      <c r="G626">
        <v>1</v>
      </c>
      <c r="H626">
        <v>3</v>
      </c>
      <c r="I626">
        <v>0</v>
      </c>
    </row>
    <row r="627" spans="1:9">
      <c r="A627">
        <v>37</v>
      </c>
      <c r="B627">
        <v>5</v>
      </c>
      <c r="C627">
        <v>3500</v>
      </c>
      <c r="D627">
        <v>7</v>
      </c>
      <c r="E627">
        <v>6</v>
      </c>
      <c r="F627">
        <v>5</v>
      </c>
      <c r="G627">
        <v>1</v>
      </c>
      <c r="H627">
        <v>3</v>
      </c>
      <c r="I627">
        <v>0</v>
      </c>
    </row>
    <row r="628" spans="1:9">
      <c r="A628">
        <v>28</v>
      </c>
      <c r="B628">
        <v>7</v>
      </c>
      <c r="C628">
        <v>4898</v>
      </c>
      <c r="D628">
        <v>5</v>
      </c>
      <c r="E628">
        <v>4</v>
      </c>
      <c r="F628">
        <v>2</v>
      </c>
      <c r="G628">
        <v>1</v>
      </c>
      <c r="H628">
        <v>3</v>
      </c>
      <c r="I628">
        <v>0</v>
      </c>
    </row>
    <row r="629" spans="1:9">
      <c r="A629">
        <v>54</v>
      </c>
      <c r="B629">
        <v>11</v>
      </c>
      <c r="C629">
        <v>16032</v>
      </c>
      <c r="D629">
        <v>26</v>
      </c>
      <c r="E629">
        <v>14</v>
      </c>
      <c r="F629">
        <v>9</v>
      </c>
      <c r="G629">
        <v>1</v>
      </c>
      <c r="H629">
        <v>12</v>
      </c>
      <c r="I629">
        <v>0</v>
      </c>
    </row>
    <row r="630" spans="1:9">
      <c r="A630">
        <v>29</v>
      </c>
      <c r="B630">
        <v>2</v>
      </c>
      <c r="C630">
        <v>8853</v>
      </c>
      <c r="D630">
        <v>6</v>
      </c>
      <c r="E630">
        <v>6</v>
      </c>
      <c r="F630">
        <v>4</v>
      </c>
      <c r="G630">
        <v>1</v>
      </c>
      <c r="H630">
        <v>3</v>
      </c>
      <c r="I630">
        <v>0</v>
      </c>
    </row>
    <row r="631" spans="1:9">
      <c r="A631">
        <v>22</v>
      </c>
      <c r="B631">
        <v>26</v>
      </c>
      <c r="C631">
        <v>2814</v>
      </c>
      <c r="D631">
        <v>4</v>
      </c>
      <c r="E631">
        <v>4</v>
      </c>
      <c r="F631">
        <v>2</v>
      </c>
      <c r="G631">
        <v>1</v>
      </c>
      <c r="H631">
        <v>3</v>
      </c>
      <c r="I631">
        <v>0</v>
      </c>
    </row>
    <row r="632" spans="1:9">
      <c r="A632">
        <v>24</v>
      </c>
      <c r="B632">
        <v>2</v>
      </c>
      <c r="C632">
        <v>3760</v>
      </c>
      <c r="D632">
        <v>6</v>
      </c>
      <c r="E632">
        <v>6</v>
      </c>
      <c r="F632">
        <v>3</v>
      </c>
      <c r="G632">
        <v>1</v>
      </c>
      <c r="H632">
        <v>3</v>
      </c>
      <c r="I632">
        <v>0</v>
      </c>
    </row>
    <row r="633" spans="1:9">
      <c r="A633">
        <v>37</v>
      </c>
      <c r="B633">
        <v>1</v>
      </c>
      <c r="C633">
        <v>9525</v>
      </c>
      <c r="D633">
        <v>6</v>
      </c>
      <c r="E633">
        <v>6</v>
      </c>
      <c r="F633">
        <v>3</v>
      </c>
      <c r="G633">
        <v>1</v>
      </c>
      <c r="H633">
        <v>3</v>
      </c>
      <c r="I633">
        <v>0</v>
      </c>
    </row>
    <row r="634" spans="1:9">
      <c r="A634">
        <v>35</v>
      </c>
      <c r="B634">
        <v>2</v>
      </c>
      <c r="C634">
        <v>4930</v>
      </c>
      <c r="D634">
        <v>6</v>
      </c>
      <c r="E634">
        <v>5</v>
      </c>
      <c r="F634">
        <v>4</v>
      </c>
      <c r="G634">
        <v>1</v>
      </c>
      <c r="H634">
        <v>4</v>
      </c>
      <c r="I634">
        <v>0</v>
      </c>
    </row>
    <row r="635" spans="1:9">
      <c r="A635">
        <v>32</v>
      </c>
      <c r="B635">
        <v>10</v>
      </c>
      <c r="C635">
        <v>3433</v>
      </c>
      <c r="D635">
        <v>10</v>
      </c>
      <c r="E635">
        <v>5</v>
      </c>
      <c r="F635">
        <v>2</v>
      </c>
      <c r="G635">
        <v>1</v>
      </c>
      <c r="H635">
        <v>3</v>
      </c>
      <c r="I635">
        <v>0</v>
      </c>
    </row>
    <row r="636" spans="1:9">
      <c r="A636">
        <v>31</v>
      </c>
      <c r="B636">
        <v>24</v>
      </c>
      <c r="C636">
        <v>5238</v>
      </c>
      <c r="D636">
        <v>9</v>
      </c>
      <c r="E636">
        <v>5</v>
      </c>
      <c r="F636">
        <v>4</v>
      </c>
      <c r="G636">
        <v>1</v>
      </c>
      <c r="H636">
        <v>4</v>
      </c>
      <c r="I636">
        <v>0</v>
      </c>
    </row>
    <row r="637" spans="1:9">
      <c r="A637">
        <v>33</v>
      </c>
      <c r="B637">
        <v>2</v>
      </c>
      <c r="C637">
        <v>5147</v>
      </c>
      <c r="D637">
        <v>13</v>
      </c>
      <c r="E637">
        <v>11</v>
      </c>
      <c r="F637">
        <v>7</v>
      </c>
      <c r="G637">
        <v>1</v>
      </c>
      <c r="H637">
        <v>7</v>
      </c>
      <c r="I637">
        <v>0</v>
      </c>
    </row>
    <row r="638" spans="1:9">
      <c r="A638">
        <v>33</v>
      </c>
      <c r="B638">
        <v>4</v>
      </c>
      <c r="C638">
        <v>3055</v>
      </c>
      <c r="D638">
        <v>11</v>
      </c>
      <c r="E638">
        <v>9</v>
      </c>
      <c r="F638">
        <v>8</v>
      </c>
      <c r="G638">
        <v>1</v>
      </c>
      <c r="H638">
        <v>7</v>
      </c>
      <c r="I638">
        <v>0</v>
      </c>
    </row>
    <row r="639" spans="1:9">
      <c r="A639">
        <v>35</v>
      </c>
      <c r="B639">
        <v>2</v>
      </c>
      <c r="C639">
        <v>5762</v>
      </c>
      <c r="D639">
        <v>15</v>
      </c>
      <c r="E639">
        <v>7</v>
      </c>
      <c r="F639">
        <v>7</v>
      </c>
      <c r="G639">
        <v>1</v>
      </c>
      <c r="H639">
        <v>7</v>
      </c>
      <c r="I639">
        <v>0</v>
      </c>
    </row>
    <row r="640" spans="1:9">
      <c r="A640">
        <v>29</v>
      </c>
      <c r="B640">
        <v>24</v>
      </c>
      <c r="C640">
        <v>2439</v>
      </c>
      <c r="D640">
        <v>1</v>
      </c>
      <c r="E640">
        <v>1</v>
      </c>
      <c r="F640">
        <v>0</v>
      </c>
      <c r="G640">
        <v>1</v>
      </c>
      <c r="H640">
        <v>0</v>
      </c>
      <c r="I640">
        <v>1</v>
      </c>
    </row>
    <row r="641" spans="1:9">
      <c r="A641">
        <v>47</v>
      </c>
      <c r="B641">
        <v>14</v>
      </c>
      <c r="C641">
        <v>5467</v>
      </c>
      <c r="D641">
        <v>16</v>
      </c>
      <c r="E641">
        <v>8</v>
      </c>
      <c r="F641">
        <v>7</v>
      </c>
      <c r="G641">
        <v>1</v>
      </c>
      <c r="H641">
        <v>7</v>
      </c>
      <c r="I641">
        <v>0</v>
      </c>
    </row>
    <row r="642" spans="1:9">
      <c r="A642">
        <v>28</v>
      </c>
      <c r="B642">
        <v>16</v>
      </c>
      <c r="C642">
        <v>2144</v>
      </c>
      <c r="D642">
        <v>5</v>
      </c>
      <c r="E642">
        <v>5</v>
      </c>
      <c r="F642">
        <v>3</v>
      </c>
      <c r="G642">
        <v>1</v>
      </c>
      <c r="H642">
        <v>4</v>
      </c>
      <c r="I642">
        <v>0</v>
      </c>
    </row>
    <row r="643" spans="1:9">
      <c r="A643">
        <v>39</v>
      </c>
      <c r="B643">
        <v>9</v>
      </c>
      <c r="C643">
        <v>19431</v>
      </c>
      <c r="D643">
        <v>21</v>
      </c>
      <c r="E643">
        <v>6</v>
      </c>
      <c r="F643">
        <v>0</v>
      </c>
      <c r="G643">
        <v>1</v>
      </c>
      <c r="H643">
        <v>3</v>
      </c>
      <c r="I643">
        <v>0</v>
      </c>
    </row>
    <row r="644" spans="1:9">
      <c r="A644">
        <v>23</v>
      </c>
      <c r="B644">
        <v>9</v>
      </c>
      <c r="C644">
        <v>1790</v>
      </c>
      <c r="D644">
        <v>1</v>
      </c>
      <c r="E644">
        <v>1</v>
      </c>
      <c r="F644">
        <v>0</v>
      </c>
      <c r="G644">
        <v>1</v>
      </c>
      <c r="H644">
        <v>0</v>
      </c>
      <c r="I644">
        <v>1</v>
      </c>
    </row>
    <row r="645" spans="1:9">
      <c r="A645">
        <v>56</v>
      </c>
      <c r="B645">
        <v>1</v>
      </c>
      <c r="C645">
        <v>6306</v>
      </c>
      <c r="D645">
        <v>13</v>
      </c>
      <c r="E645">
        <v>13</v>
      </c>
      <c r="F645">
        <v>12</v>
      </c>
      <c r="G645">
        <v>1</v>
      </c>
      <c r="H645">
        <v>9</v>
      </c>
      <c r="I645">
        <v>0</v>
      </c>
    </row>
    <row r="646" spans="1:9">
      <c r="A646">
        <v>31</v>
      </c>
      <c r="B646">
        <v>5</v>
      </c>
      <c r="C646">
        <v>9936</v>
      </c>
      <c r="D646">
        <v>10</v>
      </c>
      <c r="E646">
        <v>9</v>
      </c>
      <c r="F646">
        <v>4</v>
      </c>
      <c r="G646">
        <v>1</v>
      </c>
      <c r="H646">
        <v>7</v>
      </c>
      <c r="I646">
        <v>0</v>
      </c>
    </row>
    <row r="647" spans="1:9">
      <c r="A647">
        <v>44</v>
      </c>
      <c r="B647">
        <v>1</v>
      </c>
      <c r="C647">
        <v>5454</v>
      </c>
      <c r="D647">
        <v>9</v>
      </c>
      <c r="E647">
        <v>4</v>
      </c>
      <c r="F647">
        <v>3</v>
      </c>
      <c r="G647">
        <v>1</v>
      </c>
      <c r="H647">
        <v>3</v>
      </c>
      <c r="I647">
        <v>0</v>
      </c>
    </row>
    <row r="648" spans="1:9">
      <c r="A648">
        <v>55</v>
      </c>
      <c r="B648">
        <v>1</v>
      </c>
      <c r="C648">
        <v>10239</v>
      </c>
      <c r="D648">
        <v>24</v>
      </c>
      <c r="E648">
        <v>1</v>
      </c>
      <c r="F648">
        <v>0</v>
      </c>
      <c r="G648">
        <v>1</v>
      </c>
      <c r="H648">
        <v>0</v>
      </c>
      <c r="I648">
        <v>0</v>
      </c>
    </row>
    <row r="649" spans="1:9">
      <c r="A649">
        <v>51</v>
      </c>
      <c r="B649">
        <v>21</v>
      </c>
      <c r="C649">
        <v>5441</v>
      </c>
      <c r="D649">
        <v>11</v>
      </c>
      <c r="E649">
        <v>10</v>
      </c>
      <c r="F649">
        <v>7</v>
      </c>
      <c r="G649">
        <v>1</v>
      </c>
      <c r="H649">
        <v>0</v>
      </c>
      <c r="I649">
        <v>0</v>
      </c>
    </row>
    <row r="650" spans="1:9">
      <c r="A650">
        <v>58</v>
      </c>
      <c r="B650">
        <v>10</v>
      </c>
      <c r="C650">
        <v>13872</v>
      </c>
      <c r="D650">
        <v>38</v>
      </c>
      <c r="E650">
        <v>37</v>
      </c>
      <c r="F650">
        <v>10</v>
      </c>
      <c r="G650">
        <v>1</v>
      </c>
      <c r="H650">
        <v>8</v>
      </c>
      <c r="I650">
        <v>0</v>
      </c>
    </row>
    <row r="651" spans="1:9">
      <c r="A651">
        <v>37</v>
      </c>
      <c r="B651">
        <v>3</v>
      </c>
      <c r="C651">
        <v>7428</v>
      </c>
      <c r="D651">
        <v>12</v>
      </c>
      <c r="E651">
        <v>5</v>
      </c>
      <c r="F651">
        <v>3</v>
      </c>
      <c r="G651">
        <v>1</v>
      </c>
      <c r="H651">
        <v>3</v>
      </c>
      <c r="I651">
        <v>0</v>
      </c>
    </row>
    <row r="652" spans="1:9">
      <c r="A652">
        <v>29</v>
      </c>
      <c r="B652">
        <v>27</v>
      </c>
      <c r="C652">
        <v>7639</v>
      </c>
      <c r="D652">
        <v>10</v>
      </c>
      <c r="E652">
        <v>10</v>
      </c>
      <c r="F652">
        <v>4</v>
      </c>
      <c r="G652">
        <v>1</v>
      </c>
      <c r="H652">
        <v>9</v>
      </c>
      <c r="I652">
        <v>1</v>
      </c>
    </row>
    <row r="653" spans="1:9">
      <c r="A653">
        <v>43</v>
      </c>
      <c r="B653">
        <v>16</v>
      </c>
      <c r="C653">
        <v>16064</v>
      </c>
      <c r="D653">
        <v>22</v>
      </c>
      <c r="E653">
        <v>17</v>
      </c>
      <c r="F653">
        <v>13</v>
      </c>
      <c r="G653">
        <v>1</v>
      </c>
      <c r="H653">
        <v>9</v>
      </c>
      <c r="I653">
        <v>0</v>
      </c>
    </row>
    <row r="654" spans="1:9">
      <c r="A654">
        <v>31</v>
      </c>
      <c r="B654">
        <v>2</v>
      </c>
      <c r="C654">
        <v>6410</v>
      </c>
      <c r="D654">
        <v>9</v>
      </c>
      <c r="E654">
        <v>2</v>
      </c>
      <c r="F654">
        <v>2</v>
      </c>
      <c r="G654">
        <v>1</v>
      </c>
      <c r="H654">
        <v>0</v>
      </c>
      <c r="I654">
        <v>0</v>
      </c>
    </row>
    <row r="655" spans="1:9">
      <c r="A655">
        <v>31</v>
      </c>
      <c r="B655">
        <v>7</v>
      </c>
      <c r="C655">
        <v>7547</v>
      </c>
      <c r="D655">
        <v>13</v>
      </c>
      <c r="E655">
        <v>7</v>
      </c>
      <c r="F655">
        <v>7</v>
      </c>
      <c r="G655">
        <v>1</v>
      </c>
      <c r="H655">
        <v>7</v>
      </c>
      <c r="I655">
        <v>0</v>
      </c>
    </row>
    <row r="656" spans="1:9">
      <c r="A656">
        <v>29</v>
      </c>
      <c r="B656">
        <v>10</v>
      </c>
      <c r="C656">
        <v>8268</v>
      </c>
      <c r="D656">
        <v>7</v>
      </c>
      <c r="E656">
        <v>7</v>
      </c>
      <c r="F656">
        <v>7</v>
      </c>
      <c r="G656">
        <v>1</v>
      </c>
      <c r="H656">
        <v>7</v>
      </c>
      <c r="I656">
        <v>0</v>
      </c>
    </row>
    <row r="657" spans="1:9">
      <c r="A657">
        <v>42</v>
      </c>
      <c r="B657">
        <v>2</v>
      </c>
      <c r="C657">
        <v>2696</v>
      </c>
      <c r="D657">
        <v>4</v>
      </c>
      <c r="E657">
        <v>3</v>
      </c>
      <c r="F657">
        <v>2</v>
      </c>
      <c r="G657">
        <v>1</v>
      </c>
      <c r="H657">
        <v>0</v>
      </c>
      <c r="I657">
        <v>0</v>
      </c>
    </row>
    <row r="658" spans="1:9">
      <c r="A658">
        <v>40</v>
      </c>
      <c r="B658">
        <v>22</v>
      </c>
      <c r="C658">
        <v>6380</v>
      </c>
      <c r="D658">
        <v>8</v>
      </c>
      <c r="E658">
        <v>6</v>
      </c>
      <c r="F658">
        <v>4</v>
      </c>
      <c r="G658">
        <v>1</v>
      </c>
      <c r="H658">
        <v>0</v>
      </c>
      <c r="I658">
        <v>1</v>
      </c>
    </row>
    <row r="659" spans="1:9">
      <c r="A659">
        <v>40</v>
      </c>
      <c r="B659">
        <v>2</v>
      </c>
      <c r="C659">
        <v>5715</v>
      </c>
      <c r="D659">
        <v>8</v>
      </c>
      <c r="E659">
        <v>5</v>
      </c>
      <c r="F659">
        <v>4</v>
      </c>
      <c r="G659">
        <v>1</v>
      </c>
      <c r="H659">
        <v>3</v>
      </c>
      <c r="I659">
        <v>0</v>
      </c>
    </row>
    <row r="660" spans="1:9">
      <c r="A660">
        <v>25</v>
      </c>
      <c r="B660">
        <v>4</v>
      </c>
      <c r="C660">
        <v>4487</v>
      </c>
      <c r="D660">
        <v>5</v>
      </c>
      <c r="E660">
        <v>5</v>
      </c>
      <c r="F660">
        <v>4</v>
      </c>
      <c r="G660">
        <v>1</v>
      </c>
      <c r="H660">
        <v>3</v>
      </c>
      <c r="I660">
        <v>0</v>
      </c>
    </row>
    <row r="661" spans="1:9">
      <c r="A661">
        <v>24</v>
      </c>
      <c r="B661">
        <v>1</v>
      </c>
      <c r="C661">
        <v>3202</v>
      </c>
      <c r="D661">
        <v>6</v>
      </c>
      <c r="E661">
        <v>5</v>
      </c>
      <c r="F661">
        <v>3</v>
      </c>
      <c r="G661">
        <v>1</v>
      </c>
      <c r="H661">
        <v>4</v>
      </c>
      <c r="I661">
        <v>1</v>
      </c>
    </row>
    <row r="662" spans="1:9">
      <c r="A662">
        <v>40</v>
      </c>
      <c r="B662">
        <v>2</v>
      </c>
      <c r="C662">
        <v>18041</v>
      </c>
      <c r="D662">
        <v>21</v>
      </c>
      <c r="E662">
        <v>20</v>
      </c>
      <c r="F662">
        <v>15</v>
      </c>
      <c r="G662">
        <v>1</v>
      </c>
      <c r="H662">
        <v>12</v>
      </c>
      <c r="I662">
        <v>0</v>
      </c>
    </row>
    <row r="663" spans="1:9">
      <c r="A663">
        <v>26</v>
      </c>
      <c r="B663">
        <v>28</v>
      </c>
      <c r="C663">
        <v>6272</v>
      </c>
      <c r="D663">
        <v>6</v>
      </c>
      <c r="E663">
        <v>5</v>
      </c>
      <c r="F663">
        <v>3</v>
      </c>
      <c r="G663">
        <v>1</v>
      </c>
      <c r="H663">
        <v>4</v>
      </c>
      <c r="I663">
        <v>0</v>
      </c>
    </row>
    <row r="664" spans="1:9">
      <c r="A664">
        <v>37</v>
      </c>
      <c r="B664">
        <v>2</v>
      </c>
      <c r="C664">
        <v>9602</v>
      </c>
      <c r="D664">
        <v>17</v>
      </c>
      <c r="E664">
        <v>3</v>
      </c>
      <c r="F664">
        <v>0</v>
      </c>
      <c r="G664">
        <v>1</v>
      </c>
      <c r="H664">
        <v>0</v>
      </c>
      <c r="I664">
        <v>0</v>
      </c>
    </row>
    <row r="665" spans="1:9">
      <c r="A665">
        <v>47</v>
      </c>
      <c r="B665">
        <v>14</v>
      </c>
      <c r="C665">
        <v>4960</v>
      </c>
      <c r="D665">
        <v>20</v>
      </c>
      <c r="E665">
        <v>7</v>
      </c>
      <c r="F665">
        <v>7</v>
      </c>
      <c r="G665">
        <v>1</v>
      </c>
      <c r="H665">
        <v>7</v>
      </c>
      <c r="I665">
        <v>0</v>
      </c>
    </row>
    <row r="666" spans="1:9">
      <c r="A666">
        <v>52</v>
      </c>
      <c r="B666">
        <v>3</v>
      </c>
      <c r="C666">
        <v>16856</v>
      </c>
      <c r="D666">
        <v>34</v>
      </c>
      <c r="E666">
        <v>34</v>
      </c>
      <c r="F666">
        <v>6</v>
      </c>
      <c r="G666">
        <v>1</v>
      </c>
      <c r="H666">
        <v>16</v>
      </c>
      <c r="I666">
        <v>0</v>
      </c>
    </row>
    <row r="667" spans="1:9">
      <c r="A667">
        <v>25</v>
      </c>
      <c r="B667">
        <v>26</v>
      </c>
      <c r="C667">
        <v>6180</v>
      </c>
      <c r="D667">
        <v>6</v>
      </c>
      <c r="E667">
        <v>6</v>
      </c>
      <c r="F667">
        <v>5</v>
      </c>
      <c r="G667">
        <v>1</v>
      </c>
      <c r="H667">
        <v>4</v>
      </c>
      <c r="I667">
        <v>0</v>
      </c>
    </row>
    <row r="668" spans="1:9">
      <c r="A668">
        <v>34</v>
      </c>
      <c r="B668">
        <v>2</v>
      </c>
      <c r="C668">
        <v>6274</v>
      </c>
      <c r="D668">
        <v>6</v>
      </c>
      <c r="E668">
        <v>6</v>
      </c>
      <c r="F668">
        <v>5</v>
      </c>
      <c r="G668">
        <v>1</v>
      </c>
      <c r="H668">
        <v>4</v>
      </c>
      <c r="I668">
        <v>0</v>
      </c>
    </row>
    <row r="669" spans="1:9">
      <c r="A669">
        <v>35</v>
      </c>
      <c r="B669">
        <v>18</v>
      </c>
      <c r="C669">
        <v>4601</v>
      </c>
      <c r="D669">
        <v>5</v>
      </c>
      <c r="E669">
        <v>5</v>
      </c>
      <c r="F669">
        <v>2</v>
      </c>
      <c r="G669">
        <v>1</v>
      </c>
      <c r="H669">
        <v>0</v>
      </c>
      <c r="I669">
        <v>0</v>
      </c>
    </row>
    <row r="670" spans="1:9">
      <c r="A670">
        <v>45</v>
      </c>
      <c r="B670">
        <v>11</v>
      </c>
      <c r="C670">
        <v>17650</v>
      </c>
      <c r="D670">
        <v>26</v>
      </c>
      <c r="E670">
        <v>9</v>
      </c>
      <c r="F670">
        <v>3</v>
      </c>
      <c r="G670">
        <v>1</v>
      </c>
      <c r="H670">
        <v>1</v>
      </c>
      <c r="I670">
        <v>0</v>
      </c>
    </row>
    <row r="671" spans="1:9">
      <c r="A671">
        <v>34</v>
      </c>
      <c r="B671">
        <v>9</v>
      </c>
      <c r="C671">
        <v>5714</v>
      </c>
      <c r="D671">
        <v>6</v>
      </c>
      <c r="E671">
        <v>6</v>
      </c>
      <c r="F671">
        <v>5</v>
      </c>
      <c r="G671">
        <v>1</v>
      </c>
      <c r="H671">
        <v>3</v>
      </c>
      <c r="I671">
        <v>0</v>
      </c>
    </row>
    <row r="672" spans="1:9">
      <c r="A672">
        <v>35</v>
      </c>
      <c r="B672">
        <v>8</v>
      </c>
      <c r="C672">
        <v>4323</v>
      </c>
      <c r="D672">
        <v>6</v>
      </c>
      <c r="E672">
        <v>5</v>
      </c>
      <c r="F672">
        <v>4</v>
      </c>
      <c r="G672">
        <v>1</v>
      </c>
      <c r="H672">
        <v>4</v>
      </c>
      <c r="I672">
        <v>0</v>
      </c>
    </row>
    <row r="673" spans="1:9">
      <c r="A673">
        <v>42</v>
      </c>
      <c r="B673">
        <v>4</v>
      </c>
      <c r="C673">
        <v>5155</v>
      </c>
      <c r="D673">
        <v>9</v>
      </c>
      <c r="E673">
        <v>6</v>
      </c>
      <c r="F673">
        <v>4</v>
      </c>
      <c r="G673">
        <v>1</v>
      </c>
      <c r="H673">
        <v>5</v>
      </c>
      <c r="I673">
        <v>0</v>
      </c>
    </row>
    <row r="674" spans="1:9">
      <c r="A674">
        <v>30</v>
      </c>
      <c r="B674">
        <v>10</v>
      </c>
      <c r="C674">
        <v>6578</v>
      </c>
      <c r="D674">
        <v>10</v>
      </c>
      <c r="E674">
        <v>10</v>
      </c>
      <c r="F674">
        <v>3</v>
      </c>
      <c r="G674">
        <v>1</v>
      </c>
      <c r="H674">
        <v>4</v>
      </c>
      <c r="I674">
        <v>0</v>
      </c>
    </row>
    <row r="675" spans="1:9">
      <c r="A675">
        <v>43</v>
      </c>
      <c r="B675">
        <v>9</v>
      </c>
      <c r="C675">
        <v>5346</v>
      </c>
      <c r="D675">
        <v>7</v>
      </c>
      <c r="E675">
        <v>4</v>
      </c>
      <c r="F675">
        <v>3</v>
      </c>
      <c r="G675">
        <v>1</v>
      </c>
      <c r="H675">
        <v>3</v>
      </c>
      <c r="I675">
        <v>1</v>
      </c>
    </row>
    <row r="676" spans="1:9">
      <c r="A676">
        <v>33</v>
      </c>
      <c r="B676">
        <v>2</v>
      </c>
      <c r="C676">
        <v>3600</v>
      </c>
      <c r="D676">
        <v>5</v>
      </c>
      <c r="E676">
        <v>5</v>
      </c>
      <c r="F676">
        <v>4</v>
      </c>
      <c r="G676">
        <v>1</v>
      </c>
      <c r="H676">
        <v>4</v>
      </c>
      <c r="I676">
        <v>0</v>
      </c>
    </row>
    <row r="677" spans="1:9">
      <c r="A677">
        <v>35</v>
      </c>
      <c r="B677">
        <v>17</v>
      </c>
      <c r="C677">
        <v>8966</v>
      </c>
      <c r="D677">
        <v>15</v>
      </c>
      <c r="E677">
        <v>7</v>
      </c>
      <c r="F677">
        <v>7</v>
      </c>
      <c r="G677">
        <v>1</v>
      </c>
      <c r="H677">
        <v>7</v>
      </c>
      <c r="I677">
        <v>0</v>
      </c>
    </row>
    <row r="678" spans="1:9">
      <c r="A678">
        <v>60</v>
      </c>
      <c r="B678">
        <v>7</v>
      </c>
      <c r="C678">
        <v>5220</v>
      </c>
      <c r="D678">
        <v>12</v>
      </c>
      <c r="E678">
        <v>11</v>
      </c>
      <c r="F678">
        <v>7</v>
      </c>
      <c r="G678">
        <v>1</v>
      </c>
      <c r="H678">
        <v>9</v>
      </c>
      <c r="I678">
        <v>0</v>
      </c>
    </row>
    <row r="679" spans="1:9">
      <c r="A679">
        <v>40</v>
      </c>
      <c r="B679">
        <v>10</v>
      </c>
      <c r="C679">
        <v>6852</v>
      </c>
      <c r="D679">
        <v>7</v>
      </c>
      <c r="E679">
        <v>5</v>
      </c>
      <c r="F679">
        <v>1</v>
      </c>
      <c r="G679">
        <v>1</v>
      </c>
      <c r="H679">
        <v>3</v>
      </c>
      <c r="I679">
        <v>0</v>
      </c>
    </row>
    <row r="680" spans="1:9">
      <c r="A680">
        <v>25</v>
      </c>
      <c r="B680">
        <v>10</v>
      </c>
      <c r="C680">
        <v>4950</v>
      </c>
      <c r="D680">
        <v>5</v>
      </c>
      <c r="E680">
        <v>4</v>
      </c>
      <c r="F680">
        <v>3</v>
      </c>
      <c r="G680">
        <v>1</v>
      </c>
      <c r="H680">
        <v>1</v>
      </c>
      <c r="I680">
        <v>0</v>
      </c>
    </row>
    <row r="681" spans="1:9">
      <c r="A681">
        <v>45</v>
      </c>
      <c r="B681">
        <v>2</v>
      </c>
      <c r="C681">
        <v>18824</v>
      </c>
      <c r="D681">
        <v>26</v>
      </c>
      <c r="E681">
        <v>24</v>
      </c>
      <c r="F681">
        <v>10</v>
      </c>
      <c r="G681">
        <v>1</v>
      </c>
      <c r="H681">
        <v>11</v>
      </c>
      <c r="I681">
        <v>1</v>
      </c>
    </row>
    <row r="682" spans="1:9">
      <c r="A682">
        <v>40</v>
      </c>
      <c r="B682">
        <v>25</v>
      </c>
      <c r="C682">
        <v>9094</v>
      </c>
      <c r="D682">
        <v>9</v>
      </c>
      <c r="E682">
        <v>5</v>
      </c>
      <c r="F682">
        <v>4</v>
      </c>
      <c r="G682">
        <v>1</v>
      </c>
      <c r="H682">
        <v>0</v>
      </c>
      <c r="I682">
        <v>1</v>
      </c>
    </row>
    <row r="683" spans="1:9">
      <c r="A683">
        <v>38</v>
      </c>
      <c r="B683">
        <v>2</v>
      </c>
      <c r="C683">
        <v>6893</v>
      </c>
      <c r="D683">
        <v>11</v>
      </c>
      <c r="E683">
        <v>7</v>
      </c>
      <c r="F683">
        <v>7</v>
      </c>
      <c r="G683">
        <v>1</v>
      </c>
      <c r="H683">
        <v>7</v>
      </c>
      <c r="I683">
        <v>0</v>
      </c>
    </row>
    <row r="684" spans="1:9">
      <c r="A684">
        <v>39</v>
      </c>
      <c r="B684">
        <v>21</v>
      </c>
      <c r="C684">
        <v>6120</v>
      </c>
      <c r="D684">
        <v>8</v>
      </c>
      <c r="E684">
        <v>5</v>
      </c>
      <c r="F684">
        <v>4</v>
      </c>
      <c r="G684">
        <v>1</v>
      </c>
      <c r="H684">
        <v>4</v>
      </c>
      <c r="I684">
        <v>0</v>
      </c>
    </row>
    <row r="685" spans="1:9">
      <c r="A685">
        <v>28</v>
      </c>
      <c r="B685">
        <v>5</v>
      </c>
      <c r="C685">
        <v>8463</v>
      </c>
      <c r="D685">
        <v>6</v>
      </c>
      <c r="E685">
        <v>5</v>
      </c>
      <c r="F685">
        <v>4</v>
      </c>
      <c r="G685">
        <v>1</v>
      </c>
      <c r="H685">
        <v>3</v>
      </c>
      <c r="I685">
        <v>0</v>
      </c>
    </row>
    <row r="686" spans="1:9">
      <c r="A686">
        <v>30</v>
      </c>
      <c r="B686">
        <v>1</v>
      </c>
      <c r="C686">
        <v>2064</v>
      </c>
      <c r="D686">
        <v>6</v>
      </c>
      <c r="E686">
        <v>5</v>
      </c>
      <c r="F686">
        <v>3</v>
      </c>
      <c r="G686">
        <v>1</v>
      </c>
      <c r="H686">
        <v>3</v>
      </c>
      <c r="I686">
        <v>0</v>
      </c>
    </row>
    <row r="687" spans="1:9">
      <c r="A687">
        <v>30</v>
      </c>
      <c r="B687">
        <v>29</v>
      </c>
      <c r="C687">
        <v>9250</v>
      </c>
      <c r="D687">
        <v>9</v>
      </c>
      <c r="E687">
        <v>4</v>
      </c>
      <c r="F687">
        <v>2</v>
      </c>
      <c r="G687">
        <v>1</v>
      </c>
      <c r="H687">
        <v>3</v>
      </c>
      <c r="I687">
        <v>0</v>
      </c>
    </row>
    <row r="688" spans="1:9">
      <c r="A688">
        <v>47</v>
      </c>
      <c r="B688">
        <v>26</v>
      </c>
      <c r="C688">
        <v>19658</v>
      </c>
      <c r="D688">
        <v>27</v>
      </c>
      <c r="E688">
        <v>5</v>
      </c>
      <c r="F688">
        <v>2</v>
      </c>
      <c r="G688">
        <v>1</v>
      </c>
      <c r="H688">
        <v>0</v>
      </c>
      <c r="I688">
        <v>0</v>
      </c>
    </row>
    <row r="689" spans="1:9">
      <c r="A689">
        <v>29</v>
      </c>
      <c r="B689">
        <v>10</v>
      </c>
      <c r="C689">
        <v>5869</v>
      </c>
      <c r="D689">
        <v>8</v>
      </c>
      <c r="E689">
        <v>5</v>
      </c>
      <c r="F689">
        <v>2</v>
      </c>
      <c r="G689">
        <v>1</v>
      </c>
      <c r="H689">
        <v>4</v>
      </c>
      <c r="I689">
        <v>0</v>
      </c>
    </row>
    <row r="690" spans="1:9">
      <c r="A690">
        <v>30</v>
      </c>
      <c r="B690">
        <v>15</v>
      </c>
      <c r="C690">
        <v>7140</v>
      </c>
      <c r="D690">
        <v>12</v>
      </c>
      <c r="E690">
        <v>7</v>
      </c>
      <c r="F690">
        <v>7</v>
      </c>
      <c r="G690">
        <v>1</v>
      </c>
      <c r="H690">
        <v>7</v>
      </c>
      <c r="I690">
        <v>0</v>
      </c>
    </row>
    <row r="691" spans="1:9">
      <c r="A691">
        <v>43</v>
      </c>
      <c r="B691">
        <v>2</v>
      </c>
      <c r="C691">
        <v>3539</v>
      </c>
      <c r="D691">
        <v>10</v>
      </c>
      <c r="E691">
        <v>9</v>
      </c>
      <c r="F691">
        <v>7</v>
      </c>
      <c r="G691">
        <v>1</v>
      </c>
      <c r="H691">
        <v>8</v>
      </c>
      <c r="I691">
        <v>0</v>
      </c>
    </row>
    <row r="692" spans="1:9">
      <c r="A692">
        <v>21</v>
      </c>
      <c r="B692">
        <v>7</v>
      </c>
      <c r="C692">
        <v>2679</v>
      </c>
      <c r="D692">
        <v>1</v>
      </c>
      <c r="E692">
        <v>1</v>
      </c>
      <c r="F692">
        <v>0</v>
      </c>
      <c r="G692">
        <v>1</v>
      </c>
      <c r="H692">
        <v>0</v>
      </c>
      <c r="I692">
        <v>1</v>
      </c>
    </row>
    <row r="693" spans="1:9">
      <c r="A693">
        <v>26</v>
      </c>
      <c r="B693">
        <v>20</v>
      </c>
      <c r="C693">
        <v>2148</v>
      </c>
      <c r="D693">
        <v>6</v>
      </c>
      <c r="E693">
        <v>5</v>
      </c>
      <c r="F693">
        <v>1</v>
      </c>
      <c r="G693">
        <v>1</v>
      </c>
      <c r="H693">
        <v>4</v>
      </c>
      <c r="I693">
        <v>1</v>
      </c>
    </row>
    <row r="694" spans="1:9">
      <c r="A694">
        <v>36</v>
      </c>
      <c r="B694">
        <v>10</v>
      </c>
      <c r="C694">
        <v>5673</v>
      </c>
      <c r="D694">
        <v>10</v>
      </c>
      <c r="E694">
        <v>10</v>
      </c>
      <c r="F694">
        <v>9</v>
      </c>
      <c r="G694">
        <v>1</v>
      </c>
      <c r="H694">
        <v>7</v>
      </c>
      <c r="I694">
        <v>0</v>
      </c>
    </row>
    <row r="695" spans="1:9">
      <c r="A695">
        <v>34</v>
      </c>
      <c r="B695">
        <v>4</v>
      </c>
      <c r="C695">
        <v>9713</v>
      </c>
      <c r="D695">
        <v>9</v>
      </c>
      <c r="E695">
        <v>5</v>
      </c>
      <c r="F695">
        <v>3</v>
      </c>
      <c r="G695">
        <v>1</v>
      </c>
      <c r="H695">
        <v>0</v>
      </c>
      <c r="I695">
        <v>0</v>
      </c>
    </row>
    <row r="696" spans="1:9">
      <c r="A696">
        <v>36</v>
      </c>
      <c r="B696">
        <v>17</v>
      </c>
      <c r="C696">
        <v>5507</v>
      </c>
      <c r="D696">
        <v>12</v>
      </c>
      <c r="E696">
        <v>4</v>
      </c>
      <c r="F696">
        <v>2</v>
      </c>
      <c r="G696">
        <v>1</v>
      </c>
      <c r="H696">
        <v>3</v>
      </c>
      <c r="I696">
        <v>0</v>
      </c>
    </row>
    <row r="697" spans="1:9">
      <c r="A697">
        <v>41</v>
      </c>
      <c r="B697">
        <v>8</v>
      </c>
      <c r="C697">
        <v>4393</v>
      </c>
      <c r="D697">
        <v>14</v>
      </c>
      <c r="E697">
        <v>5</v>
      </c>
      <c r="F697">
        <v>4</v>
      </c>
      <c r="G697">
        <v>1</v>
      </c>
      <c r="H697">
        <v>4</v>
      </c>
      <c r="I697">
        <v>0</v>
      </c>
    </row>
    <row r="698" spans="1:9">
      <c r="A698">
        <v>31</v>
      </c>
      <c r="B698">
        <v>10</v>
      </c>
      <c r="C698">
        <v>6583</v>
      </c>
      <c r="D698">
        <v>8</v>
      </c>
      <c r="E698">
        <v>5</v>
      </c>
      <c r="F698">
        <v>2</v>
      </c>
      <c r="G698">
        <v>1</v>
      </c>
      <c r="H698">
        <v>4</v>
      </c>
      <c r="I698">
        <v>0</v>
      </c>
    </row>
    <row r="699" spans="1:9">
      <c r="A699">
        <v>34</v>
      </c>
      <c r="B699">
        <v>13</v>
      </c>
      <c r="C699">
        <v>8628</v>
      </c>
      <c r="D699">
        <v>9</v>
      </c>
      <c r="E699">
        <v>8</v>
      </c>
      <c r="F699">
        <v>7</v>
      </c>
      <c r="G699">
        <v>1</v>
      </c>
      <c r="H699">
        <v>1</v>
      </c>
      <c r="I699">
        <v>0</v>
      </c>
    </row>
    <row r="700" spans="1:9">
      <c r="A700">
        <v>55</v>
      </c>
      <c r="B700">
        <v>26</v>
      </c>
      <c r="C700">
        <v>19636</v>
      </c>
      <c r="D700">
        <v>35</v>
      </c>
      <c r="E700">
        <v>10</v>
      </c>
      <c r="F700">
        <v>9</v>
      </c>
      <c r="G700">
        <v>1</v>
      </c>
      <c r="H700">
        <v>4</v>
      </c>
      <c r="I700">
        <v>0</v>
      </c>
    </row>
    <row r="701" spans="1:9">
      <c r="A701">
        <v>34</v>
      </c>
      <c r="B701">
        <v>28</v>
      </c>
      <c r="C701">
        <v>6712</v>
      </c>
      <c r="D701">
        <v>8</v>
      </c>
      <c r="E701">
        <v>8</v>
      </c>
      <c r="F701">
        <v>7</v>
      </c>
      <c r="G701">
        <v>1</v>
      </c>
      <c r="H701">
        <v>7</v>
      </c>
      <c r="I701">
        <v>0</v>
      </c>
    </row>
    <row r="702" spans="1:9">
      <c r="A702">
        <v>35</v>
      </c>
      <c r="B702">
        <v>26</v>
      </c>
      <c r="C702">
        <v>8837</v>
      </c>
      <c r="D702">
        <v>9</v>
      </c>
      <c r="E702">
        <v>9</v>
      </c>
      <c r="F702">
        <v>0</v>
      </c>
      <c r="G702">
        <v>1</v>
      </c>
      <c r="H702">
        <v>7</v>
      </c>
      <c r="I702">
        <v>0</v>
      </c>
    </row>
    <row r="703" spans="1:9">
      <c r="A703">
        <v>38</v>
      </c>
      <c r="B703">
        <v>10</v>
      </c>
      <c r="C703">
        <v>5343</v>
      </c>
      <c r="D703">
        <v>10</v>
      </c>
      <c r="E703">
        <v>10</v>
      </c>
      <c r="F703">
        <v>7</v>
      </c>
      <c r="G703">
        <v>1</v>
      </c>
      <c r="H703">
        <v>9</v>
      </c>
      <c r="I703">
        <v>0</v>
      </c>
    </row>
    <row r="704" spans="1:9">
      <c r="A704">
        <v>34</v>
      </c>
      <c r="B704">
        <v>6</v>
      </c>
      <c r="C704">
        <v>2960</v>
      </c>
      <c r="D704">
        <v>8</v>
      </c>
      <c r="E704">
        <v>4</v>
      </c>
      <c r="F704">
        <v>2</v>
      </c>
      <c r="G704">
        <v>1</v>
      </c>
      <c r="H704">
        <v>3</v>
      </c>
      <c r="I704">
        <v>1</v>
      </c>
    </row>
    <row r="705" spans="1:9">
      <c r="A705">
        <v>19</v>
      </c>
      <c r="B705">
        <v>2</v>
      </c>
      <c r="C705">
        <v>1102</v>
      </c>
      <c r="D705">
        <v>1</v>
      </c>
      <c r="E705">
        <v>1</v>
      </c>
      <c r="F705">
        <v>0</v>
      </c>
      <c r="G705">
        <v>1</v>
      </c>
      <c r="H705">
        <v>0</v>
      </c>
      <c r="I705">
        <v>1</v>
      </c>
    </row>
    <row r="706" spans="1:9">
      <c r="A706">
        <v>29</v>
      </c>
      <c r="B706">
        <v>1</v>
      </c>
      <c r="C706">
        <v>2058</v>
      </c>
      <c r="D706">
        <v>7</v>
      </c>
      <c r="E706">
        <v>6</v>
      </c>
      <c r="F706">
        <v>2</v>
      </c>
      <c r="G706">
        <v>1</v>
      </c>
      <c r="H706">
        <v>5</v>
      </c>
      <c r="I706">
        <v>1</v>
      </c>
    </row>
    <row r="707" spans="1:9">
      <c r="A707">
        <v>33</v>
      </c>
      <c r="B707">
        <v>2</v>
      </c>
      <c r="C707">
        <v>2707</v>
      </c>
      <c r="D707">
        <v>13</v>
      </c>
      <c r="E707">
        <v>9</v>
      </c>
      <c r="F707">
        <v>7</v>
      </c>
      <c r="G707">
        <v>1</v>
      </c>
      <c r="H707">
        <v>7</v>
      </c>
      <c r="I707">
        <v>1</v>
      </c>
    </row>
    <row r="708" spans="1:9">
      <c r="A708">
        <v>29</v>
      </c>
      <c r="B708">
        <v>25</v>
      </c>
      <c r="C708">
        <v>2546</v>
      </c>
      <c r="D708">
        <v>6</v>
      </c>
      <c r="E708">
        <v>2</v>
      </c>
      <c r="F708">
        <v>2</v>
      </c>
      <c r="G708">
        <v>1</v>
      </c>
      <c r="H708">
        <v>1</v>
      </c>
      <c r="I708">
        <v>1</v>
      </c>
    </row>
    <row r="709" spans="1:9">
      <c r="A709">
        <v>33</v>
      </c>
      <c r="B709">
        <v>10</v>
      </c>
      <c r="C709">
        <v>3408</v>
      </c>
      <c r="D709">
        <v>8</v>
      </c>
      <c r="E709">
        <v>4</v>
      </c>
      <c r="F709">
        <v>3</v>
      </c>
      <c r="G709">
        <v>1</v>
      </c>
      <c r="H709">
        <v>3</v>
      </c>
      <c r="I709">
        <v>1</v>
      </c>
    </row>
    <row r="710" spans="1:9">
      <c r="A710">
        <v>20</v>
      </c>
      <c r="B710">
        <v>10</v>
      </c>
      <c r="C710">
        <v>1009</v>
      </c>
      <c r="D710">
        <v>1</v>
      </c>
      <c r="E710">
        <v>1</v>
      </c>
      <c r="F710">
        <v>0</v>
      </c>
      <c r="G710">
        <v>1</v>
      </c>
      <c r="H710">
        <v>1</v>
      </c>
      <c r="I710">
        <v>1</v>
      </c>
    </row>
    <row r="711" spans="1:9">
      <c r="A711">
        <v>55</v>
      </c>
      <c r="B711">
        <v>2</v>
      </c>
      <c r="C711">
        <v>19859</v>
      </c>
      <c r="D711">
        <v>24</v>
      </c>
      <c r="E711">
        <v>5</v>
      </c>
      <c r="F711">
        <v>2</v>
      </c>
      <c r="G711">
        <v>1</v>
      </c>
      <c r="H711">
        <v>4</v>
      </c>
      <c r="I711">
        <v>1</v>
      </c>
    </row>
    <row r="712" spans="1:9">
      <c r="A712">
        <v>41</v>
      </c>
      <c r="B712">
        <v>2</v>
      </c>
      <c r="C712">
        <v>2778</v>
      </c>
      <c r="D712">
        <v>10</v>
      </c>
      <c r="E712">
        <v>7</v>
      </c>
      <c r="F712">
        <v>7</v>
      </c>
      <c r="G712">
        <v>1</v>
      </c>
      <c r="H712">
        <v>0</v>
      </c>
      <c r="I712">
        <v>1</v>
      </c>
    </row>
    <row r="713" spans="1:9">
      <c r="A713">
        <v>21</v>
      </c>
      <c r="B713">
        <v>10</v>
      </c>
      <c r="C713">
        <v>1416</v>
      </c>
      <c r="D713">
        <v>1</v>
      </c>
      <c r="E713">
        <v>1</v>
      </c>
      <c r="F713">
        <v>0</v>
      </c>
      <c r="G713">
        <v>1</v>
      </c>
      <c r="H713">
        <v>0</v>
      </c>
      <c r="I713">
        <v>1</v>
      </c>
    </row>
    <row r="714" spans="1:9">
      <c r="A714">
        <v>32</v>
      </c>
      <c r="B714">
        <v>7</v>
      </c>
      <c r="C714">
        <v>4883</v>
      </c>
      <c r="D714">
        <v>10</v>
      </c>
      <c r="E714">
        <v>10</v>
      </c>
      <c r="F714">
        <v>4</v>
      </c>
      <c r="G714">
        <v>1</v>
      </c>
      <c r="H714">
        <v>1</v>
      </c>
      <c r="I714">
        <v>1</v>
      </c>
    </row>
    <row r="715" spans="1:9">
      <c r="A715">
        <v>40</v>
      </c>
      <c r="B715">
        <v>9</v>
      </c>
      <c r="C715">
        <v>2018</v>
      </c>
      <c r="D715">
        <v>15</v>
      </c>
      <c r="E715">
        <v>5</v>
      </c>
      <c r="F715">
        <v>4</v>
      </c>
      <c r="G715">
        <v>1</v>
      </c>
      <c r="H715">
        <v>0</v>
      </c>
      <c r="I715">
        <v>1</v>
      </c>
    </row>
    <row r="716" spans="1:9">
      <c r="A716">
        <v>53</v>
      </c>
      <c r="B716">
        <v>2</v>
      </c>
      <c r="C716">
        <v>10169</v>
      </c>
      <c r="D716">
        <v>34</v>
      </c>
      <c r="E716">
        <v>33</v>
      </c>
      <c r="F716">
        <v>7</v>
      </c>
      <c r="G716">
        <v>1</v>
      </c>
      <c r="H716">
        <v>9</v>
      </c>
      <c r="I716">
        <v>1</v>
      </c>
    </row>
    <row r="717" spans="1:9">
      <c r="A717">
        <v>38</v>
      </c>
      <c r="B717">
        <v>2</v>
      </c>
      <c r="C717">
        <v>4855</v>
      </c>
      <c r="D717">
        <v>7</v>
      </c>
      <c r="E717">
        <v>5</v>
      </c>
      <c r="F717">
        <v>2</v>
      </c>
      <c r="G717">
        <v>1</v>
      </c>
      <c r="H717">
        <v>4</v>
      </c>
      <c r="I717">
        <v>1</v>
      </c>
    </row>
    <row r="718" spans="1:9">
      <c r="A718">
        <v>56</v>
      </c>
      <c r="B718">
        <v>24</v>
      </c>
      <c r="C718">
        <v>2587</v>
      </c>
      <c r="D718">
        <v>5</v>
      </c>
      <c r="E718">
        <v>4</v>
      </c>
      <c r="F718">
        <v>2</v>
      </c>
      <c r="G718">
        <v>1</v>
      </c>
      <c r="H718">
        <v>0</v>
      </c>
      <c r="I718">
        <v>1</v>
      </c>
    </row>
    <row r="719" spans="1:9">
      <c r="A719">
        <v>44</v>
      </c>
      <c r="B719">
        <v>10</v>
      </c>
      <c r="C719">
        <v>6465</v>
      </c>
      <c r="D719">
        <v>9</v>
      </c>
      <c r="E719">
        <v>4</v>
      </c>
      <c r="F719">
        <v>2</v>
      </c>
      <c r="G719">
        <v>1</v>
      </c>
      <c r="H719">
        <v>3</v>
      </c>
      <c r="I719">
        <v>0</v>
      </c>
    </row>
    <row r="720" spans="1:9">
      <c r="A720">
        <v>30</v>
      </c>
      <c r="B720">
        <v>9</v>
      </c>
      <c r="C720">
        <v>2206</v>
      </c>
      <c r="D720">
        <v>10</v>
      </c>
      <c r="E720">
        <v>10</v>
      </c>
      <c r="F720">
        <v>0</v>
      </c>
      <c r="G720">
        <v>1</v>
      </c>
      <c r="H720">
        <v>8</v>
      </c>
      <c r="I720">
        <v>0</v>
      </c>
    </row>
    <row r="721" spans="1:9">
      <c r="A721">
        <v>43</v>
      </c>
      <c r="B721">
        <v>2</v>
      </c>
      <c r="C721">
        <v>2645</v>
      </c>
      <c r="D721">
        <v>6</v>
      </c>
      <c r="E721">
        <v>5</v>
      </c>
      <c r="F721">
        <v>3</v>
      </c>
      <c r="G721">
        <v>1</v>
      </c>
      <c r="H721">
        <v>4</v>
      </c>
      <c r="I721">
        <v>0</v>
      </c>
    </row>
    <row r="722" spans="1:9">
      <c r="A722">
        <v>31</v>
      </c>
      <c r="B722">
        <v>7</v>
      </c>
      <c r="C722">
        <v>5915</v>
      </c>
      <c r="D722">
        <v>10</v>
      </c>
      <c r="E722">
        <v>7</v>
      </c>
      <c r="F722">
        <v>7</v>
      </c>
      <c r="G722">
        <v>1</v>
      </c>
      <c r="H722">
        <v>7</v>
      </c>
      <c r="I722">
        <v>0</v>
      </c>
    </row>
    <row r="723" spans="1:9">
      <c r="A723">
        <v>31</v>
      </c>
      <c r="B723">
        <v>1</v>
      </c>
      <c r="C723">
        <v>2501</v>
      </c>
      <c r="D723">
        <v>1</v>
      </c>
      <c r="E723">
        <v>1</v>
      </c>
      <c r="F723">
        <v>1</v>
      </c>
      <c r="G723">
        <v>1</v>
      </c>
      <c r="H723">
        <v>0</v>
      </c>
      <c r="I723">
        <v>0</v>
      </c>
    </row>
    <row r="724" spans="1:9">
      <c r="A724">
        <v>31</v>
      </c>
      <c r="B724">
        <v>8</v>
      </c>
      <c r="C724">
        <v>4424</v>
      </c>
      <c r="D724">
        <v>11</v>
      </c>
      <c r="E724">
        <v>11</v>
      </c>
      <c r="F724">
        <v>7</v>
      </c>
      <c r="G724">
        <v>1</v>
      </c>
      <c r="H724">
        <v>8</v>
      </c>
      <c r="I724">
        <v>0</v>
      </c>
    </row>
    <row r="725" spans="1:9">
      <c r="A725">
        <v>34</v>
      </c>
      <c r="B725">
        <v>1</v>
      </c>
      <c r="C725">
        <v>4325</v>
      </c>
      <c r="D725">
        <v>5</v>
      </c>
      <c r="E725">
        <v>5</v>
      </c>
      <c r="F725">
        <v>2</v>
      </c>
      <c r="G725">
        <v>1</v>
      </c>
      <c r="H725">
        <v>3</v>
      </c>
      <c r="I725">
        <v>0</v>
      </c>
    </row>
    <row r="726" spans="1:9">
      <c r="A726">
        <v>41</v>
      </c>
      <c r="B726">
        <v>9</v>
      </c>
      <c r="C726">
        <v>2238</v>
      </c>
      <c r="D726">
        <v>7</v>
      </c>
      <c r="E726">
        <v>5</v>
      </c>
      <c r="F726">
        <v>0</v>
      </c>
      <c r="G726">
        <v>1</v>
      </c>
      <c r="H726">
        <v>4</v>
      </c>
      <c r="I726">
        <v>0</v>
      </c>
    </row>
    <row r="727" spans="1:9">
      <c r="A727">
        <v>57</v>
      </c>
      <c r="B727">
        <v>24</v>
      </c>
      <c r="C727">
        <v>9439</v>
      </c>
      <c r="D727">
        <v>12</v>
      </c>
      <c r="E727">
        <v>5</v>
      </c>
      <c r="F727">
        <v>3</v>
      </c>
      <c r="G727">
        <v>1</v>
      </c>
      <c r="H727">
        <v>4</v>
      </c>
      <c r="I727">
        <v>0</v>
      </c>
    </row>
    <row r="728" spans="1:9">
      <c r="A728">
        <v>41</v>
      </c>
      <c r="B728">
        <v>14</v>
      </c>
      <c r="C728">
        <v>2451</v>
      </c>
      <c r="D728">
        <v>13</v>
      </c>
      <c r="E728">
        <v>9</v>
      </c>
      <c r="F728">
        <v>8</v>
      </c>
      <c r="G728">
        <v>1</v>
      </c>
      <c r="H728">
        <v>8</v>
      </c>
      <c r="I728">
        <v>0</v>
      </c>
    </row>
    <row r="729" spans="1:9">
      <c r="A729">
        <v>32</v>
      </c>
      <c r="B729">
        <v>6</v>
      </c>
      <c r="C729">
        <v>3038</v>
      </c>
      <c r="D729">
        <v>8</v>
      </c>
      <c r="E729">
        <v>5</v>
      </c>
      <c r="F729">
        <v>4</v>
      </c>
      <c r="G729">
        <v>1</v>
      </c>
      <c r="H729">
        <v>4</v>
      </c>
      <c r="I729">
        <v>0</v>
      </c>
    </row>
    <row r="730" spans="1:9">
      <c r="A730">
        <v>27</v>
      </c>
      <c r="B730">
        <v>17</v>
      </c>
      <c r="C730">
        <v>3058</v>
      </c>
      <c r="D730">
        <v>6</v>
      </c>
      <c r="E730">
        <v>5</v>
      </c>
      <c r="F730">
        <v>2</v>
      </c>
      <c r="G730">
        <v>1</v>
      </c>
      <c r="H730">
        <v>1</v>
      </c>
      <c r="I730">
        <v>0</v>
      </c>
    </row>
    <row r="731" spans="1:9">
      <c r="A731">
        <v>53</v>
      </c>
      <c r="B731">
        <v>13</v>
      </c>
      <c r="C731">
        <v>4450</v>
      </c>
      <c r="D731">
        <v>5</v>
      </c>
      <c r="E731">
        <v>4</v>
      </c>
      <c r="F731">
        <v>2</v>
      </c>
      <c r="G731">
        <v>1</v>
      </c>
      <c r="H731">
        <v>3</v>
      </c>
      <c r="I731">
        <v>0</v>
      </c>
    </row>
    <row r="732" spans="1:9">
      <c r="A732">
        <v>33</v>
      </c>
      <c r="B732">
        <v>14</v>
      </c>
      <c r="C732">
        <v>2756</v>
      </c>
      <c r="D732">
        <v>8</v>
      </c>
      <c r="E732">
        <v>8</v>
      </c>
      <c r="F732">
        <v>7</v>
      </c>
      <c r="G732">
        <v>1</v>
      </c>
      <c r="H732">
        <v>6</v>
      </c>
      <c r="I732">
        <v>0</v>
      </c>
    </row>
    <row r="733" spans="1:9">
      <c r="A733">
        <v>51</v>
      </c>
      <c r="B733">
        <v>3</v>
      </c>
      <c r="C733">
        <v>13734</v>
      </c>
      <c r="D733">
        <v>21</v>
      </c>
      <c r="E733">
        <v>7</v>
      </c>
      <c r="F733">
        <v>7</v>
      </c>
      <c r="G733">
        <v>1</v>
      </c>
      <c r="H733">
        <v>0</v>
      </c>
      <c r="I733">
        <v>0</v>
      </c>
    </row>
    <row r="734" spans="1:9">
      <c r="A734">
        <v>37</v>
      </c>
      <c r="B734">
        <v>21</v>
      </c>
      <c r="C734">
        <v>3564</v>
      </c>
      <c r="D734">
        <v>8</v>
      </c>
      <c r="E734">
        <v>8</v>
      </c>
      <c r="F734">
        <v>7</v>
      </c>
      <c r="G734">
        <v>1</v>
      </c>
      <c r="H734">
        <v>7</v>
      </c>
      <c r="I734">
        <v>0</v>
      </c>
    </row>
    <row r="735" spans="1:9">
      <c r="A735">
        <v>38</v>
      </c>
      <c r="B735">
        <v>29</v>
      </c>
      <c r="C735">
        <v>6261</v>
      </c>
      <c r="D735">
        <v>9</v>
      </c>
      <c r="E735">
        <v>7</v>
      </c>
      <c r="F735">
        <v>7</v>
      </c>
      <c r="G735">
        <v>1</v>
      </c>
      <c r="H735">
        <v>7</v>
      </c>
      <c r="I735">
        <v>0</v>
      </c>
    </row>
    <row r="736" spans="1:9">
      <c r="A736">
        <v>33</v>
      </c>
      <c r="B736">
        <v>4</v>
      </c>
      <c r="C736">
        <v>2622</v>
      </c>
      <c r="D736">
        <v>7</v>
      </c>
      <c r="E736">
        <v>3</v>
      </c>
      <c r="F736">
        <v>2</v>
      </c>
      <c r="G736">
        <v>1</v>
      </c>
      <c r="H736">
        <v>1</v>
      </c>
      <c r="I736">
        <v>0</v>
      </c>
    </row>
    <row r="737" spans="1:9">
      <c r="A737">
        <v>45</v>
      </c>
      <c r="B737">
        <v>1</v>
      </c>
      <c r="C737">
        <v>19202</v>
      </c>
      <c r="D737">
        <v>25</v>
      </c>
      <c r="E737">
        <v>24</v>
      </c>
      <c r="F737">
        <v>0</v>
      </c>
      <c r="G737">
        <v>1</v>
      </c>
      <c r="H737">
        <v>7</v>
      </c>
      <c r="I737">
        <v>0</v>
      </c>
    </row>
    <row r="738" spans="1:9">
      <c r="A738">
        <v>29</v>
      </c>
      <c r="B738">
        <v>15</v>
      </c>
      <c r="C738">
        <v>2340</v>
      </c>
      <c r="D738">
        <v>6</v>
      </c>
      <c r="E738">
        <v>6</v>
      </c>
      <c r="F738">
        <v>5</v>
      </c>
      <c r="G738">
        <v>1</v>
      </c>
      <c r="H738">
        <v>5</v>
      </c>
      <c r="I738">
        <v>0</v>
      </c>
    </row>
    <row r="739" spans="1:9">
      <c r="A739">
        <v>21</v>
      </c>
      <c r="B739">
        <v>3</v>
      </c>
      <c r="C739">
        <v>3230</v>
      </c>
      <c r="D739">
        <v>3</v>
      </c>
      <c r="E739">
        <v>3</v>
      </c>
      <c r="F739">
        <v>2</v>
      </c>
      <c r="G739">
        <v>1</v>
      </c>
      <c r="H739">
        <v>0</v>
      </c>
      <c r="I739">
        <v>0</v>
      </c>
    </row>
    <row r="740" spans="1:9">
      <c r="A740">
        <v>50</v>
      </c>
      <c r="B740">
        <v>4</v>
      </c>
      <c r="C740">
        <v>19144</v>
      </c>
      <c r="D740">
        <v>28</v>
      </c>
      <c r="E740">
        <v>10</v>
      </c>
      <c r="F740">
        <v>4</v>
      </c>
      <c r="G740">
        <v>1</v>
      </c>
      <c r="H740">
        <v>6</v>
      </c>
      <c r="I740">
        <v>0</v>
      </c>
    </row>
    <row r="741" spans="1:9">
      <c r="A741">
        <v>53</v>
      </c>
      <c r="B741">
        <v>3</v>
      </c>
      <c r="C741">
        <v>17584</v>
      </c>
      <c r="D741">
        <v>21</v>
      </c>
      <c r="E741">
        <v>5</v>
      </c>
      <c r="F741">
        <v>3</v>
      </c>
      <c r="G741">
        <v>1</v>
      </c>
      <c r="H741">
        <v>3</v>
      </c>
      <c r="I741">
        <v>0</v>
      </c>
    </row>
    <row r="742" spans="1:9">
      <c r="A742">
        <v>30</v>
      </c>
      <c r="B742">
        <v>28</v>
      </c>
      <c r="C742">
        <v>5775</v>
      </c>
      <c r="D742">
        <v>11</v>
      </c>
      <c r="E742">
        <v>10</v>
      </c>
      <c r="F742">
        <v>8</v>
      </c>
      <c r="G742">
        <v>1</v>
      </c>
      <c r="H742">
        <v>9</v>
      </c>
      <c r="I742">
        <v>0</v>
      </c>
    </row>
    <row r="743" spans="1:9">
      <c r="A743">
        <v>47</v>
      </c>
      <c r="B743">
        <v>5</v>
      </c>
      <c r="C743">
        <v>18300</v>
      </c>
      <c r="D743">
        <v>21</v>
      </c>
      <c r="E743">
        <v>3</v>
      </c>
      <c r="F743">
        <v>2</v>
      </c>
      <c r="G743">
        <v>1</v>
      </c>
      <c r="H743">
        <v>1</v>
      </c>
      <c r="I743">
        <v>0</v>
      </c>
    </row>
    <row r="744" spans="1:9">
      <c r="A744">
        <v>40</v>
      </c>
      <c r="B744">
        <v>10</v>
      </c>
      <c r="C744">
        <v>2213</v>
      </c>
      <c r="D744">
        <v>10</v>
      </c>
      <c r="E744">
        <v>7</v>
      </c>
      <c r="F744">
        <v>7</v>
      </c>
      <c r="G744">
        <v>1</v>
      </c>
      <c r="H744">
        <v>7</v>
      </c>
      <c r="I744">
        <v>0</v>
      </c>
    </row>
    <row r="745" spans="1:9">
      <c r="A745">
        <v>50</v>
      </c>
      <c r="B745">
        <v>10</v>
      </c>
      <c r="C745">
        <v>10496</v>
      </c>
      <c r="D745">
        <v>20</v>
      </c>
      <c r="E745">
        <v>4</v>
      </c>
      <c r="F745">
        <v>3</v>
      </c>
      <c r="G745">
        <v>1</v>
      </c>
      <c r="H745">
        <v>3</v>
      </c>
      <c r="I745">
        <v>0</v>
      </c>
    </row>
    <row r="746" spans="1:9">
      <c r="A746">
        <v>28</v>
      </c>
      <c r="B746">
        <v>17</v>
      </c>
      <c r="C746">
        <v>4558</v>
      </c>
      <c r="D746">
        <v>10</v>
      </c>
      <c r="E746">
        <v>10</v>
      </c>
      <c r="F746">
        <v>0</v>
      </c>
      <c r="G746">
        <v>1</v>
      </c>
      <c r="H746">
        <v>8</v>
      </c>
      <c r="I746">
        <v>0</v>
      </c>
    </row>
    <row r="747" spans="1:9">
      <c r="A747">
        <v>52</v>
      </c>
      <c r="B747">
        <v>4</v>
      </c>
      <c r="C747">
        <v>16555</v>
      </c>
      <c r="D747">
        <v>31</v>
      </c>
      <c r="E747">
        <v>5</v>
      </c>
      <c r="F747">
        <v>2</v>
      </c>
      <c r="G747">
        <v>1</v>
      </c>
      <c r="H747">
        <v>4</v>
      </c>
      <c r="I747">
        <v>0</v>
      </c>
    </row>
    <row r="748" spans="1:9">
      <c r="A748">
        <v>24</v>
      </c>
      <c r="B748">
        <v>23</v>
      </c>
      <c r="C748">
        <v>2725</v>
      </c>
      <c r="D748">
        <v>6</v>
      </c>
      <c r="E748">
        <v>6</v>
      </c>
      <c r="F748">
        <v>5</v>
      </c>
      <c r="G748">
        <v>1</v>
      </c>
      <c r="H748">
        <v>4</v>
      </c>
      <c r="I748">
        <v>0</v>
      </c>
    </row>
    <row r="749" spans="1:9">
      <c r="A749">
        <v>34</v>
      </c>
      <c r="B749">
        <v>1</v>
      </c>
      <c r="C749">
        <v>3622</v>
      </c>
      <c r="D749">
        <v>6</v>
      </c>
      <c r="E749">
        <v>6</v>
      </c>
      <c r="F749">
        <v>5</v>
      </c>
      <c r="G749">
        <v>1</v>
      </c>
      <c r="H749">
        <v>3</v>
      </c>
      <c r="I749">
        <v>0</v>
      </c>
    </row>
    <row r="750" spans="1:9">
      <c r="A750">
        <v>27</v>
      </c>
      <c r="B750">
        <v>3</v>
      </c>
      <c r="C750">
        <v>2045</v>
      </c>
      <c r="D750">
        <v>5</v>
      </c>
      <c r="E750">
        <v>4</v>
      </c>
      <c r="F750">
        <v>2</v>
      </c>
      <c r="G750">
        <v>1</v>
      </c>
      <c r="H750">
        <v>1</v>
      </c>
      <c r="I750">
        <v>0</v>
      </c>
    </row>
    <row r="751" spans="1:9">
      <c r="A751">
        <v>38</v>
      </c>
      <c r="B751">
        <v>1</v>
      </c>
      <c r="C751">
        <v>7625</v>
      </c>
      <c r="D751">
        <v>10</v>
      </c>
      <c r="E751">
        <v>9</v>
      </c>
      <c r="F751">
        <v>7</v>
      </c>
      <c r="G751">
        <v>1</v>
      </c>
      <c r="H751">
        <v>8</v>
      </c>
      <c r="I751">
        <v>0</v>
      </c>
    </row>
    <row r="752" spans="1:9">
      <c r="A752">
        <v>53</v>
      </c>
      <c r="B752">
        <v>7</v>
      </c>
      <c r="C752">
        <v>14814</v>
      </c>
      <c r="D752">
        <v>32</v>
      </c>
      <c r="E752">
        <v>5</v>
      </c>
      <c r="F752">
        <v>1</v>
      </c>
      <c r="G752">
        <v>1</v>
      </c>
      <c r="H752">
        <v>3</v>
      </c>
      <c r="I752">
        <v>0</v>
      </c>
    </row>
    <row r="753" spans="1:9">
      <c r="A753">
        <v>56</v>
      </c>
      <c r="B753">
        <v>9</v>
      </c>
      <c r="C753">
        <v>11103</v>
      </c>
      <c r="D753">
        <v>30</v>
      </c>
      <c r="E753">
        <v>10</v>
      </c>
      <c r="F753">
        <v>7</v>
      </c>
      <c r="G753">
        <v>1</v>
      </c>
      <c r="H753">
        <v>1</v>
      </c>
      <c r="I753">
        <v>0</v>
      </c>
    </row>
    <row r="754" spans="1:9">
      <c r="A754">
        <v>29</v>
      </c>
      <c r="B754">
        <v>27</v>
      </c>
      <c r="C754">
        <v>4335</v>
      </c>
      <c r="D754">
        <v>11</v>
      </c>
      <c r="E754">
        <v>8</v>
      </c>
      <c r="F754">
        <v>7</v>
      </c>
      <c r="G754">
        <v>1</v>
      </c>
      <c r="H754">
        <v>1</v>
      </c>
      <c r="I754">
        <v>0</v>
      </c>
    </row>
    <row r="755" spans="1:9">
      <c r="A755">
        <v>34</v>
      </c>
      <c r="B755">
        <v>1</v>
      </c>
      <c r="C755">
        <v>3280</v>
      </c>
      <c r="D755">
        <v>10</v>
      </c>
      <c r="E755">
        <v>4</v>
      </c>
      <c r="F755">
        <v>2</v>
      </c>
      <c r="G755">
        <v>1</v>
      </c>
      <c r="H755">
        <v>3</v>
      </c>
      <c r="I755">
        <v>0</v>
      </c>
    </row>
    <row r="756" spans="1:9">
      <c r="A756">
        <v>54</v>
      </c>
      <c r="B756">
        <v>19</v>
      </c>
      <c r="C756">
        <v>5485</v>
      </c>
      <c r="D756">
        <v>9</v>
      </c>
      <c r="E756">
        <v>5</v>
      </c>
      <c r="F756">
        <v>3</v>
      </c>
      <c r="G756">
        <v>1</v>
      </c>
      <c r="H756">
        <v>4</v>
      </c>
      <c r="I756">
        <v>0</v>
      </c>
    </row>
    <row r="757" spans="1:9">
      <c r="A757">
        <v>34</v>
      </c>
      <c r="B757">
        <v>2</v>
      </c>
      <c r="C757">
        <v>4381</v>
      </c>
      <c r="D757">
        <v>6</v>
      </c>
      <c r="E757">
        <v>6</v>
      </c>
      <c r="F757">
        <v>5</v>
      </c>
      <c r="G757">
        <v>1</v>
      </c>
      <c r="H757">
        <v>3</v>
      </c>
      <c r="I757">
        <v>0</v>
      </c>
    </row>
    <row r="758" spans="1:9">
      <c r="A758">
        <v>52</v>
      </c>
      <c r="B758">
        <v>11</v>
      </c>
      <c r="C758">
        <v>3149</v>
      </c>
      <c r="D758">
        <v>9</v>
      </c>
      <c r="E758">
        <v>5</v>
      </c>
      <c r="F758">
        <v>2</v>
      </c>
      <c r="G758">
        <v>1</v>
      </c>
      <c r="H758">
        <v>4</v>
      </c>
      <c r="I758">
        <v>0</v>
      </c>
    </row>
    <row r="759" spans="1:9">
      <c r="A759">
        <v>43</v>
      </c>
      <c r="B759">
        <v>14</v>
      </c>
      <c r="C759">
        <v>17159</v>
      </c>
      <c r="D759">
        <v>22</v>
      </c>
      <c r="E759">
        <v>4</v>
      </c>
      <c r="F759">
        <v>1</v>
      </c>
      <c r="G759">
        <v>1</v>
      </c>
      <c r="H759">
        <v>0</v>
      </c>
      <c r="I759">
        <v>0</v>
      </c>
    </row>
    <row r="760" spans="1:9">
      <c r="A760">
        <v>35</v>
      </c>
      <c r="B760">
        <v>7</v>
      </c>
      <c r="C760">
        <v>10221</v>
      </c>
      <c r="D760">
        <v>17</v>
      </c>
      <c r="E760">
        <v>8</v>
      </c>
      <c r="F760">
        <v>5</v>
      </c>
      <c r="G760">
        <v>1</v>
      </c>
      <c r="H760">
        <v>6</v>
      </c>
      <c r="I760">
        <v>0</v>
      </c>
    </row>
    <row r="761" spans="1:9">
      <c r="A761">
        <v>35</v>
      </c>
      <c r="B761">
        <v>27</v>
      </c>
      <c r="C761">
        <v>2559</v>
      </c>
      <c r="D761">
        <v>6</v>
      </c>
      <c r="E761">
        <v>6</v>
      </c>
      <c r="F761">
        <v>5</v>
      </c>
      <c r="G761">
        <v>1</v>
      </c>
      <c r="H761">
        <v>1</v>
      </c>
      <c r="I761">
        <v>0</v>
      </c>
    </row>
    <row r="762" spans="1:9">
      <c r="A762">
        <v>32</v>
      </c>
      <c r="B762">
        <v>8</v>
      </c>
      <c r="C762">
        <v>5175</v>
      </c>
      <c r="D762">
        <v>9</v>
      </c>
      <c r="E762">
        <v>5</v>
      </c>
      <c r="F762">
        <v>3</v>
      </c>
      <c r="G762">
        <v>1</v>
      </c>
      <c r="H762">
        <v>3</v>
      </c>
      <c r="I762">
        <v>0</v>
      </c>
    </row>
    <row r="763" spans="1:9">
      <c r="A763">
        <v>42</v>
      </c>
      <c r="B763">
        <v>3</v>
      </c>
      <c r="C763">
        <v>5231</v>
      </c>
      <c r="D763">
        <v>17</v>
      </c>
      <c r="E763">
        <v>5</v>
      </c>
      <c r="F763">
        <v>3</v>
      </c>
      <c r="G763">
        <v>1</v>
      </c>
      <c r="H763">
        <v>3</v>
      </c>
      <c r="I763">
        <v>0</v>
      </c>
    </row>
    <row r="764" spans="1:9">
      <c r="A764">
        <v>34</v>
      </c>
      <c r="B764">
        <v>10</v>
      </c>
      <c r="C764">
        <v>2008</v>
      </c>
      <c r="D764">
        <v>1</v>
      </c>
      <c r="E764">
        <v>1</v>
      </c>
      <c r="F764">
        <v>0</v>
      </c>
      <c r="G764">
        <v>1</v>
      </c>
      <c r="H764">
        <v>0</v>
      </c>
      <c r="I764">
        <v>0</v>
      </c>
    </row>
    <row r="765" spans="1:9">
      <c r="A765">
        <v>49</v>
      </c>
      <c r="B765">
        <v>8</v>
      </c>
      <c r="C765">
        <v>7403</v>
      </c>
      <c r="D765">
        <v>29</v>
      </c>
      <c r="E765">
        <v>26</v>
      </c>
      <c r="F765">
        <v>9</v>
      </c>
      <c r="G765">
        <v>1</v>
      </c>
      <c r="H765">
        <v>7</v>
      </c>
      <c r="I765">
        <v>0</v>
      </c>
    </row>
    <row r="766" spans="1:9">
      <c r="A766">
        <v>33</v>
      </c>
      <c r="B766">
        <v>1</v>
      </c>
      <c r="C766">
        <v>6949</v>
      </c>
      <c r="D766">
        <v>6</v>
      </c>
      <c r="E766">
        <v>5</v>
      </c>
      <c r="F766">
        <v>0</v>
      </c>
      <c r="G766">
        <v>1</v>
      </c>
      <c r="H766">
        <v>4</v>
      </c>
      <c r="I766">
        <v>0</v>
      </c>
    </row>
    <row r="767" spans="1:9">
      <c r="A767">
        <v>50</v>
      </c>
      <c r="B767">
        <v>1</v>
      </c>
      <c r="C767">
        <v>17399</v>
      </c>
      <c r="D767">
        <v>32</v>
      </c>
      <c r="E767">
        <v>5</v>
      </c>
      <c r="F767">
        <v>4</v>
      </c>
      <c r="G767">
        <v>1</v>
      </c>
      <c r="H767">
        <v>3</v>
      </c>
      <c r="I767">
        <v>0</v>
      </c>
    </row>
    <row r="768" spans="1:9">
      <c r="A768">
        <v>50</v>
      </c>
      <c r="B768">
        <v>24</v>
      </c>
      <c r="C768">
        <v>13973</v>
      </c>
      <c r="D768">
        <v>22</v>
      </c>
      <c r="E768">
        <v>12</v>
      </c>
      <c r="F768">
        <v>11</v>
      </c>
      <c r="G768">
        <v>1</v>
      </c>
      <c r="H768">
        <v>5</v>
      </c>
      <c r="I768">
        <v>0</v>
      </c>
    </row>
    <row r="769" spans="1:9">
      <c r="A769">
        <v>30</v>
      </c>
      <c r="B769">
        <v>8</v>
      </c>
      <c r="C769">
        <v>11416</v>
      </c>
      <c r="D769">
        <v>9</v>
      </c>
      <c r="E769">
        <v>8</v>
      </c>
      <c r="F769">
        <v>7</v>
      </c>
      <c r="G769">
        <v>1</v>
      </c>
      <c r="H769">
        <v>7</v>
      </c>
      <c r="I769">
        <v>0</v>
      </c>
    </row>
    <row r="770" spans="1:9">
      <c r="A770">
        <v>26</v>
      </c>
      <c r="B770">
        <v>2</v>
      </c>
      <c r="C770">
        <v>5472</v>
      </c>
      <c r="D770">
        <v>8</v>
      </c>
      <c r="E770">
        <v>8</v>
      </c>
      <c r="F770">
        <v>7</v>
      </c>
      <c r="G770">
        <v>1</v>
      </c>
      <c r="H770">
        <v>3</v>
      </c>
      <c r="I770">
        <v>0</v>
      </c>
    </row>
    <row r="771" spans="1:9">
      <c r="A771">
        <v>22</v>
      </c>
      <c r="B771">
        <v>8</v>
      </c>
      <c r="C771">
        <v>2451</v>
      </c>
      <c r="D771">
        <v>4</v>
      </c>
      <c r="E771">
        <v>4</v>
      </c>
      <c r="F771">
        <v>3</v>
      </c>
      <c r="G771">
        <v>1</v>
      </c>
      <c r="H771">
        <v>1</v>
      </c>
      <c r="I771">
        <v>0</v>
      </c>
    </row>
    <row r="772" spans="1:9">
      <c r="A772">
        <v>46</v>
      </c>
      <c r="B772">
        <v>8</v>
      </c>
      <c r="C772">
        <v>4615</v>
      </c>
      <c r="D772">
        <v>19</v>
      </c>
      <c r="E772">
        <v>16</v>
      </c>
      <c r="F772">
        <v>13</v>
      </c>
      <c r="G772">
        <v>1</v>
      </c>
      <c r="H772">
        <v>7</v>
      </c>
      <c r="I772">
        <v>0</v>
      </c>
    </row>
    <row r="773" spans="1:9">
      <c r="A773">
        <v>26</v>
      </c>
      <c r="B773">
        <v>1</v>
      </c>
      <c r="C773">
        <v>3955</v>
      </c>
      <c r="D773">
        <v>6</v>
      </c>
      <c r="E773">
        <v>5</v>
      </c>
      <c r="F773">
        <v>3</v>
      </c>
      <c r="G773">
        <v>1</v>
      </c>
      <c r="H773">
        <v>3</v>
      </c>
      <c r="I773">
        <v>0</v>
      </c>
    </row>
    <row r="774" spans="1:9">
      <c r="A774">
        <v>38</v>
      </c>
      <c r="B774">
        <v>17</v>
      </c>
      <c r="C774">
        <v>8823</v>
      </c>
      <c r="D774">
        <v>20</v>
      </c>
      <c r="E774">
        <v>19</v>
      </c>
      <c r="F774">
        <v>9</v>
      </c>
      <c r="G774">
        <v>1</v>
      </c>
      <c r="H774">
        <v>9</v>
      </c>
      <c r="I774">
        <v>0</v>
      </c>
    </row>
    <row r="775" spans="1:9">
      <c r="A775">
        <v>28</v>
      </c>
      <c r="B775">
        <v>10</v>
      </c>
      <c r="C775">
        <v>3660</v>
      </c>
      <c r="D775">
        <v>10</v>
      </c>
      <c r="E775">
        <v>8</v>
      </c>
      <c r="F775">
        <v>7</v>
      </c>
      <c r="G775">
        <v>1</v>
      </c>
      <c r="H775">
        <v>7</v>
      </c>
      <c r="I775">
        <v>0</v>
      </c>
    </row>
    <row r="776" spans="1:9">
      <c r="A776">
        <v>29</v>
      </c>
      <c r="B776">
        <v>28</v>
      </c>
      <c r="C776">
        <v>2514</v>
      </c>
      <c r="D776">
        <v>11</v>
      </c>
      <c r="E776">
        <v>7</v>
      </c>
      <c r="F776">
        <v>5</v>
      </c>
      <c r="G776">
        <v>1</v>
      </c>
      <c r="H776">
        <v>7</v>
      </c>
      <c r="I776">
        <v>0</v>
      </c>
    </row>
    <row r="777" spans="1:9">
      <c r="A777">
        <v>28</v>
      </c>
      <c r="B777">
        <v>3</v>
      </c>
      <c r="C777">
        <v>7655</v>
      </c>
      <c r="D777">
        <v>10</v>
      </c>
      <c r="E777">
        <v>9</v>
      </c>
      <c r="F777">
        <v>7</v>
      </c>
      <c r="G777">
        <v>1</v>
      </c>
      <c r="H777">
        <v>7</v>
      </c>
      <c r="I777">
        <v>0</v>
      </c>
    </row>
    <row r="778" spans="1:9">
      <c r="A778">
        <v>37</v>
      </c>
      <c r="B778">
        <v>25</v>
      </c>
      <c r="C778">
        <v>5731</v>
      </c>
      <c r="D778">
        <v>9</v>
      </c>
      <c r="E778">
        <v>6</v>
      </c>
      <c r="F778">
        <v>2</v>
      </c>
      <c r="G778">
        <v>1</v>
      </c>
      <c r="H778">
        <v>3</v>
      </c>
      <c r="I778">
        <v>0</v>
      </c>
    </row>
    <row r="779" spans="1:9">
      <c r="A779">
        <v>35</v>
      </c>
      <c r="B779">
        <v>1</v>
      </c>
      <c r="C779">
        <v>2258</v>
      </c>
      <c r="D779">
        <v>10</v>
      </c>
      <c r="E779">
        <v>8</v>
      </c>
      <c r="F779">
        <v>0</v>
      </c>
      <c r="G779">
        <v>1</v>
      </c>
      <c r="H779">
        <v>7</v>
      </c>
      <c r="I779">
        <v>0</v>
      </c>
    </row>
    <row r="780" spans="1:9">
      <c r="A780">
        <v>29</v>
      </c>
      <c r="B780">
        <v>15</v>
      </c>
      <c r="C780">
        <v>2168</v>
      </c>
      <c r="D780">
        <v>6</v>
      </c>
      <c r="E780">
        <v>5</v>
      </c>
      <c r="F780">
        <v>4</v>
      </c>
      <c r="G780">
        <v>1</v>
      </c>
      <c r="H780">
        <v>3</v>
      </c>
      <c r="I780">
        <v>0</v>
      </c>
    </row>
    <row r="781" spans="1:9">
      <c r="A781">
        <v>36</v>
      </c>
      <c r="B781">
        <v>6</v>
      </c>
      <c r="C781">
        <v>2741</v>
      </c>
      <c r="D781">
        <v>7</v>
      </c>
      <c r="E781">
        <v>7</v>
      </c>
      <c r="F781">
        <v>7</v>
      </c>
      <c r="G781">
        <v>1</v>
      </c>
      <c r="H781">
        <v>7</v>
      </c>
      <c r="I781">
        <v>0</v>
      </c>
    </row>
    <row r="782" spans="1:9">
      <c r="A782">
        <v>46</v>
      </c>
      <c r="B782">
        <v>2</v>
      </c>
      <c r="C782">
        <v>7379</v>
      </c>
      <c r="D782">
        <v>12</v>
      </c>
      <c r="E782">
        <v>6</v>
      </c>
      <c r="F782">
        <v>3</v>
      </c>
      <c r="G782">
        <v>1</v>
      </c>
      <c r="H782">
        <v>4</v>
      </c>
      <c r="I782">
        <v>0</v>
      </c>
    </row>
    <row r="783" spans="1:9">
      <c r="A783">
        <v>31</v>
      </c>
      <c r="B783">
        <v>24</v>
      </c>
      <c r="C783">
        <v>6812</v>
      </c>
      <c r="D783">
        <v>10</v>
      </c>
      <c r="E783">
        <v>10</v>
      </c>
      <c r="F783">
        <v>9</v>
      </c>
      <c r="G783">
        <v>1</v>
      </c>
      <c r="H783">
        <v>8</v>
      </c>
      <c r="I783">
        <v>0</v>
      </c>
    </row>
    <row r="784" spans="1:9">
      <c r="A784">
        <v>29</v>
      </c>
      <c r="B784">
        <v>7</v>
      </c>
      <c r="C784">
        <v>6623</v>
      </c>
      <c r="D784">
        <v>6</v>
      </c>
      <c r="E784">
        <v>6</v>
      </c>
      <c r="F784">
        <v>0</v>
      </c>
      <c r="G784">
        <v>1</v>
      </c>
      <c r="H784">
        <v>0</v>
      </c>
      <c r="I784">
        <v>0</v>
      </c>
    </row>
    <row r="785" spans="1:9">
      <c r="A785">
        <v>29</v>
      </c>
      <c r="B785">
        <v>1</v>
      </c>
      <c r="C785">
        <v>16124</v>
      </c>
      <c r="D785">
        <v>9</v>
      </c>
      <c r="E785">
        <v>7</v>
      </c>
      <c r="F785">
        <v>7</v>
      </c>
      <c r="G785">
        <v>1</v>
      </c>
      <c r="H785">
        <v>7</v>
      </c>
      <c r="I785">
        <v>0</v>
      </c>
    </row>
    <row r="786" spans="1:9">
      <c r="A786">
        <v>36</v>
      </c>
      <c r="B786">
        <v>10</v>
      </c>
      <c r="C786">
        <v>7094</v>
      </c>
      <c r="D786">
        <v>10</v>
      </c>
      <c r="E786">
        <v>7</v>
      </c>
      <c r="F786">
        <v>7</v>
      </c>
      <c r="G786">
        <v>1</v>
      </c>
      <c r="H786">
        <v>7</v>
      </c>
      <c r="I786">
        <v>0</v>
      </c>
    </row>
    <row r="787" spans="1:9">
      <c r="A787">
        <v>39</v>
      </c>
      <c r="B787">
        <v>18</v>
      </c>
      <c r="C787">
        <v>4534</v>
      </c>
      <c r="D787">
        <v>9</v>
      </c>
      <c r="E787">
        <v>8</v>
      </c>
      <c r="F787">
        <v>7</v>
      </c>
      <c r="G787">
        <v>1</v>
      </c>
      <c r="H787">
        <v>7</v>
      </c>
      <c r="I787">
        <v>0</v>
      </c>
    </row>
    <row r="788" spans="1:9">
      <c r="A788">
        <v>34</v>
      </c>
      <c r="B788">
        <v>9</v>
      </c>
      <c r="C788">
        <v>8500</v>
      </c>
      <c r="D788">
        <v>10</v>
      </c>
      <c r="E788">
        <v>9</v>
      </c>
      <c r="F788">
        <v>7</v>
      </c>
      <c r="G788">
        <v>1</v>
      </c>
      <c r="H788">
        <v>6</v>
      </c>
      <c r="I788">
        <v>0</v>
      </c>
    </row>
    <row r="789" spans="1:9">
      <c r="A789">
        <v>37</v>
      </c>
      <c r="B789">
        <v>4</v>
      </c>
      <c r="C789">
        <v>2996</v>
      </c>
      <c r="D789">
        <v>8</v>
      </c>
      <c r="E789">
        <v>6</v>
      </c>
      <c r="F789">
        <v>4</v>
      </c>
      <c r="G789">
        <v>1</v>
      </c>
      <c r="H789">
        <v>3</v>
      </c>
      <c r="I789">
        <v>0</v>
      </c>
    </row>
    <row r="790" spans="1:9">
      <c r="A790">
        <v>43</v>
      </c>
      <c r="B790">
        <v>6</v>
      </c>
      <c r="C790">
        <v>4081</v>
      </c>
      <c r="D790">
        <v>20</v>
      </c>
      <c r="E790">
        <v>20</v>
      </c>
      <c r="F790">
        <v>7</v>
      </c>
      <c r="G790">
        <v>1</v>
      </c>
      <c r="H790">
        <v>8</v>
      </c>
      <c r="I790">
        <v>0</v>
      </c>
    </row>
    <row r="791" spans="1:9">
      <c r="A791">
        <v>26</v>
      </c>
      <c r="B791">
        <v>2</v>
      </c>
      <c r="C791">
        <v>3904</v>
      </c>
      <c r="D791">
        <v>5</v>
      </c>
      <c r="E791">
        <v>4</v>
      </c>
      <c r="F791">
        <v>3</v>
      </c>
      <c r="G791">
        <v>1</v>
      </c>
      <c r="H791">
        <v>1</v>
      </c>
      <c r="I791">
        <v>0</v>
      </c>
    </row>
    <row r="792" spans="1:9">
      <c r="A792">
        <v>58</v>
      </c>
      <c r="B792">
        <v>1</v>
      </c>
      <c r="C792">
        <v>19701</v>
      </c>
      <c r="D792">
        <v>32</v>
      </c>
      <c r="E792">
        <v>9</v>
      </c>
      <c r="F792">
        <v>8</v>
      </c>
      <c r="G792">
        <v>1</v>
      </c>
      <c r="H792">
        <v>5</v>
      </c>
      <c r="I792">
        <v>0</v>
      </c>
    </row>
    <row r="793" spans="1:9">
      <c r="A793">
        <v>31</v>
      </c>
      <c r="B793">
        <v>8</v>
      </c>
      <c r="C793">
        <v>16422</v>
      </c>
      <c r="D793">
        <v>9</v>
      </c>
      <c r="E793">
        <v>3</v>
      </c>
      <c r="F793">
        <v>2</v>
      </c>
      <c r="G793">
        <v>1</v>
      </c>
      <c r="H793">
        <v>0</v>
      </c>
      <c r="I793">
        <v>0</v>
      </c>
    </row>
    <row r="794" spans="1:9">
      <c r="A794">
        <v>27</v>
      </c>
      <c r="B794">
        <v>11</v>
      </c>
      <c r="C794">
        <v>2099</v>
      </c>
      <c r="D794">
        <v>6</v>
      </c>
      <c r="E794">
        <v>5</v>
      </c>
      <c r="F794">
        <v>0</v>
      </c>
      <c r="G794">
        <v>1</v>
      </c>
      <c r="H794">
        <v>4</v>
      </c>
      <c r="I794">
        <v>0</v>
      </c>
    </row>
    <row r="795" spans="1:9">
      <c r="A795">
        <v>36</v>
      </c>
      <c r="B795">
        <v>4</v>
      </c>
      <c r="C795">
        <v>5810</v>
      </c>
      <c r="D795">
        <v>10</v>
      </c>
      <c r="E795">
        <v>10</v>
      </c>
      <c r="F795">
        <v>4</v>
      </c>
      <c r="G795">
        <v>1</v>
      </c>
      <c r="H795">
        <v>8</v>
      </c>
      <c r="I795">
        <v>0</v>
      </c>
    </row>
    <row r="796" spans="1:9">
      <c r="A796">
        <v>56</v>
      </c>
      <c r="B796">
        <v>1</v>
      </c>
      <c r="C796">
        <v>2066</v>
      </c>
      <c r="D796">
        <v>5</v>
      </c>
      <c r="E796">
        <v>3</v>
      </c>
      <c r="F796">
        <v>2</v>
      </c>
      <c r="G796">
        <v>1</v>
      </c>
      <c r="H796">
        <v>0</v>
      </c>
      <c r="I796">
        <v>0</v>
      </c>
    </row>
    <row r="797" spans="1:9">
      <c r="A797">
        <v>44</v>
      </c>
      <c r="B797">
        <v>20</v>
      </c>
      <c r="C797">
        <v>3420</v>
      </c>
      <c r="D797">
        <v>6</v>
      </c>
      <c r="E797">
        <v>5</v>
      </c>
      <c r="F797">
        <v>2</v>
      </c>
      <c r="G797">
        <v>1</v>
      </c>
      <c r="H797">
        <v>3</v>
      </c>
      <c r="I797">
        <v>0</v>
      </c>
    </row>
    <row r="798" spans="1:9">
      <c r="A798">
        <v>28</v>
      </c>
      <c r="B798">
        <v>29</v>
      </c>
      <c r="C798">
        <v>6549</v>
      </c>
      <c r="D798">
        <v>8</v>
      </c>
      <c r="E798">
        <v>8</v>
      </c>
      <c r="F798">
        <v>6</v>
      </c>
      <c r="G798">
        <v>1</v>
      </c>
      <c r="H798">
        <v>7</v>
      </c>
      <c r="I798">
        <v>0</v>
      </c>
    </row>
    <row r="799" spans="1:9">
      <c r="A799">
        <v>29</v>
      </c>
      <c r="B799">
        <v>3</v>
      </c>
      <c r="C799">
        <v>4723</v>
      </c>
      <c r="D799">
        <v>10</v>
      </c>
      <c r="E799">
        <v>10</v>
      </c>
      <c r="F799">
        <v>9</v>
      </c>
      <c r="G799">
        <v>1</v>
      </c>
      <c r="H799">
        <v>5</v>
      </c>
      <c r="I799">
        <v>0</v>
      </c>
    </row>
    <row r="800" spans="1:9">
      <c r="A800">
        <v>44</v>
      </c>
      <c r="B800">
        <v>7</v>
      </c>
      <c r="C800">
        <v>19049</v>
      </c>
      <c r="D800">
        <v>23</v>
      </c>
      <c r="E800">
        <v>22</v>
      </c>
      <c r="F800">
        <v>7</v>
      </c>
      <c r="G800">
        <v>1</v>
      </c>
      <c r="H800">
        <v>10</v>
      </c>
      <c r="I800">
        <v>0</v>
      </c>
    </row>
    <row r="801" spans="1:9">
      <c r="A801">
        <v>30</v>
      </c>
      <c r="B801">
        <v>7</v>
      </c>
      <c r="C801">
        <v>2141</v>
      </c>
      <c r="D801">
        <v>6</v>
      </c>
      <c r="E801">
        <v>6</v>
      </c>
      <c r="F801">
        <v>4</v>
      </c>
      <c r="G801">
        <v>1</v>
      </c>
      <c r="H801">
        <v>1</v>
      </c>
      <c r="I801">
        <v>0</v>
      </c>
    </row>
    <row r="802" spans="1:9">
      <c r="A802">
        <v>45</v>
      </c>
      <c r="B802">
        <v>5</v>
      </c>
      <c r="C802">
        <v>5769</v>
      </c>
      <c r="D802">
        <v>10</v>
      </c>
      <c r="E802">
        <v>10</v>
      </c>
      <c r="F802">
        <v>7</v>
      </c>
      <c r="G802">
        <v>1</v>
      </c>
      <c r="H802">
        <v>4</v>
      </c>
      <c r="I802">
        <v>0</v>
      </c>
    </row>
    <row r="803" spans="1:9">
      <c r="A803">
        <v>36</v>
      </c>
      <c r="B803">
        <v>12</v>
      </c>
      <c r="C803">
        <v>4663</v>
      </c>
      <c r="D803">
        <v>7</v>
      </c>
      <c r="E803">
        <v>3</v>
      </c>
      <c r="F803">
        <v>2</v>
      </c>
      <c r="G803">
        <v>1</v>
      </c>
      <c r="H803">
        <v>1</v>
      </c>
      <c r="I803">
        <v>0</v>
      </c>
    </row>
    <row r="804" spans="1:9">
      <c r="A804">
        <v>49</v>
      </c>
      <c r="B804">
        <v>25</v>
      </c>
      <c r="C804">
        <v>3211</v>
      </c>
      <c r="D804">
        <v>10</v>
      </c>
      <c r="E804">
        <v>9</v>
      </c>
      <c r="F804">
        <v>6</v>
      </c>
      <c r="G804">
        <v>1</v>
      </c>
      <c r="H804">
        <v>4</v>
      </c>
      <c r="I804">
        <v>0</v>
      </c>
    </row>
    <row r="805" spans="1:9">
      <c r="A805">
        <v>35</v>
      </c>
      <c r="B805">
        <v>18</v>
      </c>
      <c r="C805">
        <v>5208</v>
      </c>
      <c r="D805">
        <v>16</v>
      </c>
      <c r="E805">
        <v>16</v>
      </c>
      <c r="F805">
        <v>15</v>
      </c>
      <c r="G805">
        <v>1</v>
      </c>
      <c r="H805">
        <v>10</v>
      </c>
      <c r="I805">
        <v>0</v>
      </c>
    </row>
    <row r="806" spans="1:9">
      <c r="A806">
        <v>39</v>
      </c>
      <c r="B806">
        <v>12</v>
      </c>
      <c r="C806">
        <v>5295</v>
      </c>
      <c r="D806">
        <v>7</v>
      </c>
      <c r="E806">
        <v>5</v>
      </c>
      <c r="F806">
        <v>4</v>
      </c>
      <c r="G806">
        <v>1</v>
      </c>
      <c r="H806">
        <v>0</v>
      </c>
      <c r="I806">
        <v>0</v>
      </c>
    </row>
    <row r="807" spans="1:9">
      <c r="A807">
        <v>50</v>
      </c>
      <c r="B807">
        <v>17</v>
      </c>
      <c r="C807">
        <v>13269</v>
      </c>
      <c r="D807">
        <v>19</v>
      </c>
      <c r="E807">
        <v>14</v>
      </c>
      <c r="F807">
        <v>11</v>
      </c>
      <c r="G807">
        <v>1</v>
      </c>
      <c r="H807">
        <v>11</v>
      </c>
      <c r="I807">
        <v>0</v>
      </c>
    </row>
    <row r="808" spans="1:9">
      <c r="A808">
        <v>36</v>
      </c>
      <c r="B808">
        <v>7</v>
      </c>
      <c r="C808">
        <v>2013</v>
      </c>
      <c r="D808">
        <v>15</v>
      </c>
      <c r="E808">
        <v>4</v>
      </c>
      <c r="F808">
        <v>3</v>
      </c>
      <c r="G808">
        <v>1</v>
      </c>
      <c r="H808">
        <v>3</v>
      </c>
      <c r="I808">
        <v>0</v>
      </c>
    </row>
    <row r="809" spans="1:9">
      <c r="A809">
        <v>32</v>
      </c>
      <c r="B809">
        <v>2</v>
      </c>
      <c r="C809">
        <v>5470</v>
      </c>
      <c r="D809">
        <v>10</v>
      </c>
      <c r="E809">
        <v>9</v>
      </c>
      <c r="F809">
        <v>5</v>
      </c>
      <c r="G809">
        <v>1</v>
      </c>
      <c r="H809">
        <v>6</v>
      </c>
      <c r="I809">
        <v>0</v>
      </c>
    </row>
    <row r="810" spans="1:9">
      <c r="A810">
        <v>27</v>
      </c>
      <c r="B810">
        <v>8</v>
      </c>
      <c r="C810">
        <v>3445</v>
      </c>
      <c r="D810">
        <v>6</v>
      </c>
      <c r="E810">
        <v>6</v>
      </c>
      <c r="F810">
        <v>2</v>
      </c>
      <c r="G810">
        <v>1</v>
      </c>
      <c r="H810">
        <v>4</v>
      </c>
      <c r="I810">
        <v>0</v>
      </c>
    </row>
    <row r="811" spans="1:9">
      <c r="A811">
        <v>30</v>
      </c>
      <c r="B811">
        <v>16</v>
      </c>
      <c r="C811">
        <v>5294</v>
      </c>
      <c r="D811">
        <v>10</v>
      </c>
      <c r="E811">
        <v>7</v>
      </c>
      <c r="F811">
        <v>0</v>
      </c>
      <c r="G811">
        <v>1</v>
      </c>
      <c r="H811">
        <v>7</v>
      </c>
      <c r="I811">
        <v>0</v>
      </c>
    </row>
    <row r="812" spans="1:9">
      <c r="A812">
        <v>38</v>
      </c>
      <c r="B812">
        <v>18</v>
      </c>
      <c r="C812">
        <v>5811</v>
      </c>
      <c r="D812">
        <v>15</v>
      </c>
      <c r="E812">
        <v>1</v>
      </c>
      <c r="F812">
        <v>0</v>
      </c>
      <c r="G812">
        <v>1</v>
      </c>
      <c r="H812">
        <v>0</v>
      </c>
      <c r="I812">
        <v>0</v>
      </c>
    </row>
    <row r="813" spans="1:9">
      <c r="A813">
        <v>54</v>
      </c>
      <c r="B813">
        <v>7</v>
      </c>
      <c r="C813">
        <v>6854</v>
      </c>
      <c r="D813">
        <v>14</v>
      </c>
      <c r="E813">
        <v>7</v>
      </c>
      <c r="F813">
        <v>1</v>
      </c>
      <c r="G813">
        <v>1</v>
      </c>
      <c r="H813">
        <v>7</v>
      </c>
      <c r="I813">
        <v>0</v>
      </c>
    </row>
    <row r="814" spans="1:9">
      <c r="A814">
        <v>29</v>
      </c>
      <c r="B814">
        <v>29</v>
      </c>
      <c r="C814">
        <v>6384</v>
      </c>
      <c r="D814">
        <v>11</v>
      </c>
      <c r="E814">
        <v>7</v>
      </c>
      <c r="F814">
        <v>0</v>
      </c>
      <c r="G814">
        <v>1</v>
      </c>
      <c r="H814">
        <v>6</v>
      </c>
      <c r="I814">
        <v>0</v>
      </c>
    </row>
    <row r="815" spans="1:9">
      <c r="A815">
        <v>26</v>
      </c>
      <c r="B815">
        <v>1</v>
      </c>
      <c r="C815">
        <v>2933</v>
      </c>
      <c r="D815">
        <v>1</v>
      </c>
      <c r="E815">
        <v>1</v>
      </c>
      <c r="F815">
        <v>0</v>
      </c>
      <c r="G815">
        <v>1</v>
      </c>
      <c r="H815">
        <v>0</v>
      </c>
      <c r="I815">
        <v>0</v>
      </c>
    </row>
    <row r="816" spans="1:9">
      <c r="A816">
        <v>54</v>
      </c>
      <c r="B816">
        <v>10</v>
      </c>
      <c r="C816">
        <v>4440</v>
      </c>
      <c r="D816">
        <v>9</v>
      </c>
      <c r="E816">
        <v>5</v>
      </c>
      <c r="F816">
        <v>2</v>
      </c>
      <c r="G816">
        <v>1</v>
      </c>
      <c r="H816">
        <v>4</v>
      </c>
      <c r="I816">
        <v>0</v>
      </c>
    </row>
    <row r="817" spans="1:9">
      <c r="A817">
        <v>23</v>
      </c>
      <c r="B817">
        <v>12</v>
      </c>
      <c r="C817">
        <v>2647</v>
      </c>
      <c r="D817">
        <v>5</v>
      </c>
      <c r="E817">
        <v>5</v>
      </c>
      <c r="F817">
        <v>2</v>
      </c>
      <c r="G817">
        <v>1</v>
      </c>
      <c r="H817">
        <v>4</v>
      </c>
      <c r="I817">
        <v>0</v>
      </c>
    </row>
    <row r="818" spans="1:9">
      <c r="A818">
        <v>30</v>
      </c>
      <c r="B818">
        <v>1</v>
      </c>
      <c r="C818">
        <v>3748</v>
      </c>
      <c r="D818">
        <v>12</v>
      </c>
      <c r="E818">
        <v>12</v>
      </c>
      <c r="F818">
        <v>8</v>
      </c>
      <c r="G818">
        <v>1</v>
      </c>
      <c r="H818">
        <v>7</v>
      </c>
      <c r="I818">
        <v>0</v>
      </c>
    </row>
    <row r="819" spans="1:9">
      <c r="A819">
        <v>41</v>
      </c>
      <c r="B819">
        <v>1</v>
      </c>
      <c r="C819">
        <v>2782</v>
      </c>
      <c r="D819">
        <v>12</v>
      </c>
      <c r="E819">
        <v>5</v>
      </c>
      <c r="F819">
        <v>3</v>
      </c>
      <c r="G819">
        <v>1</v>
      </c>
      <c r="H819">
        <v>0</v>
      </c>
      <c r="I819">
        <v>0</v>
      </c>
    </row>
    <row r="820" spans="1:9">
      <c r="A820">
        <v>39</v>
      </c>
      <c r="B820">
        <v>24</v>
      </c>
      <c r="C820">
        <v>4108</v>
      </c>
      <c r="D820">
        <v>18</v>
      </c>
      <c r="E820">
        <v>7</v>
      </c>
      <c r="F820">
        <v>7</v>
      </c>
      <c r="G820">
        <v>1</v>
      </c>
      <c r="H820">
        <v>7</v>
      </c>
      <c r="I820">
        <v>0</v>
      </c>
    </row>
    <row r="821" spans="1:9">
      <c r="A821">
        <v>38</v>
      </c>
      <c r="B821">
        <v>10</v>
      </c>
      <c r="C821">
        <v>13206</v>
      </c>
      <c r="D821">
        <v>20</v>
      </c>
      <c r="E821">
        <v>18</v>
      </c>
      <c r="F821">
        <v>16</v>
      </c>
      <c r="G821">
        <v>1</v>
      </c>
      <c r="H821">
        <v>11</v>
      </c>
      <c r="I821">
        <v>0</v>
      </c>
    </row>
    <row r="822" spans="1:9">
      <c r="A822">
        <v>35</v>
      </c>
      <c r="B822">
        <v>1</v>
      </c>
      <c r="C822">
        <v>2977</v>
      </c>
      <c r="D822">
        <v>4</v>
      </c>
      <c r="E822">
        <v>4</v>
      </c>
      <c r="F822">
        <v>3</v>
      </c>
      <c r="G822">
        <v>1</v>
      </c>
      <c r="H822">
        <v>1</v>
      </c>
      <c r="I822">
        <v>0</v>
      </c>
    </row>
    <row r="823" spans="1:9">
      <c r="A823">
        <v>39</v>
      </c>
      <c r="B823">
        <v>6</v>
      </c>
      <c r="C823">
        <v>9991</v>
      </c>
      <c r="D823">
        <v>9</v>
      </c>
      <c r="E823">
        <v>7</v>
      </c>
      <c r="F823">
        <v>7</v>
      </c>
      <c r="G823">
        <v>1</v>
      </c>
      <c r="H823">
        <v>7</v>
      </c>
      <c r="I823">
        <v>0</v>
      </c>
    </row>
    <row r="824" spans="1:9">
      <c r="A824">
        <v>35</v>
      </c>
      <c r="B824">
        <v>2</v>
      </c>
      <c r="C824">
        <v>4425</v>
      </c>
      <c r="D824">
        <v>10</v>
      </c>
      <c r="E824">
        <v>6</v>
      </c>
      <c r="F824">
        <v>2</v>
      </c>
      <c r="G824">
        <v>1</v>
      </c>
      <c r="H824">
        <v>2</v>
      </c>
      <c r="I824">
        <v>0</v>
      </c>
    </row>
    <row r="825" spans="1:9">
      <c r="A825">
        <v>30</v>
      </c>
      <c r="B825">
        <v>5</v>
      </c>
      <c r="C825">
        <v>6118</v>
      </c>
      <c r="D825">
        <v>10</v>
      </c>
      <c r="E825">
        <v>10</v>
      </c>
      <c r="F825">
        <v>9</v>
      </c>
      <c r="G825">
        <v>1</v>
      </c>
      <c r="H825">
        <v>2</v>
      </c>
      <c r="I825">
        <v>0</v>
      </c>
    </row>
    <row r="826" spans="1:9">
      <c r="A826">
        <v>37</v>
      </c>
      <c r="B826">
        <v>1</v>
      </c>
      <c r="C826">
        <v>7491</v>
      </c>
      <c r="D826">
        <v>12</v>
      </c>
      <c r="E826">
        <v>6</v>
      </c>
      <c r="F826">
        <v>5</v>
      </c>
      <c r="G826">
        <v>1</v>
      </c>
      <c r="H826">
        <v>2</v>
      </c>
      <c r="I826">
        <v>0</v>
      </c>
    </row>
    <row r="827" spans="1:9">
      <c r="A827">
        <v>24</v>
      </c>
      <c r="B827">
        <v>7</v>
      </c>
      <c r="C827">
        <v>2886</v>
      </c>
      <c r="D827">
        <v>6</v>
      </c>
      <c r="E827">
        <v>6</v>
      </c>
      <c r="F827">
        <v>3</v>
      </c>
      <c r="G827">
        <v>1</v>
      </c>
      <c r="H827">
        <v>2</v>
      </c>
      <c r="I827">
        <v>1</v>
      </c>
    </row>
    <row r="828" spans="1:9">
      <c r="A828">
        <v>29</v>
      </c>
      <c r="B828">
        <v>3</v>
      </c>
      <c r="C828">
        <v>5561</v>
      </c>
      <c r="D828">
        <v>6</v>
      </c>
      <c r="E828">
        <v>6</v>
      </c>
      <c r="F828">
        <v>0</v>
      </c>
      <c r="G828">
        <v>1</v>
      </c>
      <c r="H828">
        <v>2</v>
      </c>
      <c r="I828">
        <v>0</v>
      </c>
    </row>
    <row r="829" spans="1:9">
      <c r="A829">
        <v>33</v>
      </c>
      <c r="B829">
        <v>1</v>
      </c>
      <c r="C829">
        <v>5488</v>
      </c>
      <c r="D829">
        <v>6</v>
      </c>
      <c r="E829">
        <v>6</v>
      </c>
      <c r="F829">
        <v>5</v>
      </c>
      <c r="G829">
        <v>1</v>
      </c>
      <c r="H829">
        <v>2</v>
      </c>
      <c r="I829">
        <v>0</v>
      </c>
    </row>
    <row r="830" spans="1:9">
      <c r="A830">
        <v>29</v>
      </c>
      <c r="B830">
        <v>8</v>
      </c>
      <c r="C830">
        <v>5056</v>
      </c>
      <c r="D830">
        <v>10</v>
      </c>
      <c r="E830">
        <v>10</v>
      </c>
      <c r="F830">
        <v>7</v>
      </c>
      <c r="G830">
        <v>1</v>
      </c>
      <c r="H830">
        <v>2</v>
      </c>
      <c r="I830">
        <v>0</v>
      </c>
    </row>
    <row r="831" spans="1:9">
      <c r="A831">
        <v>47</v>
      </c>
      <c r="B831">
        <v>1</v>
      </c>
      <c r="C831">
        <v>3420</v>
      </c>
      <c r="D831">
        <v>17</v>
      </c>
      <c r="E831">
        <v>6</v>
      </c>
      <c r="F831">
        <v>5</v>
      </c>
      <c r="G831">
        <v>1</v>
      </c>
      <c r="H831">
        <v>2</v>
      </c>
      <c r="I831">
        <v>0</v>
      </c>
    </row>
    <row r="832" spans="1:9">
      <c r="A832">
        <v>38</v>
      </c>
      <c r="B832">
        <v>10</v>
      </c>
      <c r="C832">
        <v>6077</v>
      </c>
      <c r="D832">
        <v>10</v>
      </c>
      <c r="E832">
        <v>6</v>
      </c>
      <c r="F832">
        <v>3</v>
      </c>
      <c r="G832">
        <v>1</v>
      </c>
      <c r="H832">
        <v>2</v>
      </c>
      <c r="I832">
        <v>0</v>
      </c>
    </row>
    <row r="833" spans="1:9">
      <c r="A833">
        <v>32</v>
      </c>
      <c r="B833">
        <v>1</v>
      </c>
      <c r="C833">
        <v>4087</v>
      </c>
      <c r="D833">
        <v>9</v>
      </c>
      <c r="E833">
        <v>6</v>
      </c>
      <c r="F833">
        <v>5</v>
      </c>
      <c r="G833">
        <v>1</v>
      </c>
      <c r="H833">
        <v>2</v>
      </c>
      <c r="I833">
        <v>0</v>
      </c>
    </row>
    <row r="834" spans="1:9">
      <c r="A834">
        <v>33</v>
      </c>
      <c r="B834">
        <v>16</v>
      </c>
      <c r="C834">
        <v>5368</v>
      </c>
      <c r="D834">
        <v>7</v>
      </c>
      <c r="E834">
        <v>6</v>
      </c>
      <c r="F834">
        <v>5</v>
      </c>
      <c r="G834">
        <v>1</v>
      </c>
      <c r="H834">
        <v>2</v>
      </c>
      <c r="I834">
        <v>0</v>
      </c>
    </row>
    <row r="835" spans="1:9">
      <c r="A835">
        <v>24</v>
      </c>
      <c r="B835">
        <v>29</v>
      </c>
      <c r="C835">
        <v>3907</v>
      </c>
      <c r="D835">
        <v>6</v>
      </c>
      <c r="E835">
        <v>6</v>
      </c>
      <c r="F835">
        <v>2</v>
      </c>
      <c r="G835">
        <v>1</v>
      </c>
      <c r="H835">
        <v>2</v>
      </c>
      <c r="I835">
        <v>0</v>
      </c>
    </row>
    <row r="836" spans="1:9">
      <c r="A836">
        <v>38</v>
      </c>
      <c r="B836">
        <v>1</v>
      </c>
      <c r="C836">
        <v>2991</v>
      </c>
      <c r="D836">
        <v>7</v>
      </c>
      <c r="E836">
        <v>6</v>
      </c>
      <c r="F836">
        <v>2</v>
      </c>
      <c r="G836">
        <v>1</v>
      </c>
      <c r="H836">
        <v>2</v>
      </c>
      <c r="I836">
        <v>0</v>
      </c>
    </row>
    <row r="837" spans="1:9">
      <c r="A837">
        <v>43</v>
      </c>
      <c r="B837">
        <v>21</v>
      </c>
      <c r="C837">
        <v>2258</v>
      </c>
      <c r="D837">
        <v>8</v>
      </c>
      <c r="E837">
        <v>3</v>
      </c>
      <c r="F837">
        <v>2</v>
      </c>
      <c r="G837">
        <v>1</v>
      </c>
      <c r="H837">
        <v>2</v>
      </c>
      <c r="I837">
        <v>0</v>
      </c>
    </row>
    <row r="838" spans="1:9">
      <c r="A838">
        <v>25</v>
      </c>
      <c r="B838">
        <v>8</v>
      </c>
      <c r="C838">
        <v>4851</v>
      </c>
      <c r="D838">
        <v>4</v>
      </c>
      <c r="E838">
        <v>3</v>
      </c>
      <c r="F838">
        <v>2</v>
      </c>
      <c r="G838">
        <v>1</v>
      </c>
      <c r="H838">
        <v>2</v>
      </c>
      <c r="I838">
        <v>0</v>
      </c>
    </row>
    <row r="839" spans="1:9">
      <c r="A839">
        <v>31</v>
      </c>
      <c r="B839">
        <v>9</v>
      </c>
      <c r="C839">
        <v>2321</v>
      </c>
      <c r="D839">
        <v>4</v>
      </c>
      <c r="E839">
        <v>3</v>
      </c>
      <c r="F839">
        <v>2</v>
      </c>
      <c r="G839">
        <v>1</v>
      </c>
      <c r="H839">
        <v>2</v>
      </c>
      <c r="I839">
        <v>1</v>
      </c>
    </row>
    <row r="840" spans="1:9">
      <c r="A840">
        <v>35</v>
      </c>
      <c r="B840">
        <v>10</v>
      </c>
      <c r="C840">
        <v>3917</v>
      </c>
      <c r="D840">
        <v>3</v>
      </c>
      <c r="E840">
        <v>3</v>
      </c>
      <c r="F840">
        <v>2</v>
      </c>
      <c r="G840">
        <v>1</v>
      </c>
      <c r="H840">
        <v>2</v>
      </c>
      <c r="I840">
        <v>0</v>
      </c>
    </row>
    <row r="841" spans="1:9">
      <c r="A841">
        <v>24</v>
      </c>
      <c r="B841">
        <v>24</v>
      </c>
      <c r="C841">
        <v>3597</v>
      </c>
      <c r="D841">
        <v>6</v>
      </c>
      <c r="E841">
        <v>4</v>
      </c>
      <c r="F841">
        <v>3</v>
      </c>
      <c r="G841">
        <v>1</v>
      </c>
      <c r="H841">
        <v>2</v>
      </c>
      <c r="I841">
        <v>0</v>
      </c>
    </row>
    <row r="842" spans="1:9">
      <c r="A842">
        <v>49</v>
      </c>
      <c r="B842">
        <v>3</v>
      </c>
      <c r="C842">
        <v>4789</v>
      </c>
      <c r="D842">
        <v>10</v>
      </c>
      <c r="E842">
        <v>3</v>
      </c>
      <c r="F842">
        <v>2</v>
      </c>
      <c r="G842">
        <v>1</v>
      </c>
      <c r="H842">
        <v>2</v>
      </c>
      <c r="I842">
        <v>0</v>
      </c>
    </row>
    <row r="843" spans="1:9">
      <c r="A843">
        <v>36</v>
      </c>
      <c r="B843">
        <v>2</v>
      </c>
      <c r="C843">
        <v>2644</v>
      </c>
      <c r="D843">
        <v>7</v>
      </c>
      <c r="E843">
        <v>3</v>
      </c>
      <c r="F843">
        <v>2</v>
      </c>
      <c r="G843">
        <v>1</v>
      </c>
      <c r="H843">
        <v>2</v>
      </c>
      <c r="I843">
        <v>0</v>
      </c>
    </row>
    <row r="844" spans="1:9">
      <c r="A844">
        <v>28</v>
      </c>
      <c r="B844">
        <v>1</v>
      </c>
      <c r="C844">
        <v>3591</v>
      </c>
      <c r="D844">
        <v>3</v>
      </c>
      <c r="E844">
        <v>3</v>
      </c>
      <c r="F844">
        <v>2</v>
      </c>
      <c r="G844">
        <v>1</v>
      </c>
      <c r="H844">
        <v>2</v>
      </c>
      <c r="I844">
        <v>0</v>
      </c>
    </row>
    <row r="845" spans="1:9">
      <c r="A845">
        <v>34</v>
      </c>
      <c r="B845">
        <v>19</v>
      </c>
      <c r="C845">
        <v>2661</v>
      </c>
      <c r="D845">
        <v>3</v>
      </c>
      <c r="E845">
        <v>2</v>
      </c>
      <c r="F845">
        <v>2</v>
      </c>
      <c r="G845">
        <v>1</v>
      </c>
      <c r="H845">
        <v>2</v>
      </c>
      <c r="I845">
        <v>0</v>
      </c>
    </row>
    <row r="846" spans="1:9">
      <c r="A846">
        <v>38</v>
      </c>
      <c r="B846">
        <v>2</v>
      </c>
      <c r="C846">
        <v>3944</v>
      </c>
      <c r="D846">
        <v>6</v>
      </c>
      <c r="E846">
        <v>3</v>
      </c>
      <c r="F846">
        <v>2</v>
      </c>
      <c r="G846">
        <v>1</v>
      </c>
      <c r="H846">
        <v>2</v>
      </c>
      <c r="I846">
        <v>0</v>
      </c>
    </row>
    <row r="847" spans="1:9">
      <c r="A847">
        <v>35</v>
      </c>
      <c r="B847">
        <v>1</v>
      </c>
      <c r="C847">
        <v>2194</v>
      </c>
      <c r="D847">
        <v>5</v>
      </c>
      <c r="E847">
        <v>3</v>
      </c>
      <c r="F847">
        <v>2</v>
      </c>
      <c r="G847">
        <v>1</v>
      </c>
      <c r="H847">
        <v>2</v>
      </c>
      <c r="I847">
        <v>0</v>
      </c>
    </row>
    <row r="848" spans="1:9">
      <c r="A848">
        <v>44</v>
      </c>
      <c r="B848">
        <v>23</v>
      </c>
      <c r="C848">
        <v>2042</v>
      </c>
      <c r="D848">
        <v>17</v>
      </c>
      <c r="E848">
        <v>3</v>
      </c>
      <c r="F848">
        <v>2</v>
      </c>
      <c r="G848">
        <v>1</v>
      </c>
      <c r="H848">
        <v>2</v>
      </c>
      <c r="I848">
        <v>0</v>
      </c>
    </row>
    <row r="849" spans="1:9">
      <c r="A849">
        <v>24</v>
      </c>
      <c r="B849">
        <v>18</v>
      </c>
      <c r="C849">
        <v>2774</v>
      </c>
      <c r="D849">
        <v>6</v>
      </c>
      <c r="E849">
        <v>5</v>
      </c>
      <c r="F849">
        <v>3</v>
      </c>
      <c r="G849">
        <v>1</v>
      </c>
      <c r="H849">
        <v>2</v>
      </c>
      <c r="I849">
        <v>0</v>
      </c>
    </row>
    <row r="850" spans="1:9">
      <c r="A850">
        <v>43</v>
      </c>
      <c r="B850">
        <v>28</v>
      </c>
      <c r="C850">
        <v>4739</v>
      </c>
      <c r="D850">
        <v>18</v>
      </c>
      <c r="E850">
        <v>3</v>
      </c>
      <c r="F850">
        <v>2</v>
      </c>
      <c r="G850">
        <v>1</v>
      </c>
      <c r="H850">
        <v>2</v>
      </c>
      <c r="I850">
        <v>0</v>
      </c>
    </row>
    <row r="851" spans="1:9">
      <c r="A851">
        <v>30</v>
      </c>
      <c r="B851">
        <v>2</v>
      </c>
      <c r="C851">
        <v>2720</v>
      </c>
      <c r="D851">
        <v>6</v>
      </c>
      <c r="E851">
        <v>5</v>
      </c>
      <c r="F851">
        <v>3</v>
      </c>
      <c r="G851">
        <v>1</v>
      </c>
      <c r="H851">
        <v>2</v>
      </c>
      <c r="I851">
        <v>0</v>
      </c>
    </row>
    <row r="852" spans="1:9">
      <c r="A852">
        <v>34</v>
      </c>
      <c r="B852">
        <v>2</v>
      </c>
      <c r="C852">
        <v>2231</v>
      </c>
      <c r="D852">
        <v>6</v>
      </c>
      <c r="E852">
        <v>4</v>
      </c>
      <c r="F852">
        <v>3</v>
      </c>
      <c r="G852">
        <v>1</v>
      </c>
      <c r="H852">
        <v>2</v>
      </c>
      <c r="I852">
        <v>0</v>
      </c>
    </row>
    <row r="853" spans="1:9">
      <c r="A853">
        <v>34</v>
      </c>
      <c r="B853">
        <v>27</v>
      </c>
      <c r="C853">
        <v>2311</v>
      </c>
      <c r="D853">
        <v>9</v>
      </c>
      <c r="E853">
        <v>3</v>
      </c>
      <c r="F853">
        <v>2</v>
      </c>
      <c r="G853">
        <v>1</v>
      </c>
      <c r="H853">
        <v>2</v>
      </c>
      <c r="I853">
        <v>0</v>
      </c>
    </row>
    <row r="854" spans="1:9">
      <c r="A854">
        <v>32</v>
      </c>
      <c r="B854">
        <v>4</v>
      </c>
      <c r="C854">
        <v>3931</v>
      </c>
      <c r="D854">
        <v>6</v>
      </c>
      <c r="E854">
        <v>4</v>
      </c>
      <c r="F854">
        <v>3</v>
      </c>
      <c r="G854">
        <v>1</v>
      </c>
      <c r="H854">
        <v>2</v>
      </c>
      <c r="I854">
        <v>0</v>
      </c>
    </row>
    <row r="855" spans="1:9">
      <c r="A855">
        <v>32</v>
      </c>
      <c r="B855">
        <v>1</v>
      </c>
      <c r="C855">
        <v>3730</v>
      </c>
      <c r="D855">
        <v>4</v>
      </c>
      <c r="E855">
        <v>3</v>
      </c>
      <c r="F855">
        <v>2</v>
      </c>
      <c r="G855">
        <v>1</v>
      </c>
      <c r="H855">
        <v>2</v>
      </c>
      <c r="I855">
        <v>1</v>
      </c>
    </row>
    <row r="856" spans="1:9">
      <c r="A856">
        <v>39</v>
      </c>
      <c r="B856">
        <v>1</v>
      </c>
      <c r="C856">
        <v>2232</v>
      </c>
      <c r="D856">
        <v>7</v>
      </c>
      <c r="E856">
        <v>3</v>
      </c>
      <c r="F856">
        <v>2</v>
      </c>
      <c r="G856">
        <v>1</v>
      </c>
      <c r="H856">
        <v>2</v>
      </c>
      <c r="I856">
        <v>0</v>
      </c>
    </row>
    <row r="857" spans="1:9">
      <c r="A857">
        <v>25</v>
      </c>
      <c r="B857">
        <v>1</v>
      </c>
      <c r="C857">
        <v>4898</v>
      </c>
      <c r="D857">
        <v>5</v>
      </c>
      <c r="E857">
        <v>4</v>
      </c>
      <c r="F857">
        <v>2</v>
      </c>
      <c r="G857">
        <v>1</v>
      </c>
      <c r="H857">
        <v>2</v>
      </c>
      <c r="I857">
        <v>0</v>
      </c>
    </row>
    <row r="858" spans="1:9">
      <c r="A858">
        <v>38</v>
      </c>
      <c r="B858">
        <v>23</v>
      </c>
      <c r="C858">
        <v>5745</v>
      </c>
      <c r="D858">
        <v>10</v>
      </c>
      <c r="E858">
        <v>2</v>
      </c>
      <c r="F858">
        <v>2</v>
      </c>
      <c r="G858">
        <v>1</v>
      </c>
      <c r="H858">
        <v>2</v>
      </c>
      <c r="I858">
        <v>0</v>
      </c>
    </row>
    <row r="859" spans="1:9">
      <c r="A859">
        <v>49</v>
      </c>
      <c r="B859">
        <v>10</v>
      </c>
      <c r="C859">
        <v>18665</v>
      </c>
      <c r="D859">
        <v>22</v>
      </c>
      <c r="E859">
        <v>3</v>
      </c>
      <c r="F859">
        <v>2</v>
      </c>
      <c r="G859">
        <v>1</v>
      </c>
      <c r="H859">
        <v>2</v>
      </c>
      <c r="I859">
        <v>0</v>
      </c>
    </row>
    <row r="860" spans="1:9">
      <c r="A860">
        <v>37</v>
      </c>
      <c r="B860">
        <v>9</v>
      </c>
      <c r="C860">
        <v>2326</v>
      </c>
      <c r="D860">
        <v>4</v>
      </c>
      <c r="E860">
        <v>4</v>
      </c>
      <c r="F860">
        <v>2</v>
      </c>
      <c r="G860">
        <v>1</v>
      </c>
      <c r="H860">
        <v>2</v>
      </c>
      <c r="I860">
        <v>0</v>
      </c>
    </row>
    <row r="861" spans="1:9">
      <c r="A861">
        <v>51</v>
      </c>
      <c r="B861">
        <v>2</v>
      </c>
      <c r="C861">
        <v>5482</v>
      </c>
      <c r="D861">
        <v>13</v>
      </c>
      <c r="E861">
        <v>4</v>
      </c>
      <c r="F861">
        <v>1</v>
      </c>
      <c r="G861">
        <v>1</v>
      </c>
      <c r="H861">
        <v>2</v>
      </c>
      <c r="I861">
        <v>0</v>
      </c>
    </row>
    <row r="862" spans="1:9">
      <c r="A862">
        <v>58</v>
      </c>
      <c r="B862">
        <v>1</v>
      </c>
      <c r="C862">
        <v>5660</v>
      </c>
      <c r="D862">
        <v>12</v>
      </c>
      <c r="E862">
        <v>5</v>
      </c>
      <c r="F862">
        <v>3</v>
      </c>
      <c r="G862">
        <v>1</v>
      </c>
      <c r="H862">
        <v>2</v>
      </c>
      <c r="I862">
        <v>0</v>
      </c>
    </row>
    <row r="863" spans="1:9">
      <c r="A863">
        <v>27</v>
      </c>
      <c r="B863">
        <v>5</v>
      </c>
      <c r="C863">
        <v>2478</v>
      </c>
      <c r="D863">
        <v>4</v>
      </c>
      <c r="E863">
        <v>4</v>
      </c>
      <c r="F863">
        <v>3</v>
      </c>
      <c r="G863">
        <v>1</v>
      </c>
      <c r="H863">
        <v>2</v>
      </c>
      <c r="I863">
        <v>0</v>
      </c>
    </row>
    <row r="864" spans="1:9">
      <c r="A864">
        <v>41</v>
      </c>
      <c r="B864">
        <v>6</v>
      </c>
      <c r="C864">
        <v>6032</v>
      </c>
      <c r="D864">
        <v>8</v>
      </c>
      <c r="E864">
        <v>5</v>
      </c>
      <c r="F864">
        <v>4</v>
      </c>
      <c r="G864">
        <v>1</v>
      </c>
      <c r="H864">
        <v>2</v>
      </c>
      <c r="I864">
        <v>0</v>
      </c>
    </row>
    <row r="865" spans="1:9">
      <c r="A865">
        <v>21</v>
      </c>
      <c r="B865">
        <v>1</v>
      </c>
      <c r="C865">
        <v>2174</v>
      </c>
      <c r="D865">
        <v>3</v>
      </c>
      <c r="E865">
        <v>3</v>
      </c>
      <c r="F865">
        <v>2</v>
      </c>
      <c r="G865">
        <v>1</v>
      </c>
      <c r="H865">
        <v>2</v>
      </c>
      <c r="I865">
        <v>1</v>
      </c>
    </row>
    <row r="866" spans="1:9">
      <c r="A866">
        <v>57</v>
      </c>
      <c r="B866">
        <v>1</v>
      </c>
      <c r="C866">
        <v>6755</v>
      </c>
      <c r="D866">
        <v>15</v>
      </c>
      <c r="E866">
        <v>3</v>
      </c>
      <c r="F866">
        <v>2</v>
      </c>
      <c r="G866">
        <v>1</v>
      </c>
      <c r="H866">
        <v>2</v>
      </c>
      <c r="I866">
        <v>0</v>
      </c>
    </row>
    <row r="867" spans="1:9">
      <c r="A867">
        <v>29</v>
      </c>
      <c r="B867">
        <v>23</v>
      </c>
      <c r="C867">
        <v>2201</v>
      </c>
      <c r="D867">
        <v>6</v>
      </c>
      <c r="E867">
        <v>3</v>
      </c>
      <c r="F867">
        <v>2</v>
      </c>
      <c r="G867">
        <v>1</v>
      </c>
      <c r="H867">
        <v>2</v>
      </c>
      <c r="I867">
        <v>0</v>
      </c>
    </row>
    <row r="868" spans="1:9">
      <c r="A868">
        <v>55</v>
      </c>
      <c r="B868">
        <v>2</v>
      </c>
      <c r="C868">
        <v>16659</v>
      </c>
      <c r="D868">
        <v>30</v>
      </c>
      <c r="E868">
        <v>5</v>
      </c>
      <c r="F868">
        <v>4</v>
      </c>
      <c r="G868">
        <v>1</v>
      </c>
      <c r="H868">
        <v>2</v>
      </c>
      <c r="I868">
        <v>0</v>
      </c>
    </row>
    <row r="869" spans="1:9">
      <c r="A869">
        <v>22</v>
      </c>
      <c r="B869">
        <v>11</v>
      </c>
      <c r="C869">
        <v>2244</v>
      </c>
      <c r="D869">
        <v>2</v>
      </c>
      <c r="E869">
        <v>2</v>
      </c>
      <c r="F869">
        <v>1</v>
      </c>
      <c r="G869">
        <v>1</v>
      </c>
      <c r="H869">
        <v>2</v>
      </c>
      <c r="I869">
        <v>0</v>
      </c>
    </row>
    <row r="870" spans="1:9">
      <c r="A870">
        <v>42</v>
      </c>
      <c r="B870">
        <v>1</v>
      </c>
      <c r="C870">
        <v>2576</v>
      </c>
      <c r="D870">
        <v>8</v>
      </c>
      <c r="E870">
        <v>5</v>
      </c>
      <c r="F870">
        <v>2</v>
      </c>
      <c r="G870">
        <v>1</v>
      </c>
      <c r="H870">
        <v>2</v>
      </c>
      <c r="I870">
        <v>0</v>
      </c>
    </row>
    <row r="871" spans="1:9">
      <c r="A871">
        <v>54</v>
      </c>
      <c r="B871">
        <v>5</v>
      </c>
      <c r="C871">
        <v>19406</v>
      </c>
      <c r="D871">
        <v>24</v>
      </c>
      <c r="E871">
        <v>4</v>
      </c>
      <c r="F871">
        <v>2</v>
      </c>
      <c r="G871">
        <v>1</v>
      </c>
      <c r="H871">
        <v>2</v>
      </c>
      <c r="I871">
        <v>0</v>
      </c>
    </row>
    <row r="872" spans="1:9">
      <c r="A872">
        <v>34</v>
      </c>
      <c r="B872">
        <v>4</v>
      </c>
      <c r="C872">
        <v>6538</v>
      </c>
      <c r="D872">
        <v>6</v>
      </c>
      <c r="E872">
        <v>3</v>
      </c>
      <c r="F872">
        <v>2</v>
      </c>
      <c r="G872">
        <v>1</v>
      </c>
      <c r="H872">
        <v>2</v>
      </c>
      <c r="I872">
        <v>0</v>
      </c>
    </row>
    <row r="873" spans="1:9">
      <c r="A873">
        <v>46</v>
      </c>
      <c r="B873">
        <v>10</v>
      </c>
      <c r="C873">
        <v>9071</v>
      </c>
      <c r="D873">
        <v>15</v>
      </c>
      <c r="E873">
        <v>3</v>
      </c>
      <c r="F873">
        <v>2</v>
      </c>
      <c r="G873">
        <v>1</v>
      </c>
      <c r="H873">
        <v>2</v>
      </c>
      <c r="I873">
        <v>0</v>
      </c>
    </row>
    <row r="874" spans="1:9">
      <c r="A874">
        <v>30</v>
      </c>
      <c r="B874">
        <v>7</v>
      </c>
      <c r="C874">
        <v>2983</v>
      </c>
      <c r="D874">
        <v>4</v>
      </c>
      <c r="E874">
        <v>3</v>
      </c>
      <c r="F874">
        <v>2</v>
      </c>
      <c r="G874">
        <v>1</v>
      </c>
      <c r="H874">
        <v>2</v>
      </c>
      <c r="I874">
        <v>0</v>
      </c>
    </row>
    <row r="875" spans="1:9">
      <c r="A875">
        <v>22</v>
      </c>
      <c r="B875">
        <v>4</v>
      </c>
      <c r="C875">
        <v>3894</v>
      </c>
      <c r="D875">
        <v>4</v>
      </c>
      <c r="E875">
        <v>2</v>
      </c>
      <c r="F875">
        <v>2</v>
      </c>
      <c r="G875">
        <v>1</v>
      </c>
      <c r="H875">
        <v>2</v>
      </c>
      <c r="I875">
        <v>1</v>
      </c>
    </row>
    <row r="876" spans="1:9">
      <c r="A876">
        <v>29</v>
      </c>
      <c r="B876">
        <v>19</v>
      </c>
      <c r="C876">
        <v>4262</v>
      </c>
      <c r="D876">
        <v>8</v>
      </c>
      <c r="E876">
        <v>3</v>
      </c>
      <c r="F876">
        <v>2</v>
      </c>
      <c r="G876">
        <v>1</v>
      </c>
      <c r="H876">
        <v>2</v>
      </c>
      <c r="I876">
        <v>0</v>
      </c>
    </row>
    <row r="877" spans="1:9">
      <c r="A877">
        <v>46</v>
      </c>
      <c r="B877">
        <v>18</v>
      </c>
      <c r="C877">
        <v>10527</v>
      </c>
      <c r="D877">
        <v>28</v>
      </c>
      <c r="E877">
        <v>2</v>
      </c>
      <c r="F877">
        <v>2</v>
      </c>
      <c r="G877">
        <v>1</v>
      </c>
      <c r="H877">
        <v>2</v>
      </c>
      <c r="I877">
        <v>0</v>
      </c>
    </row>
    <row r="878" spans="1:9">
      <c r="A878">
        <v>32</v>
      </c>
      <c r="B878">
        <v>11</v>
      </c>
      <c r="C878">
        <v>4707</v>
      </c>
      <c r="D878">
        <v>6</v>
      </c>
      <c r="E878">
        <v>4</v>
      </c>
      <c r="F878">
        <v>2</v>
      </c>
      <c r="G878">
        <v>1</v>
      </c>
      <c r="H878">
        <v>2</v>
      </c>
      <c r="I878">
        <v>1</v>
      </c>
    </row>
    <row r="879" spans="1:9">
      <c r="A879">
        <v>31</v>
      </c>
      <c r="B879">
        <v>13</v>
      </c>
      <c r="C879">
        <v>4233</v>
      </c>
      <c r="D879">
        <v>9</v>
      </c>
      <c r="E879">
        <v>3</v>
      </c>
      <c r="F879">
        <v>1</v>
      </c>
      <c r="G879">
        <v>1</v>
      </c>
      <c r="H879">
        <v>2</v>
      </c>
      <c r="I879">
        <v>1</v>
      </c>
    </row>
    <row r="880" spans="1:9">
      <c r="A880">
        <v>21</v>
      </c>
      <c r="B880">
        <v>22</v>
      </c>
      <c r="C880">
        <v>3447</v>
      </c>
      <c r="D880">
        <v>3</v>
      </c>
      <c r="E880">
        <v>3</v>
      </c>
      <c r="F880">
        <v>2</v>
      </c>
      <c r="G880">
        <v>1</v>
      </c>
      <c r="H880">
        <v>2</v>
      </c>
      <c r="I880">
        <v>0</v>
      </c>
    </row>
    <row r="881" spans="1:9">
      <c r="A881">
        <v>33</v>
      </c>
      <c r="B881">
        <v>8</v>
      </c>
      <c r="C881">
        <v>7104</v>
      </c>
      <c r="D881">
        <v>6</v>
      </c>
      <c r="E881">
        <v>5</v>
      </c>
      <c r="F881">
        <v>0</v>
      </c>
      <c r="G881">
        <v>1</v>
      </c>
      <c r="H881">
        <v>2</v>
      </c>
      <c r="I881">
        <v>0</v>
      </c>
    </row>
    <row r="882" spans="1:9">
      <c r="A882">
        <v>52</v>
      </c>
      <c r="B882">
        <v>19</v>
      </c>
      <c r="C882">
        <v>4258</v>
      </c>
      <c r="D882">
        <v>5</v>
      </c>
      <c r="E882">
        <v>4</v>
      </c>
      <c r="F882">
        <v>3</v>
      </c>
      <c r="G882">
        <v>1</v>
      </c>
      <c r="H882">
        <v>2</v>
      </c>
      <c r="I882">
        <v>0</v>
      </c>
    </row>
    <row r="883" spans="1:9">
      <c r="A883">
        <v>26</v>
      </c>
      <c r="B883">
        <v>8</v>
      </c>
      <c r="C883">
        <v>5326</v>
      </c>
      <c r="D883">
        <v>6</v>
      </c>
      <c r="E883">
        <v>4</v>
      </c>
      <c r="F883">
        <v>3</v>
      </c>
      <c r="G883">
        <v>1</v>
      </c>
      <c r="H883">
        <v>2</v>
      </c>
      <c r="I883">
        <v>1</v>
      </c>
    </row>
    <row r="884" spans="1:9">
      <c r="A884">
        <v>34</v>
      </c>
      <c r="B884">
        <v>8</v>
      </c>
      <c r="C884">
        <v>6500</v>
      </c>
      <c r="D884">
        <v>6</v>
      </c>
      <c r="E884">
        <v>3</v>
      </c>
      <c r="F884">
        <v>2</v>
      </c>
      <c r="G884">
        <v>1</v>
      </c>
      <c r="H884">
        <v>2</v>
      </c>
      <c r="I884">
        <v>0</v>
      </c>
    </row>
    <row r="885" spans="1:9">
      <c r="A885">
        <v>38</v>
      </c>
      <c r="B885">
        <v>12</v>
      </c>
      <c r="C885">
        <v>6288</v>
      </c>
      <c r="D885">
        <v>13</v>
      </c>
      <c r="E885">
        <v>4</v>
      </c>
      <c r="F885">
        <v>3</v>
      </c>
      <c r="G885">
        <v>1</v>
      </c>
      <c r="H885">
        <v>2</v>
      </c>
      <c r="I885">
        <v>0</v>
      </c>
    </row>
    <row r="886" spans="1:9">
      <c r="A886">
        <v>38</v>
      </c>
      <c r="B886">
        <v>9</v>
      </c>
      <c r="C886">
        <v>2899</v>
      </c>
      <c r="D886">
        <v>3</v>
      </c>
      <c r="E886">
        <v>2</v>
      </c>
      <c r="F886">
        <v>2</v>
      </c>
      <c r="G886">
        <v>1</v>
      </c>
      <c r="H886">
        <v>2</v>
      </c>
      <c r="I886">
        <v>0</v>
      </c>
    </row>
    <row r="887" spans="1:9">
      <c r="A887">
        <v>47</v>
      </c>
      <c r="B887">
        <v>2</v>
      </c>
      <c r="C887">
        <v>3294</v>
      </c>
      <c r="D887">
        <v>3</v>
      </c>
      <c r="E887">
        <v>3</v>
      </c>
      <c r="F887">
        <v>2</v>
      </c>
      <c r="G887">
        <v>1</v>
      </c>
      <c r="H887">
        <v>2</v>
      </c>
      <c r="I887">
        <v>0</v>
      </c>
    </row>
    <row r="888" spans="1:9">
      <c r="A888">
        <v>30</v>
      </c>
      <c r="B888">
        <v>5</v>
      </c>
      <c r="C888">
        <v>2422</v>
      </c>
      <c r="D888">
        <v>4</v>
      </c>
      <c r="E888">
        <v>3</v>
      </c>
      <c r="F888">
        <v>2</v>
      </c>
      <c r="G888">
        <v>1</v>
      </c>
      <c r="H888">
        <v>2</v>
      </c>
      <c r="I888">
        <v>1</v>
      </c>
    </row>
    <row r="889" spans="1:9">
      <c r="A889">
        <v>26</v>
      </c>
      <c r="B889">
        <v>2</v>
      </c>
      <c r="C889">
        <v>2042</v>
      </c>
      <c r="D889">
        <v>6</v>
      </c>
      <c r="E889">
        <v>3</v>
      </c>
      <c r="F889">
        <v>2</v>
      </c>
      <c r="G889">
        <v>1</v>
      </c>
      <c r="H889">
        <v>2</v>
      </c>
      <c r="I889">
        <v>1</v>
      </c>
    </row>
    <row r="890" spans="1:9">
      <c r="A890">
        <v>27</v>
      </c>
      <c r="B890">
        <v>8</v>
      </c>
      <c r="C890">
        <v>4621</v>
      </c>
      <c r="D890">
        <v>3</v>
      </c>
      <c r="E890">
        <v>3</v>
      </c>
      <c r="F890">
        <v>2</v>
      </c>
      <c r="G890">
        <v>1</v>
      </c>
      <c r="H890">
        <v>2</v>
      </c>
      <c r="I890">
        <v>0</v>
      </c>
    </row>
    <row r="891" spans="1:9">
      <c r="A891">
        <v>55</v>
      </c>
      <c r="B891">
        <v>2</v>
      </c>
      <c r="C891">
        <v>10976</v>
      </c>
      <c r="D891">
        <v>23</v>
      </c>
      <c r="E891">
        <v>3</v>
      </c>
      <c r="F891">
        <v>2</v>
      </c>
      <c r="G891">
        <v>1</v>
      </c>
      <c r="H891">
        <v>2</v>
      </c>
      <c r="I891">
        <v>0</v>
      </c>
    </row>
    <row r="892" spans="1:9">
      <c r="A892">
        <v>33</v>
      </c>
      <c r="B892">
        <v>5</v>
      </c>
      <c r="C892">
        <v>7119</v>
      </c>
      <c r="D892">
        <v>9</v>
      </c>
      <c r="E892">
        <v>3</v>
      </c>
      <c r="F892">
        <v>2</v>
      </c>
      <c r="G892">
        <v>1</v>
      </c>
      <c r="H892">
        <v>2</v>
      </c>
      <c r="I892">
        <v>0</v>
      </c>
    </row>
    <row r="893" spans="1:9">
      <c r="A893">
        <v>20</v>
      </c>
      <c r="B893">
        <v>3</v>
      </c>
      <c r="C893">
        <v>3033</v>
      </c>
      <c r="D893">
        <v>2</v>
      </c>
      <c r="E893">
        <v>2</v>
      </c>
      <c r="F893">
        <v>2</v>
      </c>
      <c r="G893">
        <v>1</v>
      </c>
      <c r="H893">
        <v>2</v>
      </c>
      <c r="I893">
        <v>0</v>
      </c>
    </row>
    <row r="894" spans="1:9">
      <c r="A894">
        <v>29</v>
      </c>
      <c r="B894">
        <v>1</v>
      </c>
      <c r="C894">
        <v>3760</v>
      </c>
      <c r="D894">
        <v>3</v>
      </c>
      <c r="E894">
        <v>3</v>
      </c>
      <c r="F894">
        <v>2</v>
      </c>
      <c r="G894">
        <v>1</v>
      </c>
      <c r="H894">
        <v>2</v>
      </c>
      <c r="I894">
        <v>0</v>
      </c>
    </row>
    <row r="895" spans="1:9">
      <c r="A895">
        <v>28</v>
      </c>
      <c r="B895">
        <v>1</v>
      </c>
      <c r="C895">
        <v>2080</v>
      </c>
      <c r="D895">
        <v>5</v>
      </c>
      <c r="E895">
        <v>3</v>
      </c>
      <c r="F895">
        <v>2</v>
      </c>
      <c r="G895">
        <v>1</v>
      </c>
      <c r="H895">
        <v>2</v>
      </c>
      <c r="I895">
        <v>0</v>
      </c>
    </row>
    <row r="896" spans="1:9">
      <c r="A896">
        <v>50</v>
      </c>
      <c r="B896">
        <v>28</v>
      </c>
      <c r="C896">
        <v>16880</v>
      </c>
      <c r="D896">
        <v>25</v>
      </c>
      <c r="E896">
        <v>3</v>
      </c>
      <c r="F896">
        <v>2</v>
      </c>
      <c r="G896">
        <v>1</v>
      </c>
      <c r="H896">
        <v>2</v>
      </c>
      <c r="I896">
        <v>0</v>
      </c>
    </row>
    <row r="897" spans="1:9">
      <c r="A897">
        <v>44</v>
      </c>
      <c r="B897">
        <v>3</v>
      </c>
      <c r="C897">
        <v>2362</v>
      </c>
      <c r="D897">
        <v>10</v>
      </c>
      <c r="E897">
        <v>3</v>
      </c>
      <c r="F897">
        <v>2</v>
      </c>
      <c r="G897">
        <v>1</v>
      </c>
      <c r="H897">
        <v>2</v>
      </c>
      <c r="I897">
        <v>1</v>
      </c>
    </row>
    <row r="898" spans="1:9">
      <c r="A898">
        <v>25</v>
      </c>
      <c r="B898">
        <v>19</v>
      </c>
      <c r="C898">
        <v>3669</v>
      </c>
      <c r="D898">
        <v>7</v>
      </c>
      <c r="E898">
        <v>3</v>
      </c>
      <c r="F898">
        <v>2</v>
      </c>
      <c r="G898">
        <v>1</v>
      </c>
      <c r="H898">
        <v>2</v>
      </c>
      <c r="I898">
        <v>0</v>
      </c>
    </row>
    <row r="899" spans="1:9">
      <c r="A899">
        <v>33</v>
      </c>
      <c r="B899">
        <v>5</v>
      </c>
      <c r="C899">
        <v>9998</v>
      </c>
      <c r="D899">
        <v>8</v>
      </c>
      <c r="E899">
        <v>5</v>
      </c>
      <c r="F899">
        <v>4</v>
      </c>
      <c r="G899">
        <v>1</v>
      </c>
      <c r="H899">
        <v>2</v>
      </c>
      <c r="I899">
        <v>0</v>
      </c>
    </row>
    <row r="900" spans="1:9">
      <c r="A900">
        <v>32</v>
      </c>
      <c r="B900">
        <v>2</v>
      </c>
      <c r="C900">
        <v>4078</v>
      </c>
      <c r="D900">
        <v>4</v>
      </c>
      <c r="E900">
        <v>3</v>
      </c>
      <c r="F900">
        <v>2</v>
      </c>
      <c r="G900">
        <v>1</v>
      </c>
      <c r="H900">
        <v>2</v>
      </c>
      <c r="I900">
        <v>0</v>
      </c>
    </row>
    <row r="901" spans="1:9">
      <c r="A901">
        <v>25</v>
      </c>
      <c r="B901">
        <v>18</v>
      </c>
      <c r="C901">
        <v>6232</v>
      </c>
      <c r="D901">
        <v>6</v>
      </c>
      <c r="E901">
        <v>3</v>
      </c>
      <c r="F901">
        <v>2</v>
      </c>
      <c r="G901">
        <v>1</v>
      </c>
      <c r="H901">
        <v>2</v>
      </c>
      <c r="I901">
        <v>0</v>
      </c>
    </row>
    <row r="902" spans="1:9">
      <c r="A902">
        <v>45</v>
      </c>
      <c r="B902">
        <v>29</v>
      </c>
      <c r="C902">
        <v>9380</v>
      </c>
      <c r="D902">
        <v>10</v>
      </c>
      <c r="E902">
        <v>3</v>
      </c>
      <c r="F902">
        <v>1</v>
      </c>
      <c r="G902">
        <v>1</v>
      </c>
      <c r="H902">
        <v>2</v>
      </c>
      <c r="I902">
        <v>0</v>
      </c>
    </row>
    <row r="903" spans="1:9">
      <c r="A903">
        <v>49</v>
      </c>
      <c r="B903">
        <v>5</v>
      </c>
      <c r="C903">
        <v>6651</v>
      </c>
      <c r="D903">
        <v>20</v>
      </c>
      <c r="E903">
        <v>3</v>
      </c>
      <c r="F903">
        <v>2</v>
      </c>
      <c r="G903">
        <v>1</v>
      </c>
      <c r="H903">
        <v>2</v>
      </c>
      <c r="I903">
        <v>0</v>
      </c>
    </row>
    <row r="904" spans="1:9">
      <c r="A904">
        <v>40</v>
      </c>
      <c r="B904">
        <v>2</v>
      </c>
      <c r="C904">
        <v>2345</v>
      </c>
      <c r="D904">
        <v>8</v>
      </c>
      <c r="E904">
        <v>3</v>
      </c>
      <c r="F904">
        <v>1</v>
      </c>
      <c r="G904">
        <v>1</v>
      </c>
      <c r="H904">
        <v>2</v>
      </c>
      <c r="I904">
        <v>0</v>
      </c>
    </row>
    <row r="905" spans="1:9">
      <c r="A905">
        <v>28</v>
      </c>
      <c r="B905">
        <v>1</v>
      </c>
      <c r="C905">
        <v>2909</v>
      </c>
      <c r="D905">
        <v>5</v>
      </c>
      <c r="E905">
        <v>3</v>
      </c>
      <c r="F905">
        <v>2</v>
      </c>
      <c r="G905">
        <v>1</v>
      </c>
      <c r="H905">
        <v>2</v>
      </c>
      <c r="I905">
        <v>1</v>
      </c>
    </row>
    <row r="906" spans="1:9">
      <c r="A906">
        <v>55</v>
      </c>
      <c r="B906">
        <v>4</v>
      </c>
      <c r="C906">
        <v>4035</v>
      </c>
      <c r="D906">
        <v>4</v>
      </c>
      <c r="E906">
        <v>3</v>
      </c>
      <c r="F906">
        <v>2</v>
      </c>
      <c r="G906">
        <v>1</v>
      </c>
      <c r="H906">
        <v>2</v>
      </c>
      <c r="I906">
        <v>0</v>
      </c>
    </row>
    <row r="907" spans="1:9">
      <c r="A907">
        <v>47</v>
      </c>
      <c r="B907">
        <v>14</v>
      </c>
      <c r="C907">
        <v>4591</v>
      </c>
      <c r="D907">
        <v>11</v>
      </c>
      <c r="E907">
        <v>5</v>
      </c>
      <c r="F907">
        <v>4</v>
      </c>
      <c r="G907">
        <v>1</v>
      </c>
      <c r="H907">
        <v>2</v>
      </c>
      <c r="I907">
        <v>0</v>
      </c>
    </row>
    <row r="908" spans="1:9">
      <c r="A908">
        <v>23</v>
      </c>
      <c r="B908">
        <v>20</v>
      </c>
      <c r="C908">
        <v>2272</v>
      </c>
      <c r="D908">
        <v>5</v>
      </c>
      <c r="E908">
        <v>4</v>
      </c>
      <c r="F908">
        <v>3</v>
      </c>
      <c r="G908">
        <v>1</v>
      </c>
      <c r="H908">
        <v>2</v>
      </c>
      <c r="I908">
        <v>0</v>
      </c>
    </row>
    <row r="909" spans="1:9">
      <c r="A909">
        <v>35</v>
      </c>
      <c r="B909">
        <v>1</v>
      </c>
      <c r="C909">
        <v>2450</v>
      </c>
      <c r="D909">
        <v>3</v>
      </c>
      <c r="E909">
        <v>3</v>
      </c>
      <c r="F909">
        <v>0</v>
      </c>
      <c r="G909">
        <v>1</v>
      </c>
      <c r="H909">
        <v>2</v>
      </c>
      <c r="I909">
        <v>0</v>
      </c>
    </row>
    <row r="910" spans="1:9">
      <c r="A910">
        <v>38</v>
      </c>
      <c r="B910">
        <v>16</v>
      </c>
      <c r="C910">
        <v>4198</v>
      </c>
      <c r="D910">
        <v>8</v>
      </c>
      <c r="E910">
        <v>3</v>
      </c>
      <c r="F910">
        <v>2</v>
      </c>
      <c r="G910">
        <v>1</v>
      </c>
      <c r="H910">
        <v>2</v>
      </c>
      <c r="I910">
        <v>0</v>
      </c>
    </row>
    <row r="911" spans="1:9">
      <c r="A911">
        <v>40</v>
      </c>
      <c r="B911">
        <v>14</v>
      </c>
      <c r="C911">
        <v>4639</v>
      </c>
      <c r="D911">
        <v>5</v>
      </c>
      <c r="E911">
        <v>5</v>
      </c>
      <c r="F911">
        <v>4</v>
      </c>
      <c r="G911">
        <v>1</v>
      </c>
      <c r="H911">
        <v>2</v>
      </c>
      <c r="I911">
        <v>0</v>
      </c>
    </row>
    <row r="912" spans="1:9">
      <c r="A912">
        <v>27</v>
      </c>
      <c r="B912">
        <v>2</v>
      </c>
      <c r="C912">
        <v>2580</v>
      </c>
      <c r="D912">
        <v>6</v>
      </c>
      <c r="E912">
        <v>4</v>
      </c>
      <c r="F912">
        <v>2</v>
      </c>
      <c r="G912">
        <v>1</v>
      </c>
      <c r="H912">
        <v>2</v>
      </c>
      <c r="I912">
        <v>0</v>
      </c>
    </row>
    <row r="913" spans="1:9">
      <c r="A913">
        <v>49</v>
      </c>
      <c r="B913">
        <v>22</v>
      </c>
      <c r="C913">
        <v>16413</v>
      </c>
      <c r="D913">
        <v>27</v>
      </c>
      <c r="E913">
        <v>4</v>
      </c>
      <c r="F913">
        <v>2</v>
      </c>
      <c r="G913">
        <v>1</v>
      </c>
      <c r="H913">
        <v>2</v>
      </c>
      <c r="I913">
        <v>0</v>
      </c>
    </row>
    <row r="914" spans="1:9">
      <c r="A914">
        <v>36</v>
      </c>
      <c r="B914">
        <v>1</v>
      </c>
      <c r="C914">
        <v>4374</v>
      </c>
      <c r="D914">
        <v>4</v>
      </c>
      <c r="E914">
        <v>3</v>
      </c>
      <c r="F914">
        <v>2</v>
      </c>
      <c r="G914">
        <v>1</v>
      </c>
      <c r="H914">
        <v>2</v>
      </c>
      <c r="I914">
        <v>0</v>
      </c>
    </row>
    <row r="915" spans="1:9">
      <c r="A915">
        <v>47</v>
      </c>
      <c r="B915">
        <v>2</v>
      </c>
      <c r="C915">
        <v>15972</v>
      </c>
      <c r="D915">
        <v>29</v>
      </c>
      <c r="E915">
        <v>3</v>
      </c>
      <c r="F915">
        <v>2</v>
      </c>
      <c r="G915">
        <v>1</v>
      </c>
      <c r="H915">
        <v>2</v>
      </c>
      <c r="I915">
        <v>0</v>
      </c>
    </row>
    <row r="916" spans="1:9">
      <c r="A916">
        <v>23</v>
      </c>
      <c r="B916">
        <v>8</v>
      </c>
      <c r="C916">
        <v>3989</v>
      </c>
      <c r="D916">
        <v>5</v>
      </c>
      <c r="E916">
        <v>5</v>
      </c>
      <c r="F916">
        <v>4</v>
      </c>
      <c r="G916">
        <v>1</v>
      </c>
      <c r="H916">
        <v>2</v>
      </c>
      <c r="I916">
        <v>1</v>
      </c>
    </row>
    <row r="917" spans="1:9">
      <c r="A917">
        <v>53</v>
      </c>
      <c r="B917">
        <v>24</v>
      </c>
      <c r="C917">
        <v>7005</v>
      </c>
      <c r="D917">
        <v>11</v>
      </c>
      <c r="E917">
        <v>4</v>
      </c>
      <c r="F917">
        <v>3</v>
      </c>
      <c r="G917">
        <v>1</v>
      </c>
      <c r="H917">
        <v>2</v>
      </c>
      <c r="I917">
        <v>0</v>
      </c>
    </row>
    <row r="918" spans="1:9">
      <c r="A918">
        <v>55</v>
      </c>
      <c r="B918">
        <v>22</v>
      </c>
      <c r="C918">
        <v>3537</v>
      </c>
      <c r="D918">
        <v>8</v>
      </c>
      <c r="E918">
        <v>4</v>
      </c>
      <c r="F918">
        <v>2</v>
      </c>
      <c r="G918">
        <v>1</v>
      </c>
      <c r="H918">
        <v>2</v>
      </c>
      <c r="I918">
        <v>0</v>
      </c>
    </row>
    <row r="919" spans="1:9">
      <c r="A919">
        <v>29</v>
      </c>
      <c r="B919">
        <v>9</v>
      </c>
      <c r="C919">
        <v>2974</v>
      </c>
      <c r="D919">
        <v>9</v>
      </c>
      <c r="E919">
        <v>5</v>
      </c>
      <c r="F919">
        <v>3</v>
      </c>
      <c r="G919">
        <v>1</v>
      </c>
      <c r="H919">
        <v>2</v>
      </c>
      <c r="I919">
        <v>0</v>
      </c>
    </row>
    <row r="920" spans="1:9">
      <c r="A920">
        <v>41</v>
      </c>
      <c r="B920">
        <v>4</v>
      </c>
      <c r="C920">
        <v>6430</v>
      </c>
      <c r="D920">
        <v>10</v>
      </c>
      <c r="E920">
        <v>3</v>
      </c>
      <c r="F920">
        <v>2</v>
      </c>
      <c r="G920">
        <v>1</v>
      </c>
      <c r="H920">
        <v>2</v>
      </c>
      <c r="I920">
        <v>0</v>
      </c>
    </row>
    <row r="921" spans="1:9">
      <c r="A921">
        <v>23</v>
      </c>
      <c r="B921">
        <v>4</v>
      </c>
      <c r="C921">
        <v>3295</v>
      </c>
      <c r="D921">
        <v>3</v>
      </c>
      <c r="E921">
        <v>3</v>
      </c>
      <c r="F921">
        <v>2</v>
      </c>
      <c r="G921">
        <v>1</v>
      </c>
      <c r="H921">
        <v>2</v>
      </c>
      <c r="I921">
        <v>0</v>
      </c>
    </row>
    <row r="922" spans="1:9">
      <c r="A922">
        <v>30</v>
      </c>
      <c r="B922">
        <v>8</v>
      </c>
      <c r="C922">
        <v>2180</v>
      </c>
      <c r="D922">
        <v>6</v>
      </c>
      <c r="E922">
        <v>4</v>
      </c>
      <c r="F922">
        <v>2</v>
      </c>
      <c r="G922">
        <v>1</v>
      </c>
      <c r="H922">
        <v>2</v>
      </c>
      <c r="I922">
        <v>1</v>
      </c>
    </row>
    <row r="923" spans="1:9">
      <c r="A923">
        <v>34</v>
      </c>
      <c r="B923">
        <v>2</v>
      </c>
      <c r="C923">
        <v>2932</v>
      </c>
      <c r="D923">
        <v>6</v>
      </c>
      <c r="E923">
        <v>5</v>
      </c>
      <c r="F923">
        <v>0</v>
      </c>
      <c r="G923">
        <v>1</v>
      </c>
      <c r="H923">
        <v>2</v>
      </c>
      <c r="I923">
        <v>0</v>
      </c>
    </row>
    <row r="924" spans="1:9">
      <c r="A924">
        <v>43</v>
      </c>
      <c r="B924">
        <v>9</v>
      </c>
      <c r="C924">
        <v>2438</v>
      </c>
      <c r="D924">
        <v>7</v>
      </c>
      <c r="E924">
        <v>3</v>
      </c>
      <c r="F924">
        <v>2</v>
      </c>
      <c r="G924">
        <v>1</v>
      </c>
      <c r="H924">
        <v>2</v>
      </c>
      <c r="I924">
        <v>0</v>
      </c>
    </row>
    <row r="925" spans="1:9">
      <c r="A925">
        <v>41</v>
      </c>
      <c r="B925">
        <v>5</v>
      </c>
      <c r="C925">
        <v>6870</v>
      </c>
      <c r="D925">
        <v>11</v>
      </c>
      <c r="E925">
        <v>3</v>
      </c>
      <c r="F925">
        <v>2</v>
      </c>
      <c r="G925">
        <v>1</v>
      </c>
      <c r="H925">
        <v>2</v>
      </c>
      <c r="I925">
        <v>0</v>
      </c>
    </row>
    <row r="926" spans="1:9">
      <c r="A926">
        <v>26</v>
      </c>
      <c r="B926">
        <v>10</v>
      </c>
      <c r="C926">
        <v>4684</v>
      </c>
      <c r="D926">
        <v>5</v>
      </c>
      <c r="E926">
        <v>5</v>
      </c>
      <c r="F926">
        <v>3</v>
      </c>
      <c r="G926">
        <v>1</v>
      </c>
      <c r="H926">
        <v>2</v>
      </c>
      <c r="I926">
        <v>0</v>
      </c>
    </row>
    <row r="927" spans="1:9">
      <c r="A927">
        <v>29</v>
      </c>
      <c r="B927">
        <v>7</v>
      </c>
      <c r="C927">
        <v>2062</v>
      </c>
      <c r="D927">
        <v>11</v>
      </c>
      <c r="E927">
        <v>3</v>
      </c>
      <c r="F927">
        <v>2</v>
      </c>
      <c r="G927">
        <v>1</v>
      </c>
      <c r="H927">
        <v>2</v>
      </c>
      <c r="I927">
        <v>0</v>
      </c>
    </row>
    <row r="928" spans="1:9">
      <c r="A928">
        <v>39</v>
      </c>
      <c r="B928">
        <v>21</v>
      </c>
      <c r="C928">
        <v>5736</v>
      </c>
      <c r="D928">
        <v>10</v>
      </c>
      <c r="E928">
        <v>3</v>
      </c>
      <c r="F928">
        <v>2</v>
      </c>
      <c r="G928">
        <v>1</v>
      </c>
      <c r="H928">
        <v>2</v>
      </c>
      <c r="I928">
        <v>0</v>
      </c>
    </row>
    <row r="929" spans="1:9">
      <c r="A929">
        <v>27</v>
      </c>
      <c r="B929">
        <v>2</v>
      </c>
      <c r="C929">
        <v>2226</v>
      </c>
      <c r="D929">
        <v>6</v>
      </c>
      <c r="E929">
        <v>5</v>
      </c>
      <c r="F929">
        <v>3</v>
      </c>
      <c r="G929">
        <v>1</v>
      </c>
      <c r="H929">
        <v>2</v>
      </c>
      <c r="I929">
        <v>0</v>
      </c>
    </row>
    <row r="930" spans="1:9">
      <c r="A930">
        <v>32</v>
      </c>
      <c r="B930">
        <v>15</v>
      </c>
      <c r="C930">
        <v>6667</v>
      </c>
      <c r="D930">
        <v>9</v>
      </c>
      <c r="E930">
        <v>5</v>
      </c>
      <c r="F930">
        <v>1</v>
      </c>
      <c r="G930">
        <v>1</v>
      </c>
      <c r="H930">
        <v>2</v>
      </c>
      <c r="I930">
        <v>0</v>
      </c>
    </row>
    <row r="931" spans="1:9">
      <c r="A931">
        <v>24</v>
      </c>
      <c r="B931">
        <v>1</v>
      </c>
      <c r="C931">
        <v>4617</v>
      </c>
      <c r="D931">
        <v>4</v>
      </c>
      <c r="E931">
        <v>4</v>
      </c>
      <c r="F931">
        <v>3</v>
      </c>
      <c r="G931">
        <v>1</v>
      </c>
      <c r="H931">
        <v>2</v>
      </c>
      <c r="I931">
        <v>0</v>
      </c>
    </row>
    <row r="932" spans="1:9">
      <c r="A932">
        <v>25</v>
      </c>
      <c r="B932">
        <v>2</v>
      </c>
      <c r="C932">
        <v>2187</v>
      </c>
      <c r="D932">
        <v>6</v>
      </c>
      <c r="E932">
        <v>2</v>
      </c>
      <c r="F932">
        <v>0</v>
      </c>
      <c r="G932">
        <v>1</v>
      </c>
      <c r="H932">
        <v>2</v>
      </c>
      <c r="I932">
        <v>0</v>
      </c>
    </row>
    <row r="933" spans="1:9">
      <c r="A933">
        <v>31</v>
      </c>
      <c r="B933">
        <v>2</v>
      </c>
      <c r="C933">
        <v>3067</v>
      </c>
      <c r="D933">
        <v>3</v>
      </c>
      <c r="E933">
        <v>2</v>
      </c>
      <c r="F933">
        <v>2</v>
      </c>
      <c r="G933">
        <v>1</v>
      </c>
      <c r="H933">
        <v>2</v>
      </c>
      <c r="I933">
        <v>0</v>
      </c>
    </row>
    <row r="934" spans="1:9">
      <c r="A934">
        <v>42</v>
      </c>
      <c r="B934">
        <v>18</v>
      </c>
      <c r="C934">
        <v>5410</v>
      </c>
      <c r="D934">
        <v>9</v>
      </c>
      <c r="E934">
        <v>4</v>
      </c>
      <c r="F934">
        <v>3</v>
      </c>
      <c r="G934">
        <v>1</v>
      </c>
      <c r="H934">
        <v>2</v>
      </c>
      <c r="I934">
        <v>0</v>
      </c>
    </row>
    <row r="935" spans="1:9">
      <c r="A935">
        <v>22</v>
      </c>
      <c r="B935">
        <v>1</v>
      </c>
      <c r="C935">
        <v>3375</v>
      </c>
      <c r="D935">
        <v>4</v>
      </c>
      <c r="E935">
        <v>3</v>
      </c>
      <c r="F935">
        <v>2</v>
      </c>
      <c r="G935">
        <v>1</v>
      </c>
      <c r="H935">
        <v>2</v>
      </c>
      <c r="I935">
        <v>0</v>
      </c>
    </row>
    <row r="936" spans="1:9">
      <c r="A936">
        <v>44</v>
      </c>
      <c r="B936">
        <v>1</v>
      </c>
      <c r="C936">
        <v>2436</v>
      </c>
      <c r="D936">
        <v>6</v>
      </c>
      <c r="E936">
        <v>4</v>
      </c>
      <c r="F936">
        <v>3</v>
      </c>
      <c r="G936">
        <v>1</v>
      </c>
      <c r="H936">
        <v>2</v>
      </c>
      <c r="I936">
        <v>0</v>
      </c>
    </row>
    <row r="937" spans="1:9">
      <c r="A937">
        <v>21</v>
      </c>
      <c r="B937">
        <v>5</v>
      </c>
      <c r="C937">
        <v>2380</v>
      </c>
      <c r="D937">
        <v>2</v>
      </c>
      <c r="E937">
        <v>2</v>
      </c>
      <c r="F937">
        <v>2</v>
      </c>
      <c r="G937">
        <v>1</v>
      </c>
      <c r="H937">
        <v>2</v>
      </c>
      <c r="I937">
        <v>0</v>
      </c>
    </row>
    <row r="938" spans="1:9">
      <c r="A938">
        <v>32</v>
      </c>
      <c r="B938">
        <v>2</v>
      </c>
      <c r="C938">
        <v>2439</v>
      </c>
      <c r="D938">
        <v>4</v>
      </c>
      <c r="E938">
        <v>4</v>
      </c>
      <c r="F938">
        <v>2</v>
      </c>
      <c r="G938">
        <v>1</v>
      </c>
      <c r="H938">
        <v>2</v>
      </c>
      <c r="I938">
        <v>0</v>
      </c>
    </row>
    <row r="939" spans="1:9">
      <c r="A939">
        <v>34</v>
      </c>
      <c r="B939">
        <v>8</v>
      </c>
      <c r="C939">
        <v>4404</v>
      </c>
      <c r="D939">
        <v>6</v>
      </c>
      <c r="E939">
        <v>4</v>
      </c>
      <c r="F939">
        <v>3</v>
      </c>
      <c r="G939">
        <v>1</v>
      </c>
      <c r="H939">
        <v>2</v>
      </c>
      <c r="I939">
        <v>0</v>
      </c>
    </row>
    <row r="940" spans="1:9">
      <c r="A940">
        <v>32</v>
      </c>
      <c r="B940">
        <v>2</v>
      </c>
      <c r="C940">
        <v>3068</v>
      </c>
      <c r="D940">
        <v>8</v>
      </c>
      <c r="E940">
        <v>7</v>
      </c>
      <c r="F940">
        <v>7</v>
      </c>
      <c r="G940">
        <v>3</v>
      </c>
      <c r="H940">
        <v>6</v>
      </c>
      <c r="I940">
        <v>0</v>
      </c>
    </row>
    <row r="941" spans="1:9">
      <c r="A941">
        <v>34</v>
      </c>
      <c r="B941">
        <v>23</v>
      </c>
      <c r="C941">
        <v>4568</v>
      </c>
      <c r="D941">
        <v>10</v>
      </c>
      <c r="E941">
        <v>9</v>
      </c>
      <c r="F941">
        <v>5</v>
      </c>
      <c r="G941">
        <v>8</v>
      </c>
      <c r="H941">
        <v>7</v>
      </c>
      <c r="I941">
        <v>0</v>
      </c>
    </row>
    <row r="942" spans="1:9">
      <c r="A942">
        <v>35</v>
      </c>
      <c r="B942">
        <v>11</v>
      </c>
      <c r="C942">
        <v>9884</v>
      </c>
      <c r="D942">
        <v>10</v>
      </c>
      <c r="E942">
        <v>4</v>
      </c>
      <c r="F942">
        <v>0</v>
      </c>
      <c r="G942">
        <v>2</v>
      </c>
      <c r="H942">
        <v>3</v>
      </c>
      <c r="I942">
        <v>0</v>
      </c>
    </row>
    <row r="943" spans="1:9">
      <c r="A943">
        <v>46</v>
      </c>
      <c r="B943">
        <v>1</v>
      </c>
      <c r="C943">
        <v>10673</v>
      </c>
      <c r="D943">
        <v>21</v>
      </c>
      <c r="E943">
        <v>10</v>
      </c>
      <c r="F943">
        <v>9</v>
      </c>
      <c r="G943">
        <v>9</v>
      </c>
      <c r="H943">
        <v>5</v>
      </c>
      <c r="I943">
        <v>0</v>
      </c>
    </row>
    <row r="944" spans="1:9">
      <c r="A944">
        <v>51</v>
      </c>
      <c r="B944">
        <v>1</v>
      </c>
      <c r="C944">
        <v>7484</v>
      </c>
      <c r="D944">
        <v>23</v>
      </c>
      <c r="E944">
        <v>13</v>
      </c>
      <c r="F944">
        <v>12</v>
      </c>
      <c r="G944">
        <v>12</v>
      </c>
      <c r="H944">
        <v>8</v>
      </c>
      <c r="I944">
        <v>0</v>
      </c>
    </row>
    <row r="945" spans="1:9">
      <c r="A945">
        <v>54</v>
      </c>
      <c r="B945">
        <v>26</v>
      </c>
      <c r="C945">
        <v>17328</v>
      </c>
      <c r="D945">
        <v>23</v>
      </c>
      <c r="E945">
        <v>5</v>
      </c>
      <c r="F945">
        <v>3</v>
      </c>
      <c r="G945">
        <v>4</v>
      </c>
      <c r="H945">
        <v>4</v>
      </c>
      <c r="I945">
        <v>0</v>
      </c>
    </row>
    <row r="946" spans="1:9">
      <c r="A946">
        <v>36</v>
      </c>
      <c r="B946">
        <v>11</v>
      </c>
      <c r="C946">
        <v>9738</v>
      </c>
      <c r="D946">
        <v>10</v>
      </c>
      <c r="E946">
        <v>9</v>
      </c>
      <c r="F946">
        <v>7</v>
      </c>
      <c r="G946">
        <v>2</v>
      </c>
      <c r="H946">
        <v>8</v>
      </c>
      <c r="I946">
        <v>0</v>
      </c>
    </row>
    <row r="947" spans="1:9">
      <c r="A947">
        <v>41</v>
      </c>
      <c r="B947">
        <v>10</v>
      </c>
      <c r="C947">
        <v>17181</v>
      </c>
      <c r="D947">
        <v>21</v>
      </c>
      <c r="E947">
        <v>7</v>
      </c>
      <c r="F947">
        <v>6</v>
      </c>
      <c r="G947">
        <v>7</v>
      </c>
      <c r="H947">
        <v>7</v>
      </c>
      <c r="I947">
        <v>0</v>
      </c>
    </row>
    <row r="948" spans="1:9">
      <c r="A948">
        <v>36</v>
      </c>
      <c r="B948">
        <v>3</v>
      </c>
      <c r="C948">
        <v>2088</v>
      </c>
      <c r="D948">
        <v>13</v>
      </c>
      <c r="E948">
        <v>8</v>
      </c>
      <c r="F948">
        <v>7</v>
      </c>
      <c r="G948">
        <v>7</v>
      </c>
      <c r="H948">
        <v>2</v>
      </c>
      <c r="I948">
        <v>0</v>
      </c>
    </row>
    <row r="949" spans="1:9">
      <c r="A949">
        <v>43</v>
      </c>
      <c r="B949">
        <v>7</v>
      </c>
      <c r="C949">
        <v>2089</v>
      </c>
      <c r="D949">
        <v>7</v>
      </c>
      <c r="E949">
        <v>5</v>
      </c>
      <c r="F949">
        <v>4</v>
      </c>
      <c r="G949">
        <v>2</v>
      </c>
      <c r="H949">
        <v>2</v>
      </c>
      <c r="I949">
        <v>0</v>
      </c>
    </row>
    <row r="950" spans="1:9">
      <c r="A950">
        <v>45</v>
      </c>
      <c r="B950">
        <v>2</v>
      </c>
      <c r="C950">
        <v>16792</v>
      </c>
      <c r="D950">
        <v>22</v>
      </c>
      <c r="E950">
        <v>20</v>
      </c>
      <c r="F950">
        <v>8</v>
      </c>
      <c r="G950">
        <v>11</v>
      </c>
      <c r="H950">
        <v>8</v>
      </c>
      <c r="I950">
        <v>0</v>
      </c>
    </row>
    <row r="951" spans="1:9">
      <c r="A951">
        <v>45</v>
      </c>
      <c r="B951">
        <v>6</v>
      </c>
      <c r="C951">
        <v>8865</v>
      </c>
      <c r="D951">
        <v>23</v>
      </c>
      <c r="E951">
        <v>19</v>
      </c>
      <c r="F951">
        <v>7</v>
      </c>
      <c r="G951">
        <v>12</v>
      </c>
      <c r="H951">
        <v>8</v>
      </c>
      <c r="I951">
        <v>0</v>
      </c>
    </row>
    <row r="952" spans="1:9">
      <c r="A952">
        <v>37</v>
      </c>
      <c r="B952">
        <v>4</v>
      </c>
      <c r="C952">
        <v>2793</v>
      </c>
      <c r="D952">
        <v>13</v>
      </c>
      <c r="E952">
        <v>9</v>
      </c>
      <c r="F952">
        <v>8</v>
      </c>
      <c r="G952">
        <v>5</v>
      </c>
      <c r="H952">
        <v>8</v>
      </c>
      <c r="I952">
        <v>0</v>
      </c>
    </row>
    <row r="953" spans="1:9">
      <c r="A953">
        <v>39</v>
      </c>
      <c r="B953">
        <v>2</v>
      </c>
      <c r="C953">
        <v>10938</v>
      </c>
      <c r="D953">
        <v>20</v>
      </c>
      <c r="E953">
        <v>19</v>
      </c>
      <c r="F953">
        <v>6</v>
      </c>
      <c r="G953">
        <v>11</v>
      </c>
      <c r="H953">
        <v>8</v>
      </c>
      <c r="I953">
        <v>0</v>
      </c>
    </row>
    <row r="954" spans="1:9">
      <c r="A954">
        <v>38</v>
      </c>
      <c r="B954">
        <v>2</v>
      </c>
      <c r="C954">
        <v>5249</v>
      </c>
      <c r="D954">
        <v>13</v>
      </c>
      <c r="E954">
        <v>8</v>
      </c>
      <c r="F954">
        <v>7</v>
      </c>
      <c r="G954">
        <v>7</v>
      </c>
      <c r="H954">
        <v>5</v>
      </c>
      <c r="I954">
        <v>0</v>
      </c>
    </row>
    <row r="955" spans="1:9">
      <c r="A955">
        <v>42</v>
      </c>
      <c r="B955">
        <v>26</v>
      </c>
      <c r="C955">
        <v>13525</v>
      </c>
      <c r="D955">
        <v>23</v>
      </c>
      <c r="E955">
        <v>20</v>
      </c>
      <c r="F955">
        <v>4</v>
      </c>
      <c r="G955">
        <v>4</v>
      </c>
      <c r="H955">
        <v>8</v>
      </c>
      <c r="I955">
        <v>0</v>
      </c>
    </row>
    <row r="956" spans="1:9">
      <c r="A956">
        <v>33</v>
      </c>
      <c r="B956">
        <v>5</v>
      </c>
      <c r="C956">
        <v>11878</v>
      </c>
      <c r="D956">
        <v>12</v>
      </c>
      <c r="E956">
        <v>10</v>
      </c>
      <c r="F956">
        <v>6</v>
      </c>
      <c r="G956">
        <v>8</v>
      </c>
      <c r="H956">
        <v>8</v>
      </c>
      <c r="I956">
        <v>0</v>
      </c>
    </row>
    <row r="957" spans="1:9">
      <c r="A957">
        <v>37</v>
      </c>
      <c r="B957">
        <v>25</v>
      </c>
      <c r="C957">
        <v>4449</v>
      </c>
      <c r="D957">
        <v>15</v>
      </c>
      <c r="E957">
        <v>13</v>
      </c>
      <c r="F957">
        <v>11</v>
      </c>
      <c r="G957">
        <v>10</v>
      </c>
      <c r="H957">
        <v>7</v>
      </c>
      <c r="I957">
        <v>0</v>
      </c>
    </row>
    <row r="958" spans="1:9">
      <c r="A958">
        <v>56</v>
      </c>
      <c r="B958">
        <v>6</v>
      </c>
      <c r="C958">
        <v>13212</v>
      </c>
      <c r="D958">
        <v>36</v>
      </c>
      <c r="E958">
        <v>7</v>
      </c>
      <c r="F958">
        <v>7</v>
      </c>
      <c r="G958">
        <v>7</v>
      </c>
      <c r="H958">
        <v>7</v>
      </c>
      <c r="I958">
        <v>0</v>
      </c>
    </row>
    <row r="959" spans="1:9">
      <c r="A959">
        <v>30</v>
      </c>
      <c r="B959">
        <v>22</v>
      </c>
      <c r="C959">
        <v>8412</v>
      </c>
      <c r="D959">
        <v>10</v>
      </c>
      <c r="E959">
        <v>9</v>
      </c>
      <c r="F959">
        <v>8</v>
      </c>
      <c r="G959">
        <v>7</v>
      </c>
      <c r="H959">
        <v>8</v>
      </c>
      <c r="I959">
        <v>0</v>
      </c>
    </row>
    <row r="960" spans="1:9">
      <c r="A960">
        <v>30</v>
      </c>
      <c r="B960">
        <v>2</v>
      </c>
      <c r="C960">
        <v>2564</v>
      </c>
      <c r="D960">
        <v>12</v>
      </c>
      <c r="E960">
        <v>11</v>
      </c>
      <c r="F960">
        <v>7</v>
      </c>
      <c r="G960">
        <v>6</v>
      </c>
      <c r="H960">
        <v>7</v>
      </c>
      <c r="I960">
        <v>0</v>
      </c>
    </row>
    <row r="961" spans="1:9">
      <c r="A961">
        <v>60</v>
      </c>
      <c r="B961">
        <v>28</v>
      </c>
      <c r="C961">
        <v>10266</v>
      </c>
      <c r="D961">
        <v>22</v>
      </c>
      <c r="E961">
        <v>18</v>
      </c>
      <c r="F961">
        <v>13</v>
      </c>
      <c r="G961">
        <v>13</v>
      </c>
      <c r="H961">
        <v>11</v>
      </c>
      <c r="I961">
        <v>0</v>
      </c>
    </row>
    <row r="962" spans="1:9">
      <c r="A962">
        <v>43</v>
      </c>
      <c r="B962">
        <v>9</v>
      </c>
      <c r="C962">
        <v>5679</v>
      </c>
      <c r="D962">
        <v>10</v>
      </c>
      <c r="E962">
        <v>8</v>
      </c>
      <c r="F962">
        <v>7</v>
      </c>
      <c r="G962">
        <v>4</v>
      </c>
      <c r="H962">
        <v>7</v>
      </c>
      <c r="I962">
        <v>0</v>
      </c>
    </row>
    <row r="963" spans="1:9">
      <c r="A963">
        <v>33</v>
      </c>
      <c r="B963">
        <v>6</v>
      </c>
      <c r="C963">
        <v>7725</v>
      </c>
      <c r="D963">
        <v>15</v>
      </c>
      <c r="E963">
        <v>13</v>
      </c>
      <c r="F963">
        <v>11</v>
      </c>
      <c r="G963">
        <v>4</v>
      </c>
      <c r="H963">
        <v>7</v>
      </c>
      <c r="I963">
        <v>0</v>
      </c>
    </row>
    <row r="964" spans="1:9">
      <c r="A964">
        <v>38</v>
      </c>
      <c r="B964">
        <v>2</v>
      </c>
      <c r="C964">
        <v>5980</v>
      </c>
      <c r="D964">
        <v>17</v>
      </c>
      <c r="E964">
        <v>15</v>
      </c>
      <c r="F964">
        <v>7</v>
      </c>
      <c r="G964">
        <v>4</v>
      </c>
      <c r="H964">
        <v>12</v>
      </c>
      <c r="I964">
        <v>0</v>
      </c>
    </row>
    <row r="965" spans="1:9">
      <c r="A965">
        <v>42</v>
      </c>
      <c r="B965">
        <v>2</v>
      </c>
      <c r="C965">
        <v>2515</v>
      </c>
      <c r="D965">
        <v>8</v>
      </c>
      <c r="E965">
        <v>2</v>
      </c>
      <c r="F965">
        <v>1</v>
      </c>
      <c r="G965">
        <v>2</v>
      </c>
      <c r="H965">
        <v>2</v>
      </c>
      <c r="I965">
        <v>0</v>
      </c>
    </row>
    <row r="966" spans="1:9">
      <c r="A966">
        <v>55</v>
      </c>
      <c r="B966">
        <v>18</v>
      </c>
      <c r="C966">
        <v>6385</v>
      </c>
      <c r="D966">
        <v>17</v>
      </c>
      <c r="E966">
        <v>8</v>
      </c>
      <c r="F966">
        <v>7</v>
      </c>
      <c r="G966">
        <v>6</v>
      </c>
      <c r="H966">
        <v>7</v>
      </c>
      <c r="I966">
        <v>0</v>
      </c>
    </row>
    <row r="967" spans="1:9">
      <c r="A967">
        <v>32</v>
      </c>
      <c r="B967">
        <v>29</v>
      </c>
      <c r="C967">
        <v>4025</v>
      </c>
      <c r="D967">
        <v>10</v>
      </c>
      <c r="E967">
        <v>8</v>
      </c>
      <c r="F967">
        <v>7</v>
      </c>
      <c r="G967">
        <v>7</v>
      </c>
      <c r="H967">
        <v>7</v>
      </c>
      <c r="I967">
        <v>0</v>
      </c>
    </row>
    <row r="968" spans="1:9">
      <c r="A968">
        <v>53</v>
      </c>
      <c r="B968">
        <v>2</v>
      </c>
      <c r="C968">
        <v>7525</v>
      </c>
      <c r="D968">
        <v>30</v>
      </c>
      <c r="E968">
        <v>15</v>
      </c>
      <c r="F968">
        <v>7</v>
      </c>
      <c r="G968">
        <v>6</v>
      </c>
      <c r="H968">
        <v>12</v>
      </c>
      <c r="I968">
        <v>0</v>
      </c>
    </row>
    <row r="969" spans="1:9">
      <c r="A969">
        <v>55</v>
      </c>
      <c r="B969">
        <v>2</v>
      </c>
      <c r="C969">
        <v>16756</v>
      </c>
      <c r="D969">
        <v>31</v>
      </c>
      <c r="E969">
        <v>9</v>
      </c>
      <c r="F969">
        <v>7</v>
      </c>
      <c r="G969">
        <v>6</v>
      </c>
      <c r="H969">
        <v>2</v>
      </c>
      <c r="I969">
        <v>0</v>
      </c>
    </row>
    <row r="970" spans="1:9">
      <c r="A970">
        <v>48</v>
      </c>
      <c r="B970">
        <v>1</v>
      </c>
      <c r="C970">
        <v>16885</v>
      </c>
      <c r="D970">
        <v>27</v>
      </c>
      <c r="E970">
        <v>5</v>
      </c>
      <c r="F970">
        <v>4</v>
      </c>
      <c r="G970">
        <v>2</v>
      </c>
      <c r="H970">
        <v>1</v>
      </c>
      <c r="I970">
        <v>0</v>
      </c>
    </row>
    <row r="971" spans="1:9">
      <c r="A971">
        <v>39</v>
      </c>
      <c r="B971">
        <v>2</v>
      </c>
      <c r="C971">
        <v>12169</v>
      </c>
      <c r="D971">
        <v>21</v>
      </c>
      <c r="E971">
        <v>18</v>
      </c>
      <c r="F971">
        <v>7</v>
      </c>
      <c r="G971">
        <v>11</v>
      </c>
      <c r="H971">
        <v>5</v>
      </c>
      <c r="I971">
        <v>1</v>
      </c>
    </row>
    <row r="972" spans="1:9">
      <c r="A972">
        <v>40</v>
      </c>
      <c r="B972">
        <v>9</v>
      </c>
      <c r="C972">
        <v>13499</v>
      </c>
      <c r="D972">
        <v>20</v>
      </c>
      <c r="E972">
        <v>18</v>
      </c>
      <c r="F972">
        <v>7</v>
      </c>
      <c r="G972">
        <v>2</v>
      </c>
      <c r="H972">
        <v>13</v>
      </c>
      <c r="I972">
        <v>0</v>
      </c>
    </row>
    <row r="973" spans="1:9">
      <c r="A973">
        <v>42</v>
      </c>
      <c r="B973">
        <v>12</v>
      </c>
      <c r="C973">
        <v>13758</v>
      </c>
      <c r="D973">
        <v>22</v>
      </c>
      <c r="E973">
        <v>21</v>
      </c>
      <c r="F973">
        <v>9</v>
      </c>
      <c r="G973">
        <v>13</v>
      </c>
      <c r="H973">
        <v>14</v>
      </c>
      <c r="I973">
        <v>1</v>
      </c>
    </row>
    <row r="974" spans="1:9">
      <c r="A974">
        <v>34</v>
      </c>
      <c r="B974">
        <v>1</v>
      </c>
      <c r="C974">
        <v>5343</v>
      </c>
      <c r="D974">
        <v>14</v>
      </c>
      <c r="E974">
        <v>13</v>
      </c>
      <c r="F974">
        <v>9</v>
      </c>
      <c r="G974">
        <v>4</v>
      </c>
      <c r="H974">
        <v>9</v>
      </c>
      <c r="I974">
        <v>0</v>
      </c>
    </row>
    <row r="975" spans="1:9">
      <c r="A975">
        <v>51</v>
      </c>
      <c r="B975">
        <v>9</v>
      </c>
      <c r="C975">
        <v>19847</v>
      </c>
      <c r="D975">
        <v>31</v>
      </c>
      <c r="E975">
        <v>29</v>
      </c>
      <c r="F975">
        <v>10</v>
      </c>
      <c r="G975">
        <v>11</v>
      </c>
      <c r="H975">
        <v>10</v>
      </c>
      <c r="I975">
        <v>0</v>
      </c>
    </row>
    <row r="976" spans="1:9">
      <c r="A976">
        <v>34</v>
      </c>
      <c r="B976">
        <v>19</v>
      </c>
      <c r="C976">
        <v>4444</v>
      </c>
      <c r="D976">
        <v>15</v>
      </c>
      <c r="E976">
        <v>11</v>
      </c>
      <c r="F976">
        <v>8</v>
      </c>
      <c r="G976">
        <v>5</v>
      </c>
      <c r="H976">
        <v>10</v>
      </c>
      <c r="I976">
        <v>0</v>
      </c>
    </row>
    <row r="977" spans="1:9">
      <c r="A977">
        <v>51</v>
      </c>
      <c r="B977">
        <v>6</v>
      </c>
      <c r="C977">
        <v>2838</v>
      </c>
      <c r="D977">
        <v>8</v>
      </c>
      <c r="E977">
        <v>7</v>
      </c>
      <c r="F977">
        <v>0</v>
      </c>
      <c r="G977">
        <v>7</v>
      </c>
      <c r="H977">
        <v>7</v>
      </c>
      <c r="I977">
        <v>0</v>
      </c>
    </row>
    <row r="978" spans="1:9">
      <c r="A978">
        <v>28</v>
      </c>
      <c r="B978">
        <v>1</v>
      </c>
      <c r="C978">
        <v>6674</v>
      </c>
      <c r="D978">
        <v>10</v>
      </c>
      <c r="E978">
        <v>9</v>
      </c>
      <c r="F978">
        <v>8</v>
      </c>
      <c r="G978">
        <v>7</v>
      </c>
      <c r="H978">
        <v>5</v>
      </c>
      <c r="I978">
        <v>0</v>
      </c>
    </row>
    <row r="979" spans="1:9">
      <c r="A979">
        <v>42</v>
      </c>
      <c r="B979">
        <v>2</v>
      </c>
      <c r="C979">
        <v>17861</v>
      </c>
      <c r="D979">
        <v>21</v>
      </c>
      <c r="E979">
        <v>20</v>
      </c>
      <c r="F979">
        <v>8</v>
      </c>
      <c r="G979">
        <v>2</v>
      </c>
      <c r="H979">
        <v>10</v>
      </c>
      <c r="I979">
        <v>0</v>
      </c>
    </row>
    <row r="980" spans="1:9">
      <c r="A980">
        <v>36</v>
      </c>
      <c r="B980">
        <v>7</v>
      </c>
      <c r="C980">
        <v>4639</v>
      </c>
      <c r="D980">
        <v>17</v>
      </c>
      <c r="E980">
        <v>15</v>
      </c>
      <c r="F980">
        <v>7</v>
      </c>
      <c r="G980">
        <v>6</v>
      </c>
      <c r="H980">
        <v>13</v>
      </c>
      <c r="I980">
        <v>0</v>
      </c>
    </row>
    <row r="981" spans="1:9">
      <c r="A981">
        <v>29</v>
      </c>
      <c r="B981">
        <v>14</v>
      </c>
      <c r="C981">
        <v>7553</v>
      </c>
      <c r="D981">
        <v>9</v>
      </c>
      <c r="E981">
        <v>8</v>
      </c>
      <c r="F981">
        <v>7</v>
      </c>
      <c r="G981">
        <v>7</v>
      </c>
      <c r="H981">
        <v>7</v>
      </c>
      <c r="I981">
        <v>1</v>
      </c>
    </row>
    <row r="982" spans="1:9">
      <c r="A982">
        <v>40</v>
      </c>
      <c r="B982">
        <v>8</v>
      </c>
      <c r="C982">
        <v>13757</v>
      </c>
      <c r="D982">
        <v>16</v>
      </c>
      <c r="E982">
        <v>9</v>
      </c>
      <c r="F982">
        <v>8</v>
      </c>
      <c r="G982">
        <v>4</v>
      </c>
      <c r="H982">
        <v>8</v>
      </c>
      <c r="I982">
        <v>0</v>
      </c>
    </row>
    <row r="983" spans="1:9">
      <c r="A983">
        <v>34</v>
      </c>
      <c r="B983">
        <v>15</v>
      </c>
      <c r="C983">
        <v>17007</v>
      </c>
      <c r="D983">
        <v>16</v>
      </c>
      <c r="E983">
        <v>14</v>
      </c>
      <c r="F983">
        <v>8</v>
      </c>
      <c r="G983">
        <v>6</v>
      </c>
      <c r="H983">
        <v>9</v>
      </c>
      <c r="I983">
        <v>0</v>
      </c>
    </row>
    <row r="984" spans="1:9">
      <c r="A984">
        <v>42</v>
      </c>
      <c r="B984">
        <v>2</v>
      </c>
      <c r="C984">
        <v>10124</v>
      </c>
      <c r="D984">
        <v>24</v>
      </c>
      <c r="E984">
        <v>20</v>
      </c>
      <c r="F984">
        <v>8</v>
      </c>
      <c r="G984">
        <v>13</v>
      </c>
      <c r="H984">
        <v>9</v>
      </c>
      <c r="I984">
        <v>0</v>
      </c>
    </row>
    <row r="985" spans="1:9">
      <c r="A985">
        <v>50</v>
      </c>
      <c r="B985">
        <v>20</v>
      </c>
      <c r="C985">
        <v>11245</v>
      </c>
      <c r="D985">
        <v>32</v>
      </c>
      <c r="E985">
        <v>30</v>
      </c>
      <c r="F985">
        <v>8</v>
      </c>
      <c r="G985">
        <v>12</v>
      </c>
      <c r="H985">
        <v>13</v>
      </c>
      <c r="I985">
        <v>0</v>
      </c>
    </row>
    <row r="986" spans="1:9">
      <c r="A986">
        <v>35</v>
      </c>
      <c r="B986">
        <v>12</v>
      </c>
      <c r="C986">
        <v>4581</v>
      </c>
      <c r="D986">
        <v>13</v>
      </c>
      <c r="E986">
        <v>11</v>
      </c>
      <c r="F986">
        <v>9</v>
      </c>
      <c r="G986">
        <v>6</v>
      </c>
      <c r="H986">
        <v>7</v>
      </c>
      <c r="I986">
        <v>1</v>
      </c>
    </row>
    <row r="987" spans="1:9">
      <c r="A987">
        <v>38</v>
      </c>
      <c r="B987">
        <v>1</v>
      </c>
      <c r="C987">
        <v>4735</v>
      </c>
      <c r="D987">
        <v>19</v>
      </c>
      <c r="E987">
        <v>13</v>
      </c>
      <c r="F987">
        <v>11</v>
      </c>
      <c r="G987">
        <v>2</v>
      </c>
      <c r="H987">
        <v>9</v>
      </c>
      <c r="I987">
        <v>0</v>
      </c>
    </row>
    <row r="988" spans="1:9">
      <c r="A988">
        <v>48</v>
      </c>
      <c r="B988">
        <v>7</v>
      </c>
      <c r="C988">
        <v>2655</v>
      </c>
      <c r="D988">
        <v>19</v>
      </c>
      <c r="E988">
        <v>9</v>
      </c>
      <c r="F988">
        <v>7</v>
      </c>
      <c r="G988">
        <v>7</v>
      </c>
      <c r="H988">
        <v>7</v>
      </c>
      <c r="I988">
        <v>1</v>
      </c>
    </row>
    <row r="989" spans="1:9">
      <c r="A989">
        <v>45</v>
      </c>
      <c r="B989">
        <v>1</v>
      </c>
      <c r="C989">
        <v>10748</v>
      </c>
      <c r="D989">
        <v>25</v>
      </c>
      <c r="E989">
        <v>23</v>
      </c>
      <c r="F989">
        <v>15</v>
      </c>
      <c r="G989">
        <v>14</v>
      </c>
      <c r="H989">
        <v>4</v>
      </c>
      <c r="I989">
        <v>0</v>
      </c>
    </row>
    <row r="990" spans="1:9">
      <c r="A990">
        <v>47</v>
      </c>
      <c r="B990">
        <v>9</v>
      </c>
      <c r="C990">
        <v>12936</v>
      </c>
      <c r="D990">
        <v>25</v>
      </c>
      <c r="E990">
        <v>23</v>
      </c>
      <c r="F990">
        <v>5</v>
      </c>
      <c r="G990">
        <v>14</v>
      </c>
      <c r="H990">
        <v>10</v>
      </c>
      <c r="I990">
        <v>1</v>
      </c>
    </row>
    <row r="991" spans="1:9">
      <c r="A991">
        <v>38</v>
      </c>
      <c r="B991">
        <v>2</v>
      </c>
      <c r="C991">
        <v>2592</v>
      </c>
      <c r="D991">
        <v>13</v>
      </c>
      <c r="E991">
        <v>11</v>
      </c>
      <c r="F991">
        <v>10</v>
      </c>
      <c r="G991">
        <v>3</v>
      </c>
      <c r="H991">
        <v>8</v>
      </c>
      <c r="I991">
        <v>0</v>
      </c>
    </row>
    <row r="992" spans="1:9">
      <c r="A992">
        <v>39</v>
      </c>
      <c r="B992">
        <v>20</v>
      </c>
      <c r="C992">
        <v>4127</v>
      </c>
      <c r="D992">
        <v>7</v>
      </c>
      <c r="E992">
        <v>2</v>
      </c>
      <c r="F992">
        <v>1</v>
      </c>
      <c r="G992">
        <v>2</v>
      </c>
      <c r="H992">
        <v>2</v>
      </c>
      <c r="I992">
        <v>0</v>
      </c>
    </row>
    <row r="993" spans="1:9">
      <c r="A993">
        <v>58</v>
      </c>
      <c r="B993">
        <v>2</v>
      </c>
      <c r="C993">
        <v>16291</v>
      </c>
      <c r="D993">
        <v>37</v>
      </c>
      <c r="E993">
        <v>16</v>
      </c>
      <c r="F993">
        <v>9</v>
      </c>
      <c r="G993">
        <v>14</v>
      </c>
      <c r="H993">
        <v>14</v>
      </c>
      <c r="I993">
        <v>0</v>
      </c>
    </row>
    <row r="994" spans="1:9">
      <c r="A994">
        <v>45</v>
      </c>
      <c r="B994">
        <v>2</v>
      </c>
      <c r="C994">
        <v>5154</v>
      </c>
      <c r="D994">
        <v>10</v>
      </c>
      <c r="E994">
        <v>8</v>
      </c>
      <c r="F994">
        <v>7</v>
      </c>
      <c r="G994">
        <v>5</v>
      </c>
      <c r="H994">
        <v>7</v>
      </c>
      <c r="I994">
        <v>0</v>
      </c>
    </row>
    <row r="995" spans="1:9">
      <c r="A995">
        <v>42</v>
      </c>
      <c r="B995">
        <v>10</v>
      </c>
      <c r="C995">
        <v>2936</v>
      </c>
      <c r="D995">
        <v>10</v>
      </c>
      <c r="E995">
        <v>6</v>
      </c>
      <c r="F995">
        <v>3</v>
      </c>
      <c r="G995">
        <v>3</v>
      </c>
      <c r="H995">
        <v>3</v>
      </c>
      <c r="I995">
        <v>0</v>
      </c>
    </row>
    <row r="996" spans="1:9">
      <c r="A996">
        <v>27</v>
      </c>
      <c r="B996">
        <v>15</v>
      </c>
      <c r="C996">
        <v>4774</v>
      </c>
      <c r="D996">
        <v>8</v>
      </c>
      <c r="E996">
        <v>7</v>
      </c>
      <c r="F996">
        <v>6</v>
      </c>
      <c r="G996">
        <v>7</v>
      </c>
      <c r="H996">
        <v>3</v>
      </c>
      <c r="I996">
        <v>0</v>
      </c>
    </row>
    <row r="997" spans="1:9">
      <c r="A997">
        <v>48</v>
      </c>
      <c r="B997">
        <v>22</v>
      </c>
      <c r="C997">
        <v>17174</v>
      </c>
      <c r="D997">
        <v>24</v>
      </c>
      <c r="E997">
        <v>22</v>
      </c>
      <c r="F997">
        <v>17</v>
      </c>
      <c r="G997">
        <v>4</v>
      </c>
      <c r="H997">
        <v>7</v>
      </c>
      <c r="I997">
        <v>0</v>
      </c>
    </row>
    <row r="998" spans="1:9">
      <c r="A998">
        <v>26</v>
      </c>
      <c r="B998">
        <v>6</v>
      </c>
      <c r="C998">
        <v>2544</v>
      </c>
      <c r="D998">
        <v>8</v>
      </c>
      <c r="E998">
        <v>7</v>
      </c>
      <c r="F998">
        <v>7</v>
      </c>
      <c r="G998">
        <v>7</v>
      </c>
      <c r="H998">
        <v>7</v>
      </c>
      <c r="I998">
        <v>0</v>
      </c>
    </row>
    <row r="999" spans="1:9">
      <c r="A999">
        <v>49</v>
      </c>
      <c r="B999">
        <v>2</v>
      </c>
      <c r="C999">
        <v>19161</v>
      </c>
      <c r="D999">
        <v>28</v>
      </c>
      <c r="E999">
        <v>5</v>
      </c>
      <c r="F999">
        <v>4</v>
      </c>
      <c r="G999">
        <v>4</v>
      </c>
      <c r="H999">
        <v>3</v>
      </c>
      <c r="I999">
        <v>0</v>
      </c>
    </row>
    <row r="1000" spans="1:9">
      <c r="A1000">
        <v>31</v>
      </c>
      <c r="B1000">
        <v>10</v>
      </c>
      <c r="C1000">
        <v>11031</v>
      </c>
      <c r="D1000">
        <v>13</v>
      </c>
      <c r="E1000">
        <v>11</v>
      </c>
      <c r="F1000">
        <v>7</v>
      </c>
      <c r="G1000">
        <v>4</v>
      </c>
      <c r="H1000">
        <v>8</v>
      </c>
      <c r="I1000">
        <v>0</v>
      </c>
    </row>
    <row r="1001" spans="1:9">
      <c r="A1001">
        <v>38</v>
      </c>
      <c r="B1001">
        <v>6</v>
      </c>
      <c r="C1001">
        <v>5321</v>
      </c>
      <c r="D1001">
        <v>10</v>
      </c>
      <c r="E1001">
        <v>8</v>
      </c>
      <c r="F1001">
        <v>3</v>
      </c>
      <c r="G1001">
        <v>7</v>
      </c>
      <c r="H1001">
        <v>7</v>
      </c>
      <c r="I1001">
        <v>0</v>
      </c>
    </row>
    <row r="1002" spans="1:9">
      <c r="A1002">
        <v>47</v>
      </c>
      <c r="B1002">
        <v>1</v>
      </c>
      <c r="C1002">
        <v>11957</v>
      </c>
      <c r="D1002">
        <v>14</v>
      </c>
      <c r="E1002">
        <v>13</v>
      </c>
      <c r="F1002">
        <v>8</v>
      </c>
      <c r="G1002">
        <v>5</v>
      </c>
      <c r="H1002">
        <v>12</v>
      </c>
      <c r="I1002">
        <v>0</v>
      </c>
    </row>
    <row r="1003" spans="1:9">
      <c r="A1003">
        <v>53</v>
      </c>
      <c r="B1003">
        <v>2</v>
      </c>
      <c r="C1003">
        <v>15427</v>
      </c>
      <c r="D1003">
        <v>31</v>
      </c>
      <c r="E1003">
        <v>25</v>
      </c>
      <c r="F1003">
        <v>8</v>
      </c>
      <c r="G1003">
        <v>3</v>
      </c>
      <c r="H1003">
        <v>7</v>
      </c>
      <c r="I1003">
        <v>0</v>
      </c>
    </row>
    <row r="1004" spans="1:9">
      <c r="A1004">
        <v>44</v>
      </c>
      <c r="B1004">
        <v>7</v>
      </c>
      <c r="C1004">
        <v>10248</v>
      </c>
      <c r="D1004">
        <v>24</v>
      </c>
      <c r="E1004">
        <v>22</v>
      </c>
      <c r="F1004">
        <v>6</v>
      </c>
      <c r="G1004">
        <v>5</v>
      </c>
      <c r="H1004">
        <v>17</v>
      </c>
      <c r="I1004">
        <v>0</v>
      </c>
    </row>
    <row r="1005" spans="1:9">
      <c r="A1005">
        <v>50</v>
      </c>
      <c r="B1005">
        <v>7</v>
      </c>
      <c r="C1005">
        <v>18740</v>
      </c>
      <c r="D1005">
        <v>29</v>
      </c>
      <c r="E1005">
        <v>27</v>
      </c>
      <c r="F1005">
        <v>3</v>
      </c>
      <c r="G1005">
        <v>13</v>
      </c>
      <c r="H1005">
        <v>8</v>
      </c>
      <c r="I1005">
        <v>0</v>
      </c>
    </row>
    <row r="1006" spans="1:9">
      <c r="A1006">
        <v>35</v>
      </c>
      <c r="B1006">
        <v>1</v>
      </c>
      <c r="C1006">
        <v>4312</v>
      </c>
      <c r="D1006">
        <v>16</v>
      </c>
      <c r="E1006">
        <v>15</v>
      </c>
      <c r="F1006">
        <v>13</v>
      </c>
      <c r="G1006">
        <v>2</v>
      </c>
      <c r="H1006">
        <v>8</v>
      </c>
      <c r="I1006">
        <v>0</v>
      </c>
    </row>
    <row r="1007" spans="1:9">
      <c r="A1007">
        <v>34</v>
      </c>
      <c r="B1007">
        <v>5</v>
      </c>
      <c r="C1007">
        <v>11631</v>
      </c>
      <c r="D1007">
        <v>14</v>
      </c>
      <c r="E1007">
        <v>11</v>
      </c>
      <c r="F1007">
        <v>10</v>
      </c>
      <c r="G1007">
        <v>5</v>
      </c>
      <c r="H1007">
        <v>8</v>
      </c>
      <c r="I1007">
        <v>0</v>
      </c>
    </row>
    <row r="1008" spans="1:9">
      <c r="A1008">
        <v>31</v>
      </c>
      <c r="B1008">
        <v>6</v>
      </c>
      <c r="C1008">
        <v>6172</v>
      </c>
      <c r="D1008">
        <v>12</v>
      </c>
      <c r="E1008">
        <v>7</v>
      </c>
      <c r="F1008">
        <v>7</v>
      </c>
      <c r="G1008">
        <v>7</v>
      </c>
      <c r="H1008">
        <v>7</v>
      </c>
      <c r="I1008">
        <v>1</v>
      </c>
    </row>
    <row r="1009" spans="1:9">
      <c r="A1009">
        <v>39</v>
      </c>
      <c r="B1009">
        <v>4</v>
      </c>
      <c r="C1009">
        <v>5902</v>
      </c>
      <c r="D1009">
        <v>17</v>
      </c>
      <c r="E1009">
        <v>15</v>
      </c>
      <c r="F1009">
        <v>11</v>
      </c>
      <c r="G1009">
        <v>5</v>
      </c>
      <c r="H1009">
        <v>9</v>
      </c>
      <c r="I1009">
        <v>0</v>
      </c>
    </row>
    <row r="1010" spans="1:9">
      <c r="A1010">
        <v>40</v>
      </c>
      <c r="B1010">
        <v>4</v>
      </c>
      <c r="C1010">
        <v>10855</v>
      </c>
      <c r="D1010">
        <v>15</v>
      </c>
      <c r="E1010">
        <v>12</v>
      </c>
      <c r="F1010">
        <v>11</v>
      </c>
      <c r="G1010">
        <v>2</v>
      </c>
      <c r="H1010">
        <v>11</v>
      </c>
      <c r="I1010">
        <v>0</v>
      </c>
    </row>
    <row r="1011" spans="1:9">
      <c r="A1011">
        <v>55</v>
      </c>
      <c r="B1011">
        <v>14</v>
      </c>
      <c r="C1011">
        <v>18722</v>
      </c>
      <c r="D1011">
        <v>36</v>
      </c>
      <c r="E1011">
        <v>24</v>
      </c>
      <c r="F1011">
        <v>15</v>
      </c>
      <c r="G1011">
        <v>2</v>
      </c>
      <c r="H1011">
        <v>15</v>
      </c>
      <c r="I1011">
        <v>0</v>
      </c>
    </row>
    <row r="1012" spans="1:9">
      <c r="A1012">
        <v>52</v>
      </c>
      <c r="B1012">
        <v>1</v>
      </c>
      <c r="C1012">
        <v>19999</v>
      </c>
      <c r="D1012">
        <v>34</v>
      </c>
      <c r="E1012">
        <v>33</v>
      </c>
      <c r="F1012">
        <v>18</v>
      </c>
      <c r="G1012">
        <v>11</v>
      </c>
      <c r="H1012">
        <v>9</v>
      </c>
      <c r="I1012">
        <v>0</v>
      </c>
    </row>
    <row r="1013" spans="1:9">
      <c r="A1013">
        <v>51</v>
      </c>
      <c r="B1013">
        <v>8</v>
      </c>
      <c r="C1013">
        <v>12490</v>
      </c>
      <c r="D1013">
        <v>16</v>
      </c>
      <c r="E1013">
        <v>10</v>
      </c>
      <c r="F1013">
        <v>9</v>
      </c>
      <c r="G1013">
        <v>4</v>
      </c>
      <c r="H1013">
        <v>7</v>
      </c>
      <c r="I1013">
        <v>0</v>
      </c>
    </row>
    <row r="1014" spans="1:9">
      <c r="A1014">
        <v>34</v>
      </c>
      <c r="B1014">
        <v>2</v>
      </c>
      <c r="C1014">
        <v>5957</v>
      </c>
      <c r="D1014">
        <v>13</v>
      </c>
      <c r="E1014">
        <v>11</v>
      </c>
      <c r="F1014">
        <v>9</v>
      </c>
      <c r="G1014">
        <v>5</v>
      </c>
      <c r="H1014">
        <v>9</v>
      </c>
      <c r="I1014">
        <v>0</v>
      </c>
    </row>
    <row r="1015" spans="1:9">
      <c r="A1015">
        <v>42</v>
      </c>
      <c r="B1015">
        <v>2</v>
      </c>
      <c r="C1015">
        <v>2593</v>
      </c>
      <c r="D1015">
        <v>10</v>
      </c>
      <c r="E1015">
        <v>9</v>
      </c>
      <c r="F1015">
        <v>6</v>
      </c>
      <c r="G1015">
        <v>7</v>
      </c>
      <c r="H1015">
        <v>8</v>
      </c>
      <c r="I1015">
        <v>0</v>
      </c>
    </row>
    <row r="1016" spans="1:9">
      <c r="A1016">
        <v>46</v>
      </c>
      <c r="B1016">
        <v>2</v>
      </c>
      <c r="C1016">
        <v>16872</v>
      </c>
      <c r="D1016">
        <v>28</v>
      </c>
      <c r="E1016">
        <v>7</v>
      </c>
      <c r="F1016">
        <v>7</v>
      </c>
      <c r="G1016">
        <v>7</v>
      </c>
      <c r="H1016">
        <v>7</v>
      </c>
      <c r="I1016">
        <v>0</v>
      </c>
    </row>
    <row r="1017" spans="1:9">
      <c r="A1017">
        <v>31</v>
      </c>
      <c r="B1017">
        <v>23</v>
      </c>
      <c r="C1017">
        <v>5582</v>
      </c>
      <c r="D1017">
        <v>10</v>
      </c>
      <c r="E1017">
        <v>9</v>
      </c>
      <c r="F1017">
        <v>0</v>
      </c>
      <c r="G1017">
        <v>7</v>
      </c>
      <c r="H1017">
        <v>8</v>
      </c>
      <c r="I1017">
        <v>0</v>
      </c>
    </row>
    <row r="1018" spans="1:9">
      <c r="A1018">
        <v>35</v>
      </c>
      <c r="B1018">
        <v>22</v>
      </c>
      <c r="C1018">
        <v>11996</v>
      </c>
      <c r="D1018">
        <v>10</v>
      </c>
      <c r="E1018">
        <v>7</v>
      </c>
      <c r="F1018">
        <v>7</v>
      </c>
      <c r="G1018">
        <v>6</v>
      </c>
      <c r="H1018">
        <v>2</v>
      </c>
      <c r="I1018">
        <v>0</v>
      </c>
    </row>
    <row r="1019" spans="1:9">
      <c r="A1019">
        <v>31</v>
      </c>
      <c r="B1019">
        <v>7</v>
      </c>
      <c r="C1019">
        <v>6929</v>
      </c>
      <c r="D1019">
        <v>10</v>
      </c>
      <c r="E1019">
        <v>8</v>
      </c>
      <c r="F1019">
        <v>7</v>
      </c>
      <c r="G1019">
        <v>7</v>
      </c>
      <c r="H1019">
        <v>7</v>
      </c>
      <c r="I1019">
        <v>0</v>
      </c>
    </row>
    <row r="1020" spans="1:9">
      <c r="A1020">
        <v>39</v>
      </c>
      <c r="B1020">
        <v>1</v>
      </c>
      <c r="C1020">
        <v>9613</v>
      </c>
      <c r="D1020">
        <v>19</v>
      </c>
      <c r="E1020">
        <v>18</v>
      </c>
      <c r="F1020">
        <v>10</v>
      </c>
      <c r="G1020">
        <v>3</v>
      </c>
      <c r="H1020">
        <v>7</v>
      </c>
      <c r="I1020">
        <v>0</v>
      </c>
    </row>
    <row r="1021" spans="1:9">
      <c r="A1021">
        <v>38</v>
      </c>
      <c r="B1021">
        <v>15</v>
      </c>
      <c r="C1021">
        <v>11510</v>
      </c>
      <c r="D1021">
        <v>12</v>
      </c>
      <c r="E1021">
        <v>11</v>
      </c>
      <c r="F1021">
        <v>10</v>
      </c>
      <c r="G1021">
        <v>2</v>
      </c>
      <c r="H1021">
        <v>9</v>
      </c>
      <c r="I1021">
        <v>0</v>
      </c>
    </row>
    <row r="1022" spans="1:9">
      <c r="A1022">
        <v>37</v>
      </c>
      <c r="B1022">
        <v>6</v>
      </c>
      <c r="C1022">
        <v>5974</v>
      </c>
      <c r="D1022">
        <v>13</v>
      </c>
      <c r="E1022">
        <v>7</v>
      </c>
      <c r="F1022">
        <v>7</v>
      </c>
      <c r="G1022">
        <v>6</v>
      </c>
      <c r="H1022">
        <v>7</v>
      </c>
      <c r="I1022">
        <v>0</v>
      </c>
    </row>
    <row r="1023" spans="1:9">
      <c r="A1023">
        <v>50</v>
      </c>
      <c r="B1023">
        <v>29</v>
      </c>
      <c r="C1023">
        <v>17046</v>
      </c>
      <c r="D1023">
        <v>28</v>
      </c>
      <c r="E1023">
        <v>27</v>
      </c>
      <c r="F1023">
        <v>10</v>
      </c>
      <c r="G1023">
        <v>15</v>
      </c>
      <c r="H1023">
        <v>7</v>
      </c>
      <c r="I1023">
        <v>0</v>
      </c>
    </row>
    <row r="1024" spans="1:9">
      <c r="A1024">
        <v>35</v>
      </c>
      <c r="B1024">
        <v>22</v>
      </c>
      <c r="C1024">
        <v>4230</v>
      </c>
      <c r="D1024">
        <v>6</v>
      </c>
      <c r="E1024">
        <v>5</v>
      </c>
      <c r="F1024">
        <v>4</v>
      </c>
      <c r="G1024">
        <v>4</v>
      </c>
      <c r="H1024">
        <v>3</v>
      </c>
      <c r="I1024">
        <v>0</v>
      </c>
    </row>
    <row r="1025" spans="1:9">
      <c r="A1025">
        <v>34</v>
      </c>
      <c r="B1025">
        <v>2</v>
      </c>
      <c r="C1025">
        <v>2768</v>
      </c>
      <c r="D1025">
        <v>14</v>
      </c>
      <c r="E1025">
        <v>7</v>
      </c>
      <c r="F1025">
        <v>3</v>
      </c>
      <c r="G1025">
        <v>5</v>
      </c>
      <c r="H1025">
        <v>7</v>
      </c>
      <c r="I1025">
        <v>0</v>
      </c>
    </row>
    <row r="1026" spans="1:9">
      <c r="A1026">
        <v>31</v>
      </c>
      <c r="B1026">
        <v>6</v>
      </c>
      <c r="C1026">
        <v>5460</v>
      </c>
      <c r="D1026">
        <v>13</v>
      </c>
      <c r="E1026">
        <v>7</v>
      </c>
      <c r="F1026">
        <v>7</v>
      </c>
      <c r="G1026">
        <v>5</v>
      </c>
      <c r="H1026">
        <v>7</v>
      </c>
      <c r="I1026">
        <v>0</v>
      </c>
    </row>
    <row r="1027" spans="1:9">
      <c r="A1027">
        <v>41</v>
      </c>
      <c r="B1027">
        <v>10</v>
      </c>
      <c r="C1027">
        <v>19141</v>
      </c>
      <c r="D1027">
        <v>23</v>
      </c>
      <c r="E1027">
        <v>21</v>
      </c>
      <c r="F1027">
        <v>6</v>
      </c>
      <c r="G1027">
        <v>12</v>
      </c>
      <c r="H1027">
        <v>6</v>
      </c>
      <c r="I1027">
        <v>0</v>
      </c>
    </row>
    <row r="1028" spans="1:9">
      <c r="A1028">
        <v>28</v>
      </c>
      <c r="B1028">
        <v>1</v>
      </c>
      <c r="C1028">
        <v>2216</v>
      </c>
      <c r="D1028">
        <v>10</v>
      </c>
      <c r="E1028">
        <v>7</v>
      </c>
      <c r="F1028">
        <v>7</v>
      </c>
      <c r="G1028">
        <v>3</v>
      </c>
      <c r="H1028">
        <v>7</v>
      </c>
      <c r="I1028">
        <v>1</v>
      </c>
    </row>
    <row r="1029" spans="1:9">
      <c r="A1029">
        <v>39</v>
      </c>
      <c r="B1029">
        <v>3</v>
      </c>
      <c r="C1029">
        <v>6389</v>
      </c>
      <c r="D1029">
        <v>12</v>
      </c>
      <c r="E1029">
        <v>8</v>
      </c>
      <c r="F1029">
        <v>3</v>
      </c>
      <c r="G1029">
        <v>3</v>
      </c>
      <c r="H1029">
        <v>6</v>
      </c>
      <c r="I1029">
        <v>0</v>
      </c>
    </row>
    <row r="1030" spans="1:9">
      <c r="A1030">
        <v>45</v>
      </c>
      <c r="B1030">
        <v>2</v>
      </c>
      <c r="C1030">
        <v>6632</v>
      </c>
      <c r="D1030">
        <v>9</v>
      </c>
      <c r="E1030">
        <v>8</v>
      </c>
      <c r="F1030">
        <v>7</v>
      </c>
      <c r="G1030">
        <v>3</v>
      </c>
      <c r="H1030">
        <v>1</v>
      </c>
      <c r="I1030">
        <v>0</v>
      </c>
    </row>
    <row r="1031" spans="1:9">
      <c r="A1031">
        <v>35</v>
      </c>
      <c r="B1031">
        <v>25</v>
      </c>
      <c r="C1031">
        <v>10903</v>
      </c>
      <c r="D1031">
        <v>16</v>
      </c>
      <c r="E1031">
        <v>13</v>
      </c>
      <c r="F1031">
        <v>10</v>
      </c>
      <c r="G1031">
        <v>4</v>
      </c>
      <c r="H1031">
        <v>8</v>
      </c>
      <c r="I1031">
        <v>0</v>
      </c>
    </row>
    <row r="1032" spans="1:9">
      <c r="A1032">
        <v>31</v>
      </c>
      <c r="B1032">
        <v>7</v>
      </c>
      <c r="C1032">
        <v>2329</v>
      </c>
      <c r="D1032">
        <v>13</v>
      </c>
      <c r="E1032">
        <v>7</v>
      </c>
      <c r="F1032">
        <v>7</v>
      </c>
      <c r="G1032">
        <v>5</v>
      </c>
      <c r="H1032">
        <v>2</v>
      </c>
      <c r="I1032">
        <v>0</v>
      </c>
    </row>
    <row r="1033" spans="1:9">
      <c r="A1033">
        <v>37</v>
      </c>
      <c r="B1033">
        <v>1</v>
      </c>
      <c r="C1033">
        <v>10609</v>
      </c>
      <c r="D1033">
        <v>17</v>
      </c>
      <c r="E1033">
        <v>14</v>
      </c>
      <c r="F1033">
        <v>1</v>
      </c>
      <c r="G1033">
        <v>11</v>
      </c>
      <c r="H1033">
        <v>7</v>
      </c>
      <c r="I1033">
        <v>1</v>
      </c>
    </row>
    <row r="1034" spans="1:9">
      <c r="A1034">
        <v>48</v>
      </c>
      <c r="B1034">
        <v>4</v>
      </c>
      <c r="C1034">
        <v>10999</v>
      </c>
      <c r="D1034">
        <v>27</v>
      </c>
      <c r="E1034">
        <v>15</v>
      </c>
      <c r="F1034">
        <v>11</v>
      </c>
      <c r="G1034">
        <v>4</v>
      </c>
      <c r="H1034">
        <v>8</v>
      </c>
      <c r="I1034">
        <v>0</v>
      </c>
    </row>
    <row r="1035" spans="1:9">
      <c r="A1035">
        <v>59</v>
      </c>
      <c r="B1035">
        <v>2</v>
      </c>
      <c r="C1035">
        <v>13726</v>
      </c>
      <c r="D1035">
        <v>30</v>
      </c>
      <c r="E1035">
        <v>5</v>
      </c>
      <c r="F1035">
        <v>3</v>
      </c>
      <c r="G1035">
        <v>4</v>
      </c>
      <c r="H1035">
        <v>3</v>
      </c>
      <c r="I1035">
        <v>0</v>
      </c>
    </row>
    <row r="1036" spans="1:9">
      <c r="A1036">
        <v>44</v>
      </c>
      <c r="B1036">
        <v>28</v>
      </c>
      <c r="C1036">
        <v>13320</v>
      </c>
      <c r="D1036">
        <v>23</v>
      </c>
      <c r="E1036">
        <v>12</v>
      </c>
      <c r="F1036">
        <v>11</v>
      </c>
      <c r="G1036">
        <v>11</v>
      </c>
      <c r="H1036">
        <v>11</v>
      </c>
      <c r="I1036">
        <v>0</v>
      </c>
    </row>
    <row r="1037" spans="1:9">
      <c r="A1037">
        <v>54</v>
      </c>
      <c r="B1037">
        <v>2</v>
      </c>
      <c r="C1037">
        <v>10686</v>
      </c>
      <c r="D1037">
        <v>13</v>
      </c>
      <c r="E1037">
        <v>9</v>
      </c>
      <c r="F1037">
        <v>4</v>
      </c>
      <c r="G1037">
        <v>7</v>
      </c>
      <c r="H1037">
        <v>0</v>
      </c>
      <c r="I1037">
        <v>0</v>
      </c>
    </row>
    <row r="1038" spans="1:9">
      <c r="A1038">
        <v>36</v>
      </c>
      <c r="B1038">
        <v>12</v>
      </c>
      <c r="C1038">
        <v>8858</v>
      </c>
      <c r="D1038">
        <v>15</v>
      </c>
      <c r="E1038">
        <v>14</v>
      </c>
      <c r="F1038">
        <v>8</v>
      </c>
      <c r="G1038">
        <v>7</v>
      </c>
      <c r="H1038">
        <v>8</v>
      </c>
      <c r="I1038">
        <v>0</v>
      </c>
    </row>
    <row r="1039" spans="1:9">
      <c r="A1039">
        <v>44</v>
      </c>
      <c r="B1039">
        <v>1</v>
      </c>
      <c r="C1039">
        <v>10482</v>
      </c>
      <c r="D1039">
        <v>24</v>
      </c>
      <c r="E1039">
        <v>20</v>
      </c>
      <c r="F1039">
        <v>6</v>
      </c>
      <c r="G1039">
        <v>3</v>
      </c>
      <c r="H1039">
        <v>6</v>
      </c>
      <c r="I1039">
        <v>1</v>
      </c>
    </row>
    <row r="1040" spans="1:9">
      <c r="A1040">
        <v>38</v>
      </c>
      <c r="B1040">
        <v>10</v>
      </c>
      <c r="C1040">
        <v>8740</v>
      </c>
      <c r="D1040">
        <v>9</v>
      </c>
      <c r="E1040">
        <v>8</v>
      </c>
      <c r="F1040">
        <v>7</v>
      </c>
      <c r="G1040">
        <v>2</v>
      </c>
      <c r="H1040">
        <v>7</v>
      </c>
      <c r="I1040">
        <v>0</v>
      </c>
    </row>
    <row r="1041" spans="1:9">
      <c r="A1041">
        <v>49</v>
      </c>
      <c r="B1041">
        <v>8</v>
      </c>
      <c r="C1041">
        <v>13120</v>
      </c>
      <c r="D1041">
        <v>22</v>
      </c>
      <c r="E1041">
        <v>9</v>
      </c>
      <c r="F1041">
        <v>8</v>
      </c>
      <c r="G1041">
        <v>2</v>
      </c>
      <c r="H1041">
        <v>3</v>
      </c>
      <c r="I1041">
        <v>0</v>
      </c>
    </row>
    <row r="1042" spans="1:9">
      <c r="A1042">
        <v>35</v>
      </c>
      <c r="B1042">
        <v>2</v>
      </c>
      <c r="C1042">
        <v>10274</v>
      </c>
      <c r="D1042">
        <v>15</v>
      </c>
      <c r="E1042">
        <v>7</v>
      </c>
      <c r="F1042">
        <v>7</v>
      </c>
      <c r="G1042">
        <v>6</v>
      </c>
      <c r="H1042">
        <v>4</v>
      </c>
      <c r="I1042">
        <v>0</v>
      </c>
    </row>
    <row r="1043" spans="1:9">
      <c r="A1043">
        <v>36</v>
      </c>
      <c r="B1043">
        <v>1</v>
      </c>
      <c r="C1043">
        <v>10252</v>
      </c>
      <c r="D1043">
        <v>17</v>
      </c>
      <c r="E1043">
        <v>7</v>
      </c>
      <c r="F1043">
        <v>7</v>
      </c>
      <c r="G1043">
        <v>7</v>
      </c>
      <c r="H1043">
        <v>7</v>
      </c>
      <c r="I1043">
        <v>0</v>
      </c>
    </row>
    <row r="1044" spans="1:9">
      <c r="A1044">
        <v>43</v>
      </c>
      <c r="B1044">
        <v>4</v>
      </c>
      <c r="C1044">
        <v>10231</v>
      </c>
      <c r="D1044">
        <v>23</v>
      </c>
      <c r="E1044">
        <v>21</v>
      </c>
      <c r="F1044">
        <v>7</v>
      </c>
      <c r="G1044">
        <v>15</v>
      </c>
      <c r="H1044">
        <v>17</v>
      </c>
      <c r="I1044">
        <v>0</v>
      </c>
    </row>
    <row r="1045" spans="1:9">
      <c r="A1045">
        <v>39</v>
      </c>
      <c r="B1045">
        <v>13</v>
      </c>
      <c r="C1045">
        <v>17123</v>
      </c>
      <c r="D1045">
        <v>21</v>
      </c>
      <c r="E1045">
        <v>19</v>
      </c>
      <c r="F1045">
        <v>9</v>
      </c>
      <c r="G1045">
        <v>15</v>
      </c>
      <c r="H1045">
        <v>2</v>
      </c>
      <c r="I1045">
        <v>0</v>
      </c>
    </row>
    <row r="1046" spans="1:9">
      <c r="A1046">
        <v>55</v>
      </c>
      <c r="B1046">
        <v>2</v>
      </c>
      <c r="C1046">
        <v>19187</v>
      </c>
      <c r="D1046">
        <v>23</v>
      </c>
      <c r="E1046">
        <v>19</v>
      </c>
      <c r="F1046">
        <v>9</v>
      </c>
      <c r="G1046">
        <v>9</v>
      </c>
      <c r="H1046">
        <v>11</v>
      </c>
      <c r="I1046">
        <v>0</v>
      </c>
    </row>
    <row r="1047" spans="1:9">
      <c r="A1047">
        <v>58</v>
      </c>
      <c r="B1047">
        <v>7</v>
      </c>
      <c r="C1047">
        <v>10008</v>
      </c>
      <c r="D1047">
        <v>31</v>
      </c>
      <c r="E1047">
        <v>10</v>
      </c>
      <c r="F1047">
        <v>9</v>
      </c>
      <c r="G1047">
        <v>5</v>
      </c>
      <c r="H1047">
        <v>9</v>
      </c>
      <c r="I1047">
        <v>1</v>
      </c>
    </row>
    <row r="1048" spans="1:9">
      <c r="A1048">
        <v>55</v>
      </c>
      <c r="B1048">
        <v>13</v>
      </c>
      <c r="C1048">
        <v>13695</v>
      </c>
      <c r="D1048">
        <v>24</v>
      </c>
      <c r="E1048">
        <v>19</v>
      </c>
      <c r="F1048">
        <v>7</v>
      </c>
      <c r="G1048">
        <v>3</v>
      </c>
      <c r="H1048">
        <v>8</v>
      </c>
      <c r="I1048">
        <v>1</v>
      </c>
    </row>
    <row r="1049" spans="1:9">
      <c r="A1049">
        <v>40</v>
      </c>
      <c r="B1049">
        <v>2</v>
      </c>
      <c r="C1049">
        <v>6377</v>
      </c>
      <c r="D1049">
        <v>15</v>
      </c>
      <c r="E1049">
        <v>12</v>
      </c>
      <c r="F1049">
        <v>11</v>
      </c>
      <c r="G1049">
        <v>11</v>
      </c>
      <c r="H1049">
        <v>8</v>
      </c>
      <c r="I1049">
        <v>0</v>
      </c>
    </row>
    <row r="1050" spans="1:9">
      <c r="A1050">
        <v>53</v>
      </c>
      <c r="B1050">
        <v>2</v>
      </c>
      <c r="C1050">
        <v>16598</v>
      </c>
      <c r="D1050">
        <v>35</v>
      </c>
      <c r="E1050">
        <v>9</v>
      </c>
      <c r="F1050">
        <v>8</v>
      </c>
      <c r="G1050">
        <v>8</v>
      </c>
      <c r="H1050">
        <v>8</v>
      </c>
      <c r="I1050">
        <v>0</v>
      </c>
    </row>
    <row r="1051" spans="1:9">
      <c r="A1051">
        <v>34</v>
      </c>
      <c r="B1051">
        <v>3</v>
      </c>
      <c r="C1051">
        <v>4759</v>
      </c>
      <c r="D1051">
        <v>15</v>
      </c>
      <c r="E1051">
        <v>13</v>
      </c>
      <c r="F1051">
        <v>9</v>
      </c>
      <c r="G1051">
        <v>3</v>
      </c>
      <c r="H1051">
        <v>12</v>
      </c>
      <c r="I1051">
        <v>0</v>
      </c>
    </row>
    <row r="1052" spans="1:9">
      <c r="A1052">
        <v>57</v>
      </c>
      <c r="B1052">
        <v>1</v>
      </c>
      <c r="C1052">
        <v>4900</v>
      </c>
      <c r="D1052">
        <v>13</v>
      </c>
      <c r="E1052">
        <v>12</v>
      </c>
      <c r="F1052">
        <v>9</v>
      </c>
      <c r="G1052">
        <v>2</v>
      </c>
      <c r="H1052">
        <v>8</v>
      </c>
      <c r="I1052">
        <v>0</v>
      </c>
    </row>
    <row r="1053" spans="1:9">
      <c r="A1053">
        <v>34</v>
      </c>
      <c r="B1053">
        <v>24</v>
      </c>
      <c r="C1053">
        <v>4599</v>
      </c>
      <c r="D1053">
        <v>16</v>
      </c>
      <c r="E1053">
        <v>15</v>
      </c>
      <c r="F1053">
        <v>9</v>
      </c>
      <c r="G1053">
        <v>10</v>
      </c>
      <c r="H1053">
        <v>10</v>
      </c>
      <c r="I1053">
        <v>1</v>
      </c>
    </row>
    <row r="1054" spans="1:9">
      <c r="A1054">
        <v>35</v>
      </c>
      <c r="B1054">
        <v>28</v>
      </c>
      <c r="C1054">
        <v>2430</v>
      </c>
      <c r="D1054">
        <v>6</v>
      </c>
      <c r="E1054">
        <v>5</v>
      </c>
      <c r="F1054">
        <v>3</v>
      </c>
      <c r="G1054">
        <v>4</v>
      </c>
      <c r="H1054">
        <v>2</v>
      </c>
      <c r="I1054">
        <v>0</v>
      </c>
    </row>
    <row r="1055" spans="1:9">
      <c r="A1055">
        <v>32</v>
      </c>
      <c r="B1055">
        <v>5</v>
      </c>
      <c r="C1055">
        <v>5878</v>
      </c>
      <c r="D1055">
        <v>12</v>
      </c>
      <c r="E1055">
        <v>7</v>
      </c>
      <c r="F1055">
        <v>1</v>
      </c>
      <c r="G1055">
        <v>2</v>
      </c>
      <c r="H1055">
        <v>5</v>
      </c>
      <c r="I1055">
        <v>0</v>
      </c>
    </row>
    <row r="1056" spans="1:9">
      <c r="A1056">
        <v>39</v>
      </c>
      <c r="B1056">
        <v>6</v>
      </c>
      <c r="C1056">
        <v>8237</v>
      </c>
      <c r="D1056">
        <v>11</v>
      </c>
      <c r="E1056">
        <v>7</v>
      </c>
      <c r="F1056">
        <v>6</v>
      </c>
      <c r="G1056">
        <v>7</v>
      </c>
      <c r="H1056">
        <v>6</v>
      </c>
      <c r="I1056">
        <v>0</v>
      </c>
    </row>
    <row r="1057" spans="1:9">
      <c r="A1057">
        <v>35</v>
      </c>
      <c r="B1057">
        <v>10</v>
      </c>
      <c r="C1057">
        <v>10306</v>
      </c>
      <c r="D1057">
        <v>15</v>
      </c>
      <c r="E1057">
        <v>13</v>
      </c>
      <c r="F1057">
        <v>12</v>
      </c>
      <c r="G1057">
        <v>6</v>
      </c>
      <c r="H1057">
        <v>0</v>
      </c>
      <c r="I1057">
        <v>1</v>
      </c>
    </row>
    <row r="1058" spans="1:9">
      <c r="A1058">
        <v>49</v>
      </c>
      <c r="B1058">
        <v>6</v>
      </c>
      <c r="C1058">
        <v>13966</v>
      </c>
      <c r="D1058">
        <v>30</v>
      </c>
      <c r="E1058">
        <v>15</v>
      </c>
      <c r="F1058">
        <v>11</v>
      </c>
      <c r="G1058">
        <v>2</v>
      </c>
      <c r="H1058">
        <v>12</v>
      </c>
      <c r="I1058">
        <v>0</v>
      </c>
    </row>
    <row r="1059" spans="1:9">
      <c r="A1059">
        <v>33</v>
      </c>
      <c r="B1059">
        <v>8</v>
      </c>
      <c r="C1059">
        <v>3143</v>
      </c>
      <c r="D1059">
        <v>14</v>
      </c>
      <c r="E1059">
        <v>10</v>
      </c>
      <c r="F1059">
        <v>8</v>
      </c>
      <c r="G1059">
        <v>7</v>
      </c>
      <c r="H1059">
        <v>6</v>
      </c>
      <c r="I1059">
        <v>0</v>
      </c>
    </row>
    <row r="1060" spans="1:9">
      <c r="A1060">
        <v>47</v>
      </c>
      <c r="B1060">
        <v>4</v>
      </c>
      <c r="C1060">
        <v>10333</v>
      </c>
      <c r="D1060">
        <v>28</v>
      </c>
      <c r="E1060">
        <v>22</v>
      </c>
      <c r="F1060">
        <v>11</v>
      </c>
      <c r="G1060">
        <v>14</v>
      </c>
      <c r="H1060">
        <v>10</v>
      </c>
      <c r="I1060">
        <v>0</v>
      </c>
    </row>
    <row r="1061" spans="1:9">
      <c r="A1061">
        <v>46</v>
      </c>
      <c r="B1061">
        <v>3</v>
      </c>
      <c r="C1061">
        <v>13225</v>
      </c>
      <c r="D1061">
        <v>25</v>
      </c>
      <c r="E1061">
        <v>19</v>
      </c>
      <c r="F1061">
        <v>17</v>
      </c>
      <c r="G1061">
        <v>2</v>
      </c>
      <c r="H1061">
        <v>8</v>
      </c>
      <c r="I1061">
        <v>0</v>
      </c>
    </row>
    <row r="1062" spans="1:9">
      <c r="A1062">
        <v>43</v>
      </c>
      <c r="B1062">
        <v>6</v>
      </c>
      <c r="C1062">
        <v>19392</v>
      </c>
      <c r="D1062">
        <v>21</v>
      </c>
      <c r="E1062">
        <v>16</v>
      </c>
      <c r="F1062">
        <v>12</v>
      </c>
      <c r="G1062">
        <v>6</v>
      </c>
      <c r="H1062">
        <v>14</v>
      </c>
      <c r="I1062">
        <v>0</v>
      </c>
    </row>
    <row r="1063" spans="1:9">
      <c r="A1063">
        <v>48</v>
      </c>
      <c r="B1063">
        <v>10</v>
      </c>
      <c r="C1063">
        <v>19665</v>
      </c>
      <c r="D1063">
        <v>29</v>
      </c>
      <c r="E1063">
        <v>22</v>
      </c>
      <c r="F1063">
        <v>10</v>
      </c>
      <c r="G1063">
        <v>12</v>
      </c>
      <c r="H1063">
        <v>9</v>
      </c>
      <c r="I1063">
        <v>0</v>
      </c>
    </row>
    <row r="1064" spans="1:9">
      <c r="A1064">
        <v>45</v>
      </c>
      <c r="B1064">
        <v>25</v>
      </c>
      <c r="C1064">
        <v>5906</v>
      </c>
      <c r="D1064">
        <v>10</v>
      </c>
      <c r="E1064">
        <v>9</v>
      </c>
      <c r="F1064">
        <v>8</v>
      </c>
      <c r="G1064">
        <v>3</v>
      </c>
      <c r="H1064">
        <v>8</v>
      </c>
      <c r="I1064">
        <v>0</v>
      </c>
    </row>
    <row r="1065" spans="1:9">
      <c r="A1065">
        <v>44</v>
      </c>
      <c r="B1065">
        <v>1</v>
      </c>
      <c r="C1065">
        <v>5033</v>
      </c>
      <c r="D1065">
        <v>10</v>
      </c>
      <c r="E1065">
        <v>2</v>
      </c>
      <c r="F1065">
        <v>0</v>
      </c>
      <c r="G1065">
        <v>2</v>
      </c>
      <c r="H1065">
        <v>2</v>
      </c>
      <c r="I1065">
        <v>0</v>
      </c>
    </row>
    <row r="1066" spans="1:9">
      <c r="A1066">
        <v>36</v>
      </c>
      <c r="B1066">
        <v>3</v>
      </c>
      <c r="C1066">
        <v>7644</v>
      </c>
      <c r="D1066">
        <v>10</v>
      </c>
      <c r="E1066">
        <v>9</v>
      </c>
      <c r="F1066">
        <v>7</v>
      </c>
      <c r="G1066">
        <v>3</v>
      </c>
      <c r="H1066">
        <v>4</v>
      </c>
      <c r="I1066">
        <v>0</v>
      </c>
    </row>
    <row r="1067" spans="1:9">
      <c r="A1067">
        <v>39</v>
      </c>
      <c r="B1067">
        <v>24</v>
      </c>
      <c r="C1067">
        <v>12031</v>
      </c>
      <c r="D1067">
        <v>21</v>
      </c>
      <c r="E1067">
        <v>20</v>
      </c>
      <c r="F1067">
        <v>9</v>
      </c>
      <c r="G1067">
        <v>9</v>
      </c>
      <c r="H1067">
        <v>6</v>
      </c>
      <c r="I1067">
        <v>0</v>
      </c>
    </row>
    <row r="1068" spans="1:9">
      <c r="A1068">
        <v>24</v>
      </c>
      <c r="B1068">
        <v>1</v>
      </c>
      <c r="C1068">
        <v>2293</v>
      </c>
      <c r="D1068">
        <v>6</v>
      </c>
      <c r="E1068">
        <v>2</v>
      </c>
      <c r="F1068">
        <v>0</v>
      </c>
      <c r="G1068">
        <v>2</v>
      </c>
      <c r="H1068">
        <v>0</v>
      </c>
      <c r="I1068">
        <v>1</v>
      </c>
    </row>
    <row r="1069" spans="1:9">
      <c r="A1069">
        <v>56</v>
      </c>
      <c r="B1069">
        <v>14</v>
      </c>
      <c r="C1069">
        <v>4963</v>
      </c>
      <c r="D1069">
        <v>7</v>
      </c>
      <c r="E1069">
        <v>5</v>
      </c>
      <c r="F1069">
        <v>4</v>
      </c>
      <c r="G1069">
        <v>4</v>
      </c>
      <c r="H1069">
        <v>3</v>
      </c>
      <c r="I1069">
        <v>1</v>
      </c>
    </row>
    <row r="1070" spans="1:9">
      <c r="A1070">
        <v>33</v>
      </c>
      <c r="B1070">
        <v>15</v>
      </c>
      <c r="C1070">
        <v>13610</v>
      </c>
      <c r="D1070">
        <v>15</v>
      </c>
      <c r="E1070">
        <v>7</v>
      </c>
      <c r="F1070">
        <v>6</v>
      </c>
      <c r="G1070">
        <v>7</v>
      </c>
      <c r="H1070">
        <v>7</v>
      </c>
      <c r="I1070">
        <v>1</v>
      </c>
    </row>
    <row r="1071" spans="1:9">
      <c r="A1071">
        <v>58</v>
      </c>
      <c r="B1071">
        <v>2</v>
      </c>
      <c r="C1071">
        <v>19246</v>
      </c>
      <c r="D1071">
        <v>40</v>
      </c>
      <c r="E1071">
        <v>31</v>
      </c>
      <c r="F1071">
        <v>15</v>
      </c>
      <c r="G1071">
        <v>13</v>
      </c>
      <c r="H1071">
        <v>8</v>
      </c>
      <c r="I1071">
        <v>1</v>
      </c>
    </row>
    <row r="1072" spans="1:9">
      <c r="A1072">
        <v>55</v>
      </c>
      <c r="B1072">
        <v>2</v>
      </c>
      <c r="C1072">
        <v>5160</v>
      </c>
      <c r="D1072">
        <v>12</v>
      </c>
      <c r="E1072">
        <v>9</v>
      </c>
      <c r="F1072">
        <v>7</v>
      </c>
      <c r="G1072">
        <v>7</v>
      </c>
      <c r="H1072">
        <v>3</v>
      </c>
      <c r="I1072">
        <v>1</v>
      </c>
    </row>
    <row r="1073" spans="1:9">
      <c r="A1073">
        <v>51</v>
      </c>
      <c r="B1073">
        <v>4</v>
      </c>
      <c r="C1073">
        <v>2461</v>
      </c>
      <c r="D1073">
        <v>18</v>
      </c>
      <c r="E1073">
        <v>10</v>
      </c>
      <c r="F1073">
        <v>0</v>
      </c>
      <c r="G1073">
        <v>2</v>
      </c>
      <c r="H1073">
        <v>7</v>
      </c>
      <c r="I1073">
        <v>1</v>
      </c>
    </row>
    <row r="1074" spans="1:9">
      <c r="A1074">
        <v>35</v>
      </c>
      <c r="B1074">
        <v>4</v>
      </c>
      <c r="C1074">
        <v>9582</v>
      </c>
      <c r="D1074">
        <v>9</v>
      </c>
      <c r="E1074">
        <v>8</v>
      </c>
      <c r="F1074">
        <v>7</v>
      </c>
      <c r="G1074">
        <v>4</v>
      </c>
      <c r="H1074">
        <v>7</v>
      </c>
      <c r="I1074">
        <v>1</v>
      </c>
    </row>
    <row r="1075" spans="1:9">
      <c r="A1075">
        <v>29</v>
      </c>
      <c r="B1075">
        <v>7</v>
      </c>
      <c r="C1075">
        <v>3339</v>
      </c>
      <c r="D1075">
        <v>10</v>
      </c>
      <c r="E1075">
        <v>7</v>
      </c>
      <c r="F1075">
        <v>7</v>
      </c>
      <c r="G1075">
        <v>7</v>
      </c>
      <c r="H1075">
        <v>7</v>
      </c>
      <c r="I1075">
        <v>1</v>
      </c>
    </row>
    <row r="1076" spans="1:9">
      <c r="A1076">
        <v>52</v>
      </c>
      <c r="B1076">
        <v>5</v>
      </c>
      <c r="C1076">
        <v>8446</v>
      </c>
      <c r="D1076">
        <v>10</v>
      </c>
      <c r="E1076">
        <v>8</v>
      </c>
      <c r="F1076">
        <v>7</v>
      </c>
      <c r="G1076">
        <v>7</v>
      </c>
      <c r="H1076">
        <v>7</v>
      </c>
      <c r="I1076">
        <v>1</v>
      </c>
    </row>
    <row r="1077" spans="1:9">
      <c r="A1077">
        <v>46</v>
      </c>
      <c r="B1077">
        <v>9</v>
      </c>
      <c r="C1077">
        <v>10096</v>
      </c>
      <c r="D1077">
        <v>28</v>
      </c>
      <c r="E1077">
        <v>7</v>
      </c>
      <c r="F1077">
        <v>7</v>
      </c>
      <c r="G1077">
        <v>4</v>
      </c>
      <c r="H1077">
        <v>3</v>
      </c>
      <c r="I1077">
        <v>1</v>
      </c>
    </row>
    <row r="1078" spans="1:9">
      <c r="A1078">
        <v>46</v>
      </c>
      <c r="B1078">
        <v>21</v>
      </c>
      <c r="C1078">
        <v>8926</v>
      </c>
      <c r="D1078">
        <v>13</v>
      </c>
      <c r="E1078">
        <v>9</v>
      </c>
      <c r="F1078">
        <v>7</v>
      </c>
      <c r="G1078">
        <v>3</v>
      </c>
      <c r="H1078">
        <v>7</v>
      </c>
      <c r="I1078">
        <v>1</v>
      </c>
    </row>
    <row r="1079" spans="1:9">
      <c r="A1079">
        <v>28</v>
      </c>
      <c r="B1079">
        <v>13</v>
      </c>
      <c r="C1079">
        <v>9854</v>
      </c>
      <c r="D1079">
        <v>6</v>
      </c>
      <c r="E1079">
        <v>2</v>
      </c>
      <c r="F1079">
        <v>0</v>
      </c>
      <c r="G1079">
        <v>2</v>
      </c>
      <c r="H1079">
        <v>2</v>
      </c>
      <c r="I1079">
        <v>1</v>
      </c>
    </row>
    <row r="1080" spans="1:9">
      <c r="A1080">
        <v>56</v>
      </c>
      <c r="B1080">
        <v>7</v>
      </c>
      <c r="C1080">
        <v>2339</v>
      </c>
      <c r="D1080">
        <v>14</v>
      </c>
      <c r="E1080">
        <v>10</v>
      </c>
      <c r="F1080">
        <v>9</v>
      </c>
      <c r="G1080">
        <v>9</v>
      </c>
      <c r="H1080">
        <v>8</v>
      </c>
      <c r="I1080">
        <v>1</v>
      </c>
    </row>
    <row r="1081" spans="1:9">
      <c r="A1081">
        <v>36</v>
      </c>
      <c r="B1081">
        <v>27</v>
      </c>
      <c r="C1081">
        <v>5237</v>
      </c>
      <c r="D1081">
        <v>17</v>
      </c>
      <c r="E1081">
        <v>7</v>
      </c>
      <c r="F1081">
        <v>7</v>
      </c>
      <c r="G1081">
        <v>7</v>
      </c>
      <c r="H1081">
        <v>7</v>
      </c>
      <c r="I1081">
        <v>0</v>
      </c>
    </row>
    <row r="1082" spans="1:9">
      <c r="A1082">
        <v>34</v>
      </c>
      <c r="B1082">
        <v>7</v>
      </c>
      <c r="C1082">
        <v>11994</v>
      </c>
      <c r="D1082">
        <v>13</v>
      </c>
      <c r="E1082">
        <v>12</v>
      </c>
      <c r="F1082">
        <v>6</v>
      </c>
      <c r="G1082">
        <v>2</v>
      </c>
      <c r="H1082">
        <v>11</v>
      </c>
      <c r="I1082">
        <v>0</v>
      </c>
    </row>
    <row r="1083" spans="1:9">
      <c r="A1083">
        <v>53</v>
      </c>
      <c r="B1083">
        <v>5</v>
      </c>
      <c r="C1083">
        <v>19094</v>
      </c>
      <c r="D1083">
        <v>26</v>
      </c>
      <c r="E1083">
        <v>14</v>
      </c>
      <c r="F1083">
        <v>13</v>
      </c>
      <c r="G1083">
        <v>4</v>
      </c>
      <c r="H1083">
        <v>8</v>
      </c>
      <c r="I1083">
        <v>0</v>
      </c>
    </row>
    <row r="1084" spans="1:9">
      <c r="A1084">
        <v>42</v>
      </c>
      <c r="B1084">
        <v>8</v>
      </c>
      <c r="C1084">
        <v>6825</v>
      </c>
      <c r="D1084">
        <v>10</v>
      </c>
      <c r="E1084">
        <v>9</v>
      </c>
      <c r="F1084">
        <v>7</v>
      </c>
      <c r="G1084">
        <v>4</v>
      </c>
      <c r="H1084">
        <v>2</v>
      </c>
      <c r="I1084">
        <v>0</v>
      </c>
    </row>
    <row r="1085" spans="1:9">
      <c r="A1085">
        <v>59</v>
      </c>
      <c r="B1085">
        <v>25</v>
      </c>
      <c r="C1085">
        <v>7637</v>
      </c>
      <c r="D1085">
        <v>28</v>
      </c>
      <c r="E1085">
        <v>21</v>
      </c>
      <c r="F1085">
        <v>16</v>
      </c>
      <c r="G1085">
        <v>7</v>
      </c>
      <c r="H1085">
        <v>9</v>
      </c>
      <c r="I1085">
        <v>0</v>
      </c>
    </row>
    <row r="1086" spans="1:9">
      <c r="A1086">
        <v>51</v>
      </c>
      <c r="B1086">
        <v>6</v>
      </c>
      <c r="C1086">
        <v>19537</v>
      </c>
      <c r="D1086">
        <v>23</v>
      </c>
      <c r="E1086">
        <v>20</v>
      </c>
      <c r="F1086">
        <v>18</v>
      </c>
      <c r="G1086">
        <v>15</v>
      </c>
      <c r="H1086">
        <v>15</v>
      </c>
      <c r="I1086">
        <v>0</v>
      </c>
    </row>
    <row r="1087" spans="1:9">
      <c r="A1087">
        <v>22</v>
      </c>
      <c r="B1087">
        <v>2</v>
      </c>
      <c r="C1087">
        <v>2523</v>
      </c>
      <c r="D1087">
        <v>3</v>
      </c>
      <c r="E1087">
        <v>2</v>
      </c>
      <c r="F1087">
        <v>1</v>
      </c>
      <c r="G1087">
        <v>2</v>
      </c>
      <c r="H1087">
        <v>1</v>
      </c>
      <c r="I1087">
        <v>0</v>
      </c>
    </row>
    <row r="1088" spans="1:9">
      <c r="A1088">
        <v>30</v>
      </c>
      <c r="B1088">
        <v>9</v>
      </c>
      <c r="C1088">
        <v>6347</v>
      </c>
      <c r="D1088">
        <v>12</v>
      </c>
      <c r="E1088">
        <v>11</v>
      </c>
      <c r="F1088">
        <v>9</v>
      </c>
      <c r="G1088">
        <v>4</v>
      </c>
      <c r="H1088">
        <v>7</v>
      </c>
      <c r="I1088">
        <v>0</v>
      </c>
    </row>
    <row r="1089" spans="1:9">
      <c r="A1089">
        <v>53</v>
      </c>
      <c r="B1089">
        <v>6</v>
      </c>
      <c r="C1089">
        <v>2306</v>
      </c>
      <c r="D1089">
        <v>13</v>
      </c>
      <c r="E1089">
        <v>7</v>
      </c>
      <c r="F1089">
        <v>7</v>
      </c>
      <c r="G1089">
        <v>4</v>
      </c>
      <c r="H1089">
        <v>5</v>
      </c>
      <c r="I1089">
        <v>0</v>
      </c>
    </row>
    <row r="1090" spans="1:9">
      <c r="A1090">
        <v>50</v>
      </c>
      <c r="B1090">
        <v>11</v>
      </c>
      <c r="C1090">
        <v>19926</v>
      </c>
      <c r="D1090">
        <v>21</v>
      </c>
      <c r="E1090">
        <v>5</v>
      </c>
      <c r="F1090">
        <v>4</v>
      </c>
      <c r="G1090">
        <v>4</v>
      </c>
      <c r="H1090">
        <v>4</v>
      </c>
      <c r="I1090">
        <v>0</v>
      </c>
    </row>
    <row r="1091" spans="1:9">
      <c r="A1091">
        <v>30</v>
      </c>
      <c r="B1091">
        <v>5</v>
      </c>
      <c r="C1091">
        <v>9419</v>
      </c>
      <c r="D1091">
        <v>12</v>
      </c>
      <c r="E1091">
        <v>10</v>
      </c>
      <c r="F1091">
        <v>9</v>
      </c>
      <c r="G1091">
        <v>7</v>
      </c>
      <c r="H1091">
        <v>4</v>
      </c>
      <c r="I1091">
        <v>0</v>
      </c>
    </row>
    <row r="1092" spans="1:9">
      <c r="A1092">
        <v>36</v>
      </c>
      <c r="B1092">
        <v>5</v>
      </c>
      <c r="C1092">
        <v>5914</v>
      </c>
      <c r="D1092">
        <v>16</v>
      </c>
      <c r="E1092">
        <v>13</v>
      </c>
      <c r="F1092">
        <v>11</v>
      </c>
      <c r="G1092">
        <v>3</v>
      </c>
      <c r="H1092">
        <v>7</v>
      </c>
      <c r="I1092">
        <v>0</v>
      </c>
    </row>
    <row r="1093" spans="1:9">
      <c r="A1093">
        <v>38</v>
      </c>
      <c r="B1093">
        <v>3</v>
      </c>
      <c r="C1093">
        <v>10609</v>
      </c>
      <c r="D1093">
        <v>17</v>
      </c>
      <c r="E1093">
        <v>16</v>
      </c>
      <c r="F1093">
        <v>10</v>
      </c>
      <c r="G1093">
        <v>5</v>
      </c>
      <c r="H1093">
        <v>13</v>
      </c>
      <c r="I1093">
        <v>0</v>
      </c>
    </row>
    <row r="1094" spans="1:9">
      <c r="A1094">
        <v>40</v>
      </c>
      <c r="B1094">
        <v>2</v>
      </c>
      <c r="C1094">
        <v>19436</v>
      </c>
      <c r="D1094">
        <v>22</v>
      </c>
      <c r="E1094">
        <v>21</v>
      </c>
      <c r="F1094">
        <v>7</v>
      </c>
      <c r="G1094">
        <v>3</v>
      </c>
      <c r="H1094">
        <v>9</v>
      </c>
      <c r="I1094">
        <v>0</v>
      </c>
    </row>
    <row r="1095" spans="1:9">
      <c r="A1095">
        <v>45</v>
      </c>
      <c r="B1095">
        <v>20</v>
      </c>
      <c r="C1095">
        <v>13496</v>
      </c>
      <c r="D1095">
        <v>21</v>
      </c>
      <c r="E1095">
        <v>20</v>
      </c>
      <c r="F1095">
        <v>7</v>
      </c>
      <c r="G1095">
        <v>4</v>
      </c>
      <c r="H1095">
        <v>10</v>
      </c>
      <c r="I1095">
        <v>0</v>
      </c>
    </row>
    <row r="1096" spans="1:9">
      <c r="A1096">
        <v>36</v>
      </c>
      <c r="B1096">
        <v>6</v>
      </c>
      <c r="C1096">
        <v>3210</v>
      </c>
      <c r="D1096">
        <v>16</v>
      </c>
      <c r="E1096">
        <v>15</v>
      </c>
      <c r="F1096">
        <v>13</v>
      </c>
      <c r="G1096">
        <v>10</v>
      </c>
      <c r="H1096">
        <v>11</v>
      </c>
      <c r="I1096">
        <v>0</v>
      </c>
    </row>
    <row r="1097" spans="1:9">
      <c r="A1097">
        <v>55</v>
      </c>
      <c r="B1097">
        <v>1</v>
      </c>
      <c r="C1097">
        <v>19045</v>
      </c>
      <c r="D1097">
        <v>37</v>
      </c>
      <c r="E1097">
        <v>36</v>
      </c>
      <c r="F1097">
        <v>10</v>
      </c>
      <c r="G1097">
        <v>4</v>
      </c>
      <c r="H1097">
        <v>13</v>
      </c>
      <c r="I1097">
        <v>0</v>
      </c>
    </row>
    <row r="1098" spans="1:9">
      <c r="A1098">
        <v>36</v>
      </c>
      <c r="B1098">
        <v>3</v>
      </c>
      <c r="C1098">
        <v>4485</v>
      </c>
      <c r="D1098">
        <v>10</v>
      </c>
      <c r="E1098">
        <v>8</v>
      </c>
      <c r="F1098">
        <v>0</v>
      </c>
      <c r="G1098">
        <v>7</v>
      </c>
      <c r="H1098">
        <v>7</v>
      </c>
      <c r="I1098">
        <v>0</v>
      </c>
    </row>
    <row r="1099" spans="1:9">
      <c r="A1099">
        <v>35</v>
      </c>
      <c r="B1099">
        <v>16</v>
      </c>
      <c r="C1099">
        <v>8020</v>
      </c>
      <c r="D1099">
        <v>12</v>
      </c>
      <c r="E1099">
        <v>11</v>
      </c>
      <c r="F1099">
        <v>9</v>
      </c>
      <c r="G1099">
        <v>6</v>
      </c>
      <c r="H1099">
        <v>9</v>
      </c>
      <c r="I1099">
        <v>0</v>
      </c>
    </row>
    <row r="1100" spans="1:9">
      <c r="A1100">
        <v>45</v>
      </c>
      <c r="B1100">
        <v>8</v>
      </c>
      <c r="C1100">
        <v>3697</v>
      </c>
      <c r="D1100">
        <v>12</v>
      </c>
      <c r="E1100">
        <v>10</v>
      </c>
      <c r="F1100">
        <v>9</v>
      </c>
      <c r="G1100">
        <v>9</v>
      </c>
      <c r="H1100">
        <v>8</v>
      </c>
      <c r="I1100">
        <v>0</v>
      </c>
    </row>
    <row r="1101" spans="1:9">
      <c r="A1101">
        <v>30</v>
      </c>
      <c r="B1101">
        <v>12</v>
      </c>
      <c r="C1101">
        <v>6577</v>
      </c>
      <c r="D1101">
        <v>6</v>
      </c>
      <c r="E1101">
        <v>5</v>
      </c>
      <c r="F1101">
        <v>4</v>
      </c>
      <c r="G1101">
        <v>4</v>
      </c>
      <c r="H1101">
        <v>4</v>
      </c>
      <c r="I1101">
        <v>0</v>
      </c>
    </row>
    <row r="1102" spans="1:9">
      <c r="A1102">
        <v>60</v>
      </c>
      <c r="B1102">
        <v>7</v>
      </c>
      <c r="C1102">
        <v>19566</v>
      </c>
      <c r="D1102">
        <v>33</v>
      </c>
      <c r="E1102">
        <v>29</v>
      </c>
      <c r="F1102">
        <v>8</v>
      </c>
      <c r="G1102">
        <v>11</v>
      </c>
      <c r="H1102">
        <v>10</v>
      </c>
      <c r="I1102">
        <v>0</v>
      </c>
    </row>
    <row r="1103" spans="1:9">
      <c r="A1103">
        <v>48</v>
      </c>
      <c r="B1103">
        <v>2</v>
      </c>
      <c r="C1103">
        <v>4051</v>
      </c>
      <c r="D1103">
        <v>14</v>
      </c>
      <c r="E1103">
        <v>9</v>
      </c>
      <c r="F1103">
        <v>7</v>
      </c>
      <c r="G1103">
        <v>6</v>
      </c>
      <c r="H1103">
        <v>7</v>
      </c>
      <c r="I1103">
        <v>0</v>
      </c>
    </row>
    <row r="1104" spans="1:9">
      <c r="A1104">
        <v>55</v>
      </c>
      <c r="B1104">
        <v>18</v>
      </c>
      <c r="C1104">
        <v>16835</v>
      </c>
      <c r="D1104">
        <v>37</v>
      </c>
      <c r="E1104">
        <v>10</v>
      </c>
      <c r="F1104">
        <v>9</v>
      </c>
      <c r="G1104">
        <v>7</v>
      </c>
      <c r="H1104">
        <v>7</v>
      </c>
      <c r="I1104">
        <v>0</v>
      </c>
    </row>
    <row r="1105" spans="1:9">
      <c r="A1105">
        <v>35</v>
      </c>
      <c r="B1105">
        <v>1</v>
      </c>
      <c r="C1105">
        <v>4717</v>
      </c>
      <c r="D1105">
        <v>15</v>
      </c>
      <c r="E1105">
        <v>11</v>
      </c>
      <c r="F1105">
        <v>9</v>
      </c>
      <c r="G1105">
        <v>6</v>
      </c>
      <c r="H1105">
        <v>9</v>
      </c>
      <c r="I1105">
        <v>0</v>
      </c>
    </row>
    <row r="1106" spans="1:9">
      <c r="A1106">
        <v>40</v>
      </c>
      <c r="B1106">
        <v>6</v>
      </c>
      <c r="C1106">
        <v>13237</v>
      </c>
      <c r="D1106">
        <v>22</v>
      </c>
      <c r="E1106">
        <v>20</v>
      </c>
      <c r="F1106">
        <v>6</v>
      </c>
      <c r="G1106">
        <v>5</v>
      </c>
      <c r="H1106">
        <v>13</v>
      </c>
      <c r="I1106">
        <v>0</v>
      </c>
    </row>
    <row r="1107" spans="1:9">
      <c r="A1107">
        <v>45</v>
      </c>
      <c r="B1107">
        <v>2</v>
      </c>
      <c r="C1107">
        <v>4805</v>
      </c>
      <c r="D1107">
        <v>9</v>
      </c>
      <c r="E1107">
        <v>8</v>
      </c>
      <c r="F1107">
        <v>7</v>
      </c>
      <c r="G1107">
        <v>3</v>
      </c>
      <c r="H1107">
        <v>7</v>
      </c>
      <c r="I1107">
        <v>0</v>
      </c>
    </row>
    <row r="1108" spans="1:9">
      <c r="A1108">
        <v>41</v>
      </c>
      <c r="B1108">
        <v>2</v>
      </c>
      <c r="C1108">
        <v>16595</v>
      </c>
      <c r="D1108">
        <v>22</v>
      </c>
      <c r="E1108">
        <v>18</v>
      </c>
      <c r="F1108">
        <v>16</v>
      </c>
      <c r="G1108">
        <v>11</v>
      </c>
      <c r="H1108">
        <v>8</v>
      </c>
      <c r="I1108">
        <v>0</v>
      </c>
    </row>
    <row r="1109" spans="1:9">
      <c r="A1109">
        <v>52</v>
      </c>
      <c r="B1109">
        <v>6</v>
      </c>
      <c r="C1109">
        <v>5577</v>
      </c>
      <c r="D1109">
        <v>18</v>
      </c>
      <c r="E1109">
        <v>10</v>
      </c>
      <c r="F1109">
        <v>9</v>
      </c>
      <c r="G1109">
        <v>6</v>
      </c>
      <c r="H1109">
        <v>9</v>
      </c>
      <c r="I1109">
        <v>0</v>
      </c>
    </row>
    <row r="1110" spans="1:9">
      <c r="A1110">
        <v>37</v>
      </c>
      <c r="B1110">
        <v>1</v>
      </c>
      <c r="C1110">
        <v>6447</v>
      </c>
      <c r="D1110">
        <v>8</v>
      </c>
      <c r="E1110">
        <v>6</v>
      </c>
      <c r="F1110">
        <v>5</v>
      </c>
      <c r="G1110">
        <v>4</v>
      </c>
      <c r="H1110">
        <v>3</v>
      </c>
      <c r="I1110">
        <v>0</v>
      </c>
    </row>
    <row r="1111" spans="1:9">
      <c r="A1111">
        <v>53</v>
      </c>
      <c r="B1111">
        <v>1</v>
      </c>
      <c r="C1111">
        <v>8381</v>
      </c>
      <c r="D1111">
        <v>18</v>
      </c>
      <c r="E1111">
        <v>14</v>
      </c>
      <c r="F1111">
        <v>7</v>
      </c>
      <c r="G1111">
        <v>8</v>
      </c>
      <c r="H1111">
        <v>10</v>
      </c>
      <c r="I1111">
        <v>0</v>
      </c>
    </row>
    <row r="1112" spans="1:9">
      <c r="A1112">
        <v>54</v>
      </c>
      <c r="B1112">
        <v>19</v>
      </c>
      <c r="C1112">
        <v>10725</v>
      </c>
      <c r="D1112">
        <v>16</v>
      </c>
      <c r="E1112">
        <v>9</v>
      </c>
      <c r="F1112">
        <v>7</v>
      </c>
      <c r="G1112">
        <v>7</v>
      </c>
      <c r="H1112">
        <v>1</v>
      </c>
      <c r="I1112">
        <v>0</v>
      </c>
    </row>
    <row r="1113" spans="1:9">
      <c r="A1113">
        <v>32</v>
      </c>
      <c r="B1113">
        <v>3</v>
      </c>
      <c r="C1113">
        <v>11159</v>
      </c>
      <c r="D1113">
        <v>10</v>
      </c>
      <c r="E1113">
        <v>7</v>
      </c>
      <c r="F1113">
        <v>7</v>
      </c>
      <c r="G1113">
        <v>7</v>
      </c>
      <c r="H1113">
        <v>7</v>
      </c>
      <c r="I1113">
        <v>0</v>
      </c>
    </row>
    <row r="1114" spans="1:9">
      <c r="A1114">
        <v>30</v>
      </c>
      <c r="B1114">
        <v>27</v>
      </c>
      <c r="C1114">
        <v>5304</v>
      </c>
      <c r="D1114">
        <v>10</v>
      </c>
      <c r="E1114">
        <v>8</v>
      </c>
      <c r="F1114">
        <v>7</v>
      </c>
      <c r="G1114">
        <v>7</v>
      </c>
      <c r="H1114">
        <v>7</v>
      </c>
      <c r="I1114">
        <v>0</v>
      </c>
    </row>
    <row r="1115" spans="1:9">
      <c r="A1115">
        <v>34</v>
      </c>
      <c r="B1115">
        <v>8</v>
      </c>
      <c r="C1115">
        <v>6142</v>
      </c>
      <c r="D1115">
        <v>10</v>
      </c>
      <c r="E1115">
        <v>5</v>
      </c>
      <c r="F1115">
        <v>1</v>
      </c>
      <c r="G1115">
        <v>4</v>
      </c>
      <c r="H1115">
        <v>3</v>
      </c>
      <c r="I1115">
        <v>0</v>
      </c>
    </row>
    <row r="1116" spans="1:9">
      <c r="A1116">
        <v>37</v>
      </c>
      <c r="B1116">
        <v>10</v>
      </c>
      <c r="C1116">
        <v>2782</v>
      </c>
      <c r="D1116">
        <v>6</v>
      </c>
      <c r="E1116">
        <v>5</v>
      </c>
      <c r="F1116">
        <v>3</v>
      </c>
      <c r="G1116">
        <v>4</v>
      </c>
      <c r="H1116">
        <v>3</v>
      </c>
      <c r="I1116">
        <v>0</v>
      </c>
    </row>
    <row r="1117" spans="1:9">
      <c r="A1117">
        <v>33</v>
      </c>
      <c r="B1117">
        <v>7</v>
      </c>
      <c r="C1117">
        <v>11691</v>
      </c>
      <c r="D1117">
        <v>14</v>
      </c>
      <c r="E1117">
        <v>13</v>
      </c>
      <c r="F1117">
        <v>9</v>
      </c>
      <c r="G1117">
        <v>3</v>
      </c>
      <c r="H1117">
        <v>7</v>
      </c>
      <c r="I1117">
        <v>0</v>
      </c>
    </row>
    <row r="1118" spans="1:9">
      <c r="A1118">
        <v>51</v>
      </c>
      <c r="B1118">
        <v>26</v>
      </c>
      <c r="C1118">
        <v>16307</v>
      </c>
      <c r="D1118">
        <v>29</v>
      </c>
      <c r="E1118">
        <v>20</v>
      </c>
      <c r="F1118">
        <v>6</v>
      </c>
      <c r="G1118">
        <v>4</v>
      </c>
      <c r="H1118">
        <v>17</v>
      </c>
      <c r="I1118">
        <v>0</v>
      </c>
    </row>
    <row r="1119" spans="1:9">
      <c r="A1119">
        <v>53</v>
      </c>
      <c r="B1119">
        <v>8</v>
      </c>
      <c r="C1119">
        <v>11836</v>
      </c>
      <c r="D1119">
        <v>28</v>
      </c>
      <c r="E1119">
        <v>2</v>
      </c>
      <c r="F1119">
        <v>0</v>
      </c>
      <c r="G1119">
        <v>2</v>
      </c>
      <c r="H1119">
        <v>2</v>
      </c>
      <c r="I1119">
        <v>0</v>
      </c>
    </row>
    <row r="1120" spans="1:9">
      <c r="A1120">
        <v>53</v>
      </c>
      <c r="B1120">
        <v>23</v>
      </c>
      <c r="C1120">
        <v>14275</v>
      </c>
      <c r="D1120">
        <v>33</v>
      </c>
      <c r="E1120">
        <v>12</v>
      </c>
      <c r="F1120">
        <v>9</v>
      </c>
      <c r="G1120">
        <v>3</v>
      </c>
      <c r="H1120">
        <v>8</v>
      </c>
      <c r="I1120">
        <v>0</v>
      </c>
    </row>
    <row r="1121" spans="1:9">
      <c r="A1121">
        <v>47</v>
      </c>
      <c r="B1121">
        <v>2</v>
      </c>
      <c r="C1121">
        <v>4537</v>
      </c>
      <c r="D1121">
        <v>8</v>
      </c>
      <c r="E1121">
        <v>7</v>
      </c>
      <c r="F1121">
        <v>6</v>
      </c>
      <c r="G1121">
        <v>7</v>
      </c>
      <c r="H1121">
        <v>7</v>
      </c>
      <c r="I1121">
        <v>0</v>
      </c>
    </row>
    <row r="1122" spans="1:9">
      <c r="A1122">
        <v>36</v>
      </c>
      <c r="B1122">
        <v>14</v>
      </c>
      <c r="C1122">
        <v>6586</v>
      </c>
      <c r="D1122">
        <v>17</v>
      </c>
      <c r="E1122">
        <v>16</v>
      </c>
      <c r="F1122">
        <v>8</v>
      </c>
      <c r="G1122">
        <v>4</v>
      </c>
      <c r="H1122">
        <v>11</v>
      </c>
      <c r="I1122">
        <v>0</v>
      </c>
    </row>
    <row r="1123" spans="1:9">
      <c r="A1123">
        <v>41</v>
      </c>
      <c r="B1123">
        <v>6</v>
      </c>
      <c r="C1123">
        <v>4721</v>
      </c>
      <c r="D1123">
        <v>20</v>
      </c>
      <c r="E1123">
        <v>18</v>
      </c>
      <c r="F1123">
        <v>13</v>
      </c>
      <c r="G1123">
        <v>2</v>
      </c>
      <c r="H1123">
        <v>17</v>
      </c>
      <c r="I1123">
        <v>0</v>
      </c>
    </row>
    <row r="1124" spans="1:9">
      <c r="A1124">
        <v>36</v>
      </c>
      <c r="B1124">
        <v>2</v>
      </c>
      <c r="C1124">
        <v>2519</v>
      </c>
      <c r="D1124">
        <v>16</v>
      </c>
      <c r="E1124">
        <v>11</v>
      </c>
      <c r="F1124">
        <v>8</v>
      </c>
      <c r="G1124">
        <v>3</v>
      </c>
      <c r="H1124">
        <v>9</v>
      </c>
      <c r="I1124">
        <v>0</v>
      </c>
    </row>
    <row r="1125" spans="1:9">
      <c r="A1125">
        <v>31</v>
      </c>
      <c r="B1125">
        <v>12</v>
      </c>
      <c r="C1125">
        <v>5855</v>
      </c>
      <c r="D1125">
        <v>10</v>
      </c>
      <c r="E1125">
        <v>9</v>
      </c>
      <c r="F1125">
        <v>7</v>
      </c>
      <c r="G1125">
        <v>8</v>
      </c>
      <c r="H1125">
        <v>5</v>
      </c>
      <c r="I1125">
        <v>0</v>
      </c>
    </row>
    <row r="1126" spans="1:9">
      <c r="A1126">
        <v>52</v>
      </c>
      <c r="B1126">
        <v>1</v>
      </c>
      <c r="C1126">
        <v>17099</v>
      </c>
      <c r="D1126">
        <v>26</v>
      </c>
      <c r="E1126">
        <v>9</v>
      </c>
      <c r="F1126">
        <v>8</v>
      </c>
      <c r="G1126">
        <v>7</v>
      </c>
      <c r="H1126">
        <v>8</v>
      </c>
      <c r="I1126">
        <v>0</v>
      </c>
    </row>
    <row r="1127" spans="1:9">
      <c r="A1127">
        <v>53</v>
      </c>
      <c r="B1127">
        <v>2</v>
      </c>
      <c r="C1127">
        <v>14852</v>
      </c>
      <c r="D1127">
        <v>22</v>
      </c>
      <c r="E1127">
        <v>17</v>
      </c>
      <c r="F1127">
        <v>13</v>
      </c>
      <c r="G1127">
        <v>15</v>
      </c>
      <c r="H1127">
        <v>2</v>
      </c>
      <c r="I1127">
        <v>0</v>
      </c>
    </row>
    <row r="1128" spans="1:9">
      <c r="A1128">
        <v>30</v>
      </c>
      <c r="B1128">
        <v>8</v>
      </c>
      <c r="C1128">
        <v>7264</v>
      </c>
      <c r="D1128">
        <v>10</v>
      </c>
      <c r="E1128">
        <v>8</v>
      </c>
      <c r="F1128">
        <v>4</v>
      </c>
      <c r="G1128">
        <v>7</v>
      </c>
      <c r="H1128">
        <v>7</v>
      </c>
      <c r="I1128">
        <v>0</v>
      </c>
    </row>
    <row r="1129" spans="1:9">
      <c r="A1129">
        <v>50</v>
      </c>
      <c r="B1129">
        <v>2</v>
      </c>
      <c r="C1129">
        <v>19237</v>
      </c>
      <c r="D1129">
        <v>29</v>
      </c>
      <c r="E1129">
        <v>8</v>
      </c>
      <c r="F1129">
        <v>1</v>
      </c>
      <c r="G1129">
        <v>7</v>
      </c>
      <c r="H1129">
        <v>7</v>
      </c>
      <c r="I1129">
        <v>0</v>
      </c>
    </row>
    <row r="1130" spans="1:9">
      <c r="A1130">
        <v>40</v>
      </c>
      <c r="B1130">
        <v>20</v>
      </c>
      <c r="C1130">
        <v>10322</v>
      </c>
      <c r="D1130">
        <v>14</v>
      </c>
      <c r="E1130">
        <v>11</v>
      </c>
      <c r="F1130">
        <v>10</v>
      </c>
      <c r="G1130">
        <v>11</v>
      </c>
      <c r="H1130">
        <v>1</v>
      </c>
      <c r="I1130">
        <v>0</v>
      </c>
    </row>
    <row r="1131" spans="1:9">
      <c r="A1131">
        <v>42</v>
      </c>
      <c r="B1131">
        <v>2</v>
      </c>
      <c r="C1131">
        <v>17665</v>
      </c>
      <c r="D1131">
        <v>23</v>
      </c>
      <c r="E1131">
        <v>22</v>
      </c>
      <c r="F1131">
        <v>6</v>
      </c>
      <c r="G1131">
        <v>13</v>
      </c>
      <c r="H1131">
        <v>7</v>
      </c>
      <c r="I1131">
        <v>0</v>
      </c>
    </row>
    <row r="1132" spans="1:9">
      <c r="A1132">
        <v>52</v>
      </c>
      <c r="B1132">
        <v>7</v>
      </c>
      <c r="C1132">
        <v>10445</v>
      </c>
      <c r="D1132">
        <v>18</v>
      </c>
      <c r="E1132">
        <v>8</v>
      </c>
      <c r="F1132">
        <v>6</v>
      </c>
      <c r="G1132">
        <v>4</v>
      </c>
      <c r="H1132">
        <v>0</v>
      </c>
      <c r="I1132">
        <v>0</v>
      </c>
    </row>
    <row r="1133" spans="1:9">
      <c r="A1133">
        <v>46</v>
      </c>
      <c r="B1133">
        <v>3</v>
      </c>
      <c r="C1133">
        <v>17465</v>
      </c>
      <c r="D1133">
        <v>23</v>
      </c>
      <c r="E1133">
        <v>12</v>
      </c>
      <c r="F1133">
        <v>9</v>
      </c>
      <c r="G1133">
        <v>4</v>
      </c>
      <c r="H1133">
        <v>9</v>
      </c>
      <c r="I1133">
        <v>0</v>
      </c>
    </row>
    <row r="1134" spans="1:9">
      <c r="A1134">
        <v>53</v>
      </c>
      <c r="B1134">
        <v>7</v>
      </c>
      <c r="C1134">
        <v>18606</v>
      </c>
      <c r="D1134">
        <v>26</v>
      </c>
      <c r="E1134">
        <v>7</v>
      </c>
      <c r="F1134">
        <v>7</v>
      </c>
      <c r="G1134">
        <v>4</v>
      </c>
      <c r="H1134">
        <v>7</v>
      </c>
      <c r="I1134">
        <v>0</v>
      </c>
    </row>
    <row r="1135" spans="1:9">
      <c r="A1135">
        <v>46</v>
      </c>
      <c r="B1135">
        <v>2</v>
      </c>
      <c r="C1135">
        <v>17048</v>
      </c>
      <c r="D1135">
        <v>28</v>
      </c>
      <c r="E1135">
        <v>26</v>
      </c>
      <c r="F1135">
        <v>15</v>
      </c>
      <c r="G1135">
        <v>15</v>
      </c>
      <c r="H1135">
        <v>9</v>
      </c>
      <c r="I1135">
        <v>0</v>
      </c>
    </row>
    <row r="1136" spans="1:9">
      <c r="A1136">
        <v>33</v>
      </c>
      <c r="B1136">
        <v>9</v>
      </c>
      <c r="C1136">
        <v>2781</v>
      </c>
      <c r="D1136">
        <v>15</v>
      </c>
      <c r="E1136">
        <v>14</v>
      </c>
      <c r="F1136">
        <v>10</v>
      </c>
      <c r="G1136">
        <v>4</v>
      </c>
      <c r="H1136">
        <v>10</v>
      </c>
      <c r="I1136">
        <v>0</v>
      </c>
    </row>
    <row r="1137" spans="1:9">
      <c r="A1137">
        <v>30</v>
      </c>
      <c r="B1137">
        <v>1</v>
      </c>
      <c r="C1137">
        <v>3579</v>
      </c>
      <c r="D1137">
        <v>12</v>
      </c>
      <c r="E1137">
        <v>11</v>
      </c>
      <c r="F1137">
        <v>9</v>
      </c>
      <c r="G1137">
        <v>5</v>
      </c>
      <c r="H1137">
        <v>7</v>
      </c>
      <c r="I1137">
        <v>0</v>
      </c>
    </row>
    <row r="1138" spans="1:9">
      <c r="A1138">
        <v>44</v>
      </c>
      <c r="B1138">
        <v>5</v>
      </c>
      <c r="C1138">
        <v>18213</v>
      </c>
      <c r="D1138">
        <v>26</v>
      </c>
      <c r="E1138">
        <v>22</v>
      </c>
      <c r="F1138">
        <v>9</v>
      </c>
      <c r="G1138">
        <v>3</v>
      </c>
      <c r="H1138">
        <v>10</v>
      </c>
      <c r="I1138">
        <v>0</v>
      </c>
    </row>
    <row r="1139" spans="1:9">
      <c r="A1139">
        <v>59</v>
      </c>
      <c r="B1139">
        <v>18</v>
      </c>
      <c r="C1139">
        <v>10512</v>
      </c>
      <c r="D1139">
        <v>25</v>
      </c>
      <c r="E1139">
        <v>9</v>
      </c>
      <c r="F1139">
        <v>7</v>
      </c>
      <c r="G1139">
        <v>5</v>
      </c>
      <c r="H1139">
        <v>4</v>
      </c>
      <c r="I1139">
        <v>0</v>
      </c>
    </row>
    <row r="1140" spans="1:9">
      <c r="A1140">
        <v>36</v>
      </c>
      <c r="B1140">
        <v>2</v>
      </c>
      <c r="C1140">
        <v>5410</v>
      </c>
      <c r="D1140">
        <v>18</v>
      </c>
      <c r="E1140">
        <v>16</v>
      </c>
      <c r="F1140">
        <v>14</v>
      </c>
      <c r="G1140">
        <v>5</v>
      </c>
      <c r="H1140">
        <v>12</v>
      </c>
      <c r="I1140">
        <v>0</v>
      </c>
    </row>
    <row r="1141" spans="1:9">
      <c r="A1141">
        <v>46</v>
      </c>
      <c r="B1141">
        <v>1</v>
      </c>
      <c r="C1141">
        <v>3423</v>
      </c>
      <c r="D1141">
        <v>10</v>
      </c>
      <c r="E1141">
        <v>7</v>
      </c>
      <c r="F1141">
        <v>6</v>
      </c>
      <c r="G1141">
        <v>5</v>
      </c>
      <c r="H1141">
        <v>7</v>
      </c>
      <c r="I1141">
        <v>0</v>
      </c>
    </row>
    <row r="1142" spans="1:9">
      <c r="A1142">
        <v>56</v>
      </c>
      <c r="B1142">
        <v>8</v>
      </c>
      <c r="C1142">
        <v>19717</v>
      </c>
      <c r="D1142">
        <v>36</v>
      </c>
      <c r="E1142">
        <v>7</v>
      </c>
      <c r="F1142">
        <v>3</v>
      </c>
      <c r="G1142">
        <v>7</v>
      </c>
      <c r="H1142">
        <v>7</v>
      </c>
      <c r="I1142">
        <v>0</v>
      </c>
    </row>
    <row r="1143" spans="1:9">
      <c r="A1143">
        <v>56</v>
      </c>
      <c r="B1143">
        <v>23</v>
      </c>
      <c r="C1143">
        <v>13402</v>
      </c>
      <c r="D1143">
        <v>33</v>
      </c>
      <c r="E1143">
        <v>19</v>
      </c>
      <c r="F1143">
        <v>16</v>
      </c>
      <c r="G1143">
        <v>15</v>
      </c>
      <c r="H1143">
        <v>9</v>
      </c>
      <c r="I1143">
        <v>0</v>
      </c>
    </row>
    <row r="1144" spans="1:9">
      <c r="A1144">
        <v>34</v>
      </c>
      <c r="B1144">
        <v>29</v>
      </c>
      <c r="C1144">
        <v>5429</v>
      </c>
      <c r="D1144">
        <v>10</v>
      </c>
      <c r="E1144">
        <v>8</v>
      </c>
      <c r="F1144">
        <v>7</v>
      </c>
      <c r="G1144">
        <v>7</v>
      </c>
      <c r="H1144">
        <v>7</v>
      </c>
      <c r="I1144">
        <v>0</v>
      </c>
    </row>
    <row r="1145" spans="1:9">
      <c r="A1145">
        <v>54</v>
      </c>
      <c r="B1145">
        <v>1</v>
      </c>
      <c r="C1145">
        <v>17328</v>
      </c>
      <c r="D1145">
        <v>29</v>
      </c>
      <c r="E1145">
        <v>20</v>
      </c>
      <c r="F1145">
        <v>7</v>
      </c>
      <c r="G1145">
        <v>12</v>
      </c>
      <c r="H1145">
        <v>7</v>
      </c>
      <c r="I1145">
        <v>0</v>
      </c>
    </row>
    <row r="1146" spans="1:9">
      <c r="A1146">
        <v>47</v>
      </c>
      <c r="B1146">
        <v>2</v>
      </c>
      <c r="C1146">
        <v>17169</v>
      </c>
      <c r="D1146">
        <v>26</v>
      </c>
      <c r="E1146">
        <v>20</v>
      </c>
      <c r="F1146">
        <v>17</v>
      </c>
      <c r="G1146">
        <v>5</v>
      </c>
      <c r="H1146">
        <v>6</v>
      </c>
      <c r="I1146">
        <v>0</v>
      </c>
    </row>
    <row r="1147" spans="1:9">
      <c r="A1147">
        <v>30</v>
      </c>
      <c r="B1147">
        <v>16</v>
      </c>
      <c r="C1147">
        <v>5301</v>
      </c>
      <c r="D1147">
        <v>4</v>
      </c>
      <c r="E1147">
        <v>2</v>
      </c>
      <c r="F1147">
        <v>1</v>
      </c>
      <c r="G1147">
        <v>2</v>
      </c>
      <c r="H1147">
        <v>2</v>
      </c>
      <c r="I1147">
        <v>0</v>
      </c>
    </row>
    <row r="1148" spans="1:9">
      <c r="A1148">
        <v>44</v>
      </c>
      <c r="B1148">
        <v>28</v>
      </c>
      <c r="C1148">
        <v>16328</v>
      </c>
      <c r="D1148">
        <v>24</v>
      </c>
      <c r="E1148">
        <v>20</v>
      </c>
      <c r="F1148">
        <v>6</v>
      </c>
      <c r="G1148">
        <v>14</v>
      </c>
      <c r="H1148">
        <v>17</v>
      </c>
      <c r="I1148">
        <v>0</v>
      </c>
    </row>
    <row r="1149" spans="1:9">
      <c r="A1149">
        <v>39</v>
      </c>
      <c r="B1149">
        <v>6</v>
      </c>
      <c r="C1149">
        <v>8376</v>
      </c>
      <c r="D1149">
        <v>9</v>
      </c>
      <c r="E1149">
        <v>2</v>
      </c>
      <c r="F1149">
        <v>0</v>
      </c>
      <c r="G1149">
        <v>2</v>
      </c>
      <c r="H1149">
        <v>2</v>
      </c>
      <c r="I1149">
        <v>0</v>
      </c>
    </row>
    <row r="1150" spans="1:9">
      <c r="A1150">
        <v>46</v>
      </c>
      <c r="B1150">
        <v>3</v>
      </c>
      <c r="C1150">
        <v>16606</v>
      </c>
      <c r="D1150">
        <v>23</v>
      </c>
      <c r="E1150">
        <v>13</v>
      </c>
      <c r="F1150">
        <v>12</v>
      </c>
      <c r="G1150">
        <v>5</v>
      </c>
      <c r="H1150">
        <v>1</v>
      </c>
      <c r="I1150">
        <v>0</v>
      </c>
    </row>
    <row r="1151" spans="1:9">
      <c r="A1151">
        <v>34</v>
      </c>
      <c r="B1151">
        <v>7</v>
      </c>
      <c r="C1151">
        <v>2308</v>
      </c>
      <c r="D1151">
        <v>12</v>
      </c>
      <c r="E1151">
        <v>11</v>
      </c>
      <c r="F1151">
        <v>10</v>
      </c>
      <c r="G1151">
        <v>5</v>
      </c>
      <c r="H1151">
        <v>7</v>
      </c>
      <c r="I1151">
        <v>0</v>
      </c>
    </row>
    <row r="1152" spans="1:9">
      <c r="A1152">
        <v>40</v>
      </c>
      <c r="B1152">
        <v>9</v>
      </c>
      <c r="C1152">
        <v>5473</v>
      </c>
      <c r="D1152">
        <v>9</v>
      </c>
      <c r="E1152">
        <v>8</v>
      </c>
      <c r="F1152">
        <v>4</v>
      </c>
      <c r="G1152">
        <v>7</v>
      </c>
      <c r="H1152">
        <v>1</v>
      </c>
      <c r="I1152">
        <v>0</v>
      </c>
    </row>
    <row r="1153" spans="1:9">
      <c r="A1153">
        <v>48</v>
      </c>
      <c r="B1153">
        <v>16</v>
      </c>
      <c r="C1153">
        <v>6439</v>
      </c>
      <c r="D1153">
        <v>18</v>
      </c>
      <c r="E1153">
        <v>8</v>
      </c>
      <c r="F1153">
        <v>7</v>
      </c>
      <c r="G1153">
        <v>7</v>
      </c>
      <c r="H1153">
        <v>7</v>
      </c>
      <c r="I1153">
        <v>0</v>
      </c>
    </row>
    <row r="1154" spans="1:9">
      <c r="A1154">
        <v>38</v>
      </c>
      <c r="B1154">
        <v>14</v>
      </c>
      <c r="C1154">
        <v>9924</v>
      </c>
      <c r="D1154">
        <v>10</v>
      </c>
      <c r="E1154">
        <v>9</v>
      </c>
      <c r="F1154">
        <v>8</v>
      </c>
      <c r="G1154">
        <v>7</v>
      </c>
      <c r="H1154">
        <v>7</v>
      </c>
      <c r="I1154">
        <v>0</v>
      </c>
    </row>
    <row r="1155" spans="1:9">
      <c r="A1155">
        <v>39</v>
      </c>
      <c r="B1155">
        <v>10</v>
      </c>
      <c r="C1155">
        <v>5377</v>
      </c>
      <c r="D1155">
        <v>10</v>
      </c>
      <c r="E1155">
        <v>7</v>
      </c>
      <c r="F1155">
        <v>7</v>
      </c>
      <c r="G1155">
        <v>7</v>
      </c>
      <c r="H1155">
        <v>7</v>
      </c>
      <c r="I1155">
        <v>0</v>
      </c>
    </row>
    <row r="1156" spans="1:9">
      <c r="A1156">
        <v>54</v>
      </c>
      <c r="B1156">
        <v>22</v>
      </c>
      <c r="C1156">
        <v>17426</v>
      </c>
      <c r="D1156">
        <v>36</v>
      </c>
      <c r="E1156">
        <v>10</v>
      </c>
      <c r="F1156">
        <v>8</v>
      </c>
      <c r="G1156">
        <v>4</v>
      </c>
      <c r="H1156">
        <v>7</v>
      </c>
      <c r="I1156">
        <v>0</v>
      </c>
    </row>
    <row r="1157" spans="1:9">
      <c r="A1157">
        <v>36</v>
      </c>
      <c r="B1157">
        <v>2</v>
      </c>
      <c r="C1157">
        <v>4502</v>
      </c>
      <c r="D1157">
        <v>17</v>
      </c>
      <c r="E1157">
        <v>13</v>
      </c>
      <c r="F1157">
        <v>7</v>
      </c>
      <c r="G1157">
        <v>6</v>
      </c>
      <c r="H1157">
        <v>7</v>
      </c>
      <c r="I1157">
        <v>0</v>
      </c>
    </row>
    <row r="1158" spans="1:9">
      <c r="A1158">
        <v>46</v>
      </c>
      <c r="B1158">
        <v>2</v>
      </c>
      <c r="C1158">
        <v>19328</v>
      </c>
      <c r="D1158">
        <v>24</v>
      </c>
      <c r="E1158">
        <v>2</v>
      </c>
      <c r="F1158">
        <v>1</v>
      </c>
      <c r="G1158">
        <v>2</v>
      </c>
      <c r="H1158">
        <v>2</v>
      </c>
      <c r="I1158">
        <v>0</v>
      </c>
    </row>
    <row r="1159" spans="1:9">
      <c r="A1159">
        <v>36</v>
      </c>
      <c r="B1159">
        <v>10</v>
      </c>
      <c r="C1159">
        <v>8321</v>
      </c>
      <c r="D1159">
        <v>15</v>
      </c>
      <c r="E1159">
        <v>12</v>
      </c>
      <c r="F1159">
        <v>8</v>
      </c>
      <c r="G1159">
        <v>5</v>
      </c>
      <c r="H1159">
        <v>7</v>
      </c>
      <c r="I1159">
        <v>0</v>
      </c>
    </row>
    <row r="1160" spans="1:9">
      <c r="A1160">
        <v>37</v>
      </c>
      <c r="B1160">
        <v>8</v>
      </c>
      <c r="C1160">
        <v>4071</v>
      </c>
      <c r="D1160">
        <v>19</v>
      </c>
      <c r="E1160">
        <v>10</v>
      </c>
      <c r="F1160">
        <v>0</v>
      </c>
      <c r="G1160">
        <v>4</v>
      </c>
      <c r="H1160">
        <v>7</v>
      </c>
      <c r="I1160">
        <v>0</v>
      </c>
    </row>
    <row r="1161" spans="1:9">
      <c r="A1161">
        <v>39</v>
      </c>
      <c r="B1161">
        <v>10</v>
      </c>
      <c r="C1161">
        <v>13464</v>
      </c>
      <c r="D1161">
        <v>9</v>
      </c>
      <c r="E1161">
        <v>4</v>
      </c>
      <c r="F1161">
        <v>3</v>
      </c>
      <c r="G1161">
        <v>2</v>
      </c>
      <c r="H1161">
        <v>2</v>
      </c>
      <c r="I1161">
        <v>0</v>
      </c>
    </row>
    <row r="1162" spans="1:9">
      <c r="A1162">
        <v>41</v>
      </c>
      <c r="B1162">
        <v>4</v>
      </c>
      <c r="C1162">
        <v>10447</v>
      </c>
      <c r="D1162">
        <v>23</v>
      </c>
      <c r="E1162">
        <v>22</v>
      </c>
      <c r="F1162">
        <v>14</v>
      </c>
      <c r="G1162">
        <v>13</v>
      </c>
      <c r="H1162">
        <v>5</v>
      </c>
      <c r="I1162">
        <v>0</v>
      </c>
    </row>
    <row r="1163" spans="1:9">
      <c r="A1163">
        <v>40</v>
      </c>
      <c r="B1163">
        <v>12</v>
      </c>
      <c r="C1163">
        <v>4448</v>
      </c>
      <c r="D1163">
        <v>15</v>
      </c>
      <c r="E1163">
        <v>7</v>
      </c>
      <c r="F1163">
        <v>4</v>
      </c>
      <c r="G1163">
        <v>7</v>
      </c>
      <c r="H1163">
        <v>7</v>
      </c>
      <c r="I1163">
        <v>0</v>
      </c>
    </row>
    <row r="1164" spans="1:9">
      <c r="A1164">
        <v>46</v>
      </c>
      <c r="B1164">
        <v>2</v>
      </c>
      <c r="C1164">
        <v>8578</v>
      </c>
      <c r="D1164">
        <v>12</v>
      </c>
      <c r="E1164">
        <v>9</v>
      </c>
      <c r="F1164">
        <v>8</v>
      </c>
      <c r="G1164">
        <v>4</v>
      </c>
      <c r="H1164">
        <v>7</v>
      </c>
      <c r="I1164">
        <v>0</v>
      </c>
    </row>
    <row r="1165" spans="1:9">
      <c r="A1165">
        <v>40</v>
      </c>
      <c r="B1165">
        <v>1</v>
      </c>
      <c r="C1165">
        <v>16823</v>
      </c>
      <c r="D1165">
        <v>22</v>
      </c>
      <c r="E1165">
        <v>19</v>
      </c>
      <c r="F1165">
        <v>7</v>
      </c>
      <c r="G1165">
        <v>11</v>
      </c>
      <c r="H1165">
        <v>16</v>
      </c>
      <c r="I1165">
        <v>0</v>
      </c>
    </row>
    <row r="1166" spans="1:9">
      <c r="A1166">
        <v>42</v>
      </c>
      <c r="B1166">
        <v>6</v>
      </c>
      <c r="C1166">
        <v>13348</v>
      </c>
      <c r="D1166">
        <v>18</v>
      </c>
      <c r="E1166">
        <v>13</v>
      </c>
      <c r="F1166">
        <v>7</v>
      </c>
      <c r="G1166">
        <v>5</v>
      </c>
      <c r="H1166">
        <v>7</v>
      </c>
      <c r="I1166">
        <v>0</v>
      </c>
    </row>
    <row r="1167" spans="1:9">
      <c r="A1167">
        <v>26</v>
      </c>
      <c r="B1167">
        <v>1</v>
      </c>
      <c r="C1167">
        <v>2867</v>
      </c>
      <c r="D1167">
        <v>8</v>
      </c>
      <c r="E1167">
        <v>7</v>
      </c>
      <c r="F1167">
        <v>7</v>
      </c>
      <c r="G1167">
        <v>7</v>
      </c>
      <c r="H1167">
        <v>6</v>
      </c>
      <c r="I1167">
        <v>0</v>
      </c>
    </row>
    <row r="1168" spans="1:9">
      <c r="A1168">
        <v>54</v>
      </c>
      <c r="B1168">
        <v>9</v>
      </c>
      <c r="C1168">
        <v>2897</v>
      </c>
      <c r="D1168">
        <v>9</v>
      </c>
      <c r="E1168">
        <v>4</v>
      </c>
      <c r="F1168">
        <v>3</v>
      </c>
      <c r="G1168">
        <v>2</v>
      </c>
      <c r="H1168">
        <v>3</v>
      </c>
      <c r="I1168">
        <v>0</v>
      </c>
    </row>
    <row r="1169" spans="1:9">
      <c r="A1169">
        <v>39</v>
      </c>
      <c r="B1169">
        <v>15</v>
      </c>
      <c r="C1169">
        <v>13341</v>
      </c>
      <c r="D1169">
        <v>21</v>
      </c>
      <c r="E1169">
        <v>20</v>
      </c>
      <c r="F1169">
        <v>8</v>
      </c>
      <c r="G1169">
        <v>11</v>
      </c>
      <c r="H1169">
        <v>10</v>
      </c>
      <c r="I1169">
        <v>0</v>
      </c>
    </row>
    <row r="1170" spans="1:9">
      <c r="A1170">
        <v>40</v>
      </c>
      <c r="B1170">
        <v>2</v>
      </c>
      <c r="C1170">
        <v>5677</v>
      </c>
      <c r="D1170">
        <v>15</v>
      </c>
      <c r="E1170">
        <v>11</v>
      </c>
      <c r="F1170">
        <v>8</v>
      </c>
      <c r="G1170">
        <v>5</v>
      </c>
      <c r="H1170">
        <v>10</v>
      </c>
      <c r="I1170">
        <v>0</v>
      </c>
    </row>
    <row r="1171" spans="1:9">
      <c r="A1171">
        <v>47</v>
      </c>
      <c r="B1171">
        <v>25</v>
      </c>
      <c r="C1171">
        <v>8633</v>
      </c>
      <c r="D1171">
        <v>25</v>
      </c>
      <c r="E1171">
        <v>17</v>
      </c>
      <c r="F1171">
        <v>14</v>
      </c>
      <c r="G1171">
        <v>12</v>
      </c>
      <c r="H1171">
        <v>11</v>
      </c>
      <c r="I1171">
        <v>0</v>
      </c>
    </row>
    <row r="1172" spans="1:9">
      <c r="A1172">
        <v>38</v>
      </c>
      <c r="B1172">
        <v>1</v>
      </c>
      <c r="C1172">
        <v>4440</v>
      </c>
      <c r="D1172">
        <v>16</v>
      </c>
      <c r="E1172">
        <v>15</v>
      </c>
      <c r="F1172">
        <v>13</v>
      </c>
      <c r="G1172">
        <v>5</v>
      </c>
      <c r="H1172">
        <v>8</v>
      </c>
      <c r="I1172">
        <v>0</v>
      </c>
    </row>
    <row r="1173" spans="1:9">
      <c r="A1173">
        <v>33</v>
      </c>
      <c r="B1173">
        <v>15</v>
      </c>
      <c r="C1173">
        <v>4878</v>
      </c>
      <c r="D1173">
        <v>10</v>
      </c>
      <c r="E1173">
        <v>9</v>
      </c>
      <c r="F1173">
        <v>7</v>
      </c>
      <c r="G1173">
        <v>8</v>
      </c>
      <c r="H1173">
        <v>1</v>
      </c>
      <c r="I1173">
        <v>0</v>
      </c>
    </row>
    <row r="1174" spans="1:9">
      <c r="A1174">
        <v>42</v>
      </c>
      <c r="B1174">
        <v>2</v>
      </c>
      <c r="C1174">
        <v>18880</v>
      </c>
      <c r="D1174">
        <v>24</v>
      </c>
      <c r="E1174">
        <v>22</v>
      </c>
      <c r="F1174">
        <v>6</v>
      </c>
      <c r="G1174">
        <v>4</v>
      </c>
      <c r="H1174">
        <v>14</v>
      </c>
      <c r="I1174">
        <v>0</v>
      </c>
    </row>
    <row r="1175" spans="1:9">
      <c r="A1175">
        <v>27</v>
      </c>
      <c r="B1175">
        <v>2</v>
      </c>
      <c r="C1175">
        <v>3468</v>
      </c>
      <c r="D1175">
        <v>6</v>
      </c>
      <c r="E1175">
        <v>2</v>
      </c>
      <c r="F1175">
        <v>2</v>
      </c>
      <c r="G1175">
        <v>2</v>
      </c>
      <c r="H1175">
        <v>2</v>
      </c>
      <c r="I1175">
        <v>0</v>
      </c>
    </row>
    <row r="1176" spans="1:9">
      <c r="A1176">
        <v>46</v>
      </c>
      <c r="B1176">
        <v>2</v>
      </c>
      <c r="C1176">
        <v>18947</v>
      </c>
      <c r="D1176">
        <v>22</v>
      </c>
      <c r="E1176">
        <v>2</v>
      </c>
      <c r="F1176">
        <v>2</v>
      </c>
      <c r="G1176">
        <v>2</v>
      </c>
      <c r="H1176">
        <v>1</v>
      </c>
      <c r="I1176">
        <v>0</v>
      </c>
    </row>
    <row r="1177" spans="1:9">
      <c r="A1177">
        <v>35</v>
      </c>
      <c r="B1177">
        <v>23</v>
      </c>
      <c r="C1177">
        <v>4014</v>
      </c>
      <c r="D1177">
        <v>4</v>
      </c>
      <c r="E1177">
        <v>2</v>
      </c>
      <c r="F1177">
        <v>2</v>
      </c>
      <c r="G1177">
        <v>2</v>
      </c>
      <c r="H1177">
        <v>2</v>
      </c>
      <c r="I1177">
        <v>0</v>
      </c>
    </row>
    <row r="1178" spans="1:9">
      <c r="A1178">
        <v>59</v>
      </c>
      <c r="B1178">
        <v>2</v>
      </c>
      <c r="C1178">
        <v>18844</v>
      </c>
      <c r="D1178">
        <v>30</v>
      </c>
      <c r="E1178">
        <v>3</v>
      </c>
      <c r="F1178">
        <v>2</v>
      </c>
      <c r="G1178">
        <v>2</v>
      </c>
      <c r="H1178">
        <v>2</v>
      </c>
      <c r="I1178">
        <v>0</v>
      </c>
    </row>
    <row r="1179" spans="1:9">
      <c r="A1179">
        <v>50</v>
      </c>
      <c r="B1179">
        <v>12</v>
      </c>
      <c r="C1179">
        <v>9208</v>
      </c>
      <c r="D1179">
        <v>16</v>
      </c>
      <c r="E1179">
        <v>2</v>
      </c>
      <c r="F1179">
        <v>2</v>
      </c>
      <c r="G1179">
        <v>2</v>
      </c>
      <c r="H1179">
        <v>1</v>
      </c>
      <c r="I1179">
        <v>0</v>
      </c>
    </row>
    <row r="1180" spans="1:9">
      <c r="A1180">
        <v>31</v>
      </c>
      <c r="B1180">
        <v>20</v>
      </c>
      <c r="C1180">
        <v>4559</v>
      </c>
      <c r="D1180">
        <v>4</v>
      </c>
      <c r="E1180">
        <v>2</v>
      </c>
      <c r="F1180">
        <v>2</v>
      </c>
      <c r="G1180">
        <v>2</v>
      </c>
      <c r="H1180">
        <v>2</v>
      </c>
      <c r="I1180">
        <v>1</v>
      </c>
    </row>
    <row r="1181" spans="1:9">
      <c r="A1181">
        <v>25</v>
      </c>
      <c r="B1181">
        <v>28</v>
      </c>
      <c r="C1181">
        <v>8639</v>
      </c>
      <c r="D1181">
        <v>6</v>
      </c>
      <c r="E1181">
        <v>2</v>
      </c>
      <c r="F1181">
        <v>2</v>
      </c>
      <c r="G1181">
        <v>2</v>
      </c>
      <c r="H1181">
        <v>2</v>
      </c>
      <c r="I1181">
        <v>0</v>
      </c>
    </row>
    <row r="1182" spans="1:9">
      <c r="A1182">
        <v>38</v>
      </c>
      <c r="B1182">
        <v>3</v>
      </c>
      <c r="C1182">
        <v>4317</v>
      </c>
      <c r="D1182">
        <v>19</v>
      </c>
      <c r="E1182">
        <v>3</v>
      </c>
      <c r="F1182">
        <v>2</v>
      </c>
      <c r="G1182">
        <v>2</v>
      </c>
      <c r="H1182">
        <v>2</v>
      </c>
      <c r="I1182">
        <v>0</v>
      </c>
    </row>
    <row r="1183" spans="1:9">
      <c r="A1183">
        <v>30</v>
      </c>
      <c r="B1183">
        <v>5</v>
      </c>
      <c r="C1183">
        <v>3204</v>
      </c>
      <c r="D1183">
        <v>8</v>
      </c>
      <c r="E1183">
        <v>3</v>
      </c>
      <c r="F1183">
        <v>2</v>
      </c>
      <c r="G1183">
        <v>2</v>
      </c>
      <c r="H1183">
        <v>2</v>
      </c>
      <c r="I1183">
        <v>0</v>
      </c>
    </row>
    <row r="1184" spans="1:9">
      <c r="A1184">
        <v>27</v>
      </c>
      <c r="B1184">
        <v>9</v>
      </c>
      <c r="C1184">
        <v>2024</v>
      </c>
      <c r="D1184">
        <v>6</v>
      </c>
      <c r="E1184">
        <v>2</v>
      </c>
      <c r="F1184">
        <v>2</v>
      </c>
      <c r="G1184">
        <v>2</v>
      </c>
      <c r="H1184">
        <v>2</v>
      </c>
      <c r="I1184">
        <v>0</v>
      </c>
    </row>
    <row r="1185" spans="1:9">
      <c r="A1185">
        <v>56</v>
      </c>
      <c r="B1185">
        <v>8</v>
      </c>
      <c r="C1185">
        <v>4257</v>
      </c>
      <c r="D1185">
        <v>19</v>
      </c>
      <c r="E1185">
        <v>2</v>
      </c>
      <c r="F1185">
        <v>2</v>
      </c>
      <c r="G1185">
        <v>2</v>
      </c>
      <c r="H1185">
        <v>2</v>
      </c>
      <c r="I1185">
        <v>0</v>
      </c>
    </row>
    <row r="1186" spans="1:9">
      <c r="A1186">
        <v>27</v>
      </c>
      <c r="B1186">
        <v>1</v>
      </c>
      <c r="C1186">
        <v>4298</v>
      </c>
      <c r="D1186">
        <v>6</v>
      </c>
      <c r="E1186">
        <v>2</v>
      </c>
      <c r="F1186">
        <v>2</v>
      </c>
      <c r="G1186">
        <v>2</v>
      </c>
      <c r="H1186">
        <v>0</v>
      </c>
      <c r="I1186">
        <v>0</v>
      </c>
    </row>
    <row r="1187" spans="1:9">
      <c r="A1187">
        <v>40</v>
      </c>
      <c r="B1187">
        <v>19</v>
      </c>
      <c r="C1187">
        <v>2741</v>
      </c>
      <c r="D1187">
        <v>15</v>
      </c>
      <c r="E1187">
        <v>7</v>
      </c>
      <c r="F1187">
        <v>2</v>
      </c>
      <c r="G1187">
        <v>3</v>
      </c>
      <c r="H1187">
        <v>7</v>
      </c>
      <c r="I1187">
        <v>0</v>
      </c>
    </row>
    <row r="1188" spans="1:9">
      <c r="A1188">
        <v>52</v>
      </c>
      <c r="B1188">
        <v>2</v>
      </c>
      <c r="C1188">
        <v>3212</v>
      </c>
      <c r="D1188">
        <v>6</v>
      </c>
      <c r="E1188">
        <v>2</v>
      </c>
      <c r="F1188">
        <v>2</v>
      </c>
      <c r="G1188">
        <v>2</v>
      </c>
      <c r="H1188">
        <v>2</v>
      </c>
      <c r="I1188">
        <v>0</v>
      </c>
    </row>
    <row r="1189" spans="1:9">
      <c r="A1189">
        <v>59</v>
      </c>
      <c r="B1189">
        <v>6</v>
      </c>
      <c r="C1189">
        <v>2267</v>
      </c>
      <c r="D1189">
        <v>7</v>
      </c>
      <c r="E1189">
        <v>2</v>
      </c>
      <c r="F1189">
        <v>2</v>
      </c>
      <c r="G1189">
        <v>2</v>
      </c>
      <c r="H1189">
        <v>2</v>
      </c>
      <c r="I1189">
        <v>0</v>
      </c>
    </row>
    <row r="1190" spans="1:9">
      <c r="A1190">
        <v>32</v>
      </c>
      <c r="B1190">
        <v>26</v>
      </c>
      <c r="C1190">
        <v>4465</v>
      </c>
      <c r="D1190">
        <v>4</v>
      </c>
      <c r="E1190">
        <v>3</v>
      </c>
      <c r="F1190">
        <v>2</v>
      </c>
      <c r="G1190">
        <v>2</v>
      </c>
      <c r="H1190">
        <v>2</v>
      </c>
      <c r="I1190">
        <v>0</v>
      </c>
    </row>
    <row r="1191" spans="1:9">
      <c r="A1191">
        <v>31</v>
      </c>
      <c r="B1191">
        <v>3</v>
      </c>
      <c r="C1191">
        <v>13675</v>
      </c>
      <c r="D1191">
        <v>9</v>
      </c>
      <c r="E1191">
        <v>2</v>
      </c>
      <c r="F1191">
        <v>2</v>
      </c>
      <c r="G1191">
        <v>2</v>
      </c>
      <c r="H1191">
        <v>2</v>
      </c>
      <c r="I1191">
        <v>0</v>
      </c>
    </row>
    <row r="1192" spans="1:9">
      <c r="A1192">
        <v>31</v>
      </c>
      <c r="B1192">
        <v>2</v>
      </c>
      <c r="C1192">
        <v>2695</v>
      </c>
      <c r="D1192">
        <v>3</v>
      </c>
      <c r="E1192">
        <v>2</v>
      </c>
      <c r="F1192">
        <v>2</v>
      </c>
      <c r="G1192">
        <v>2</v>
      </c>
      <c r="H1192">
        <v>2</v>
      </c>
      <c r="I1192">
        <v>0</v>
      </c>
    </row>
    <row r="1193" spans="1:9">
      <c r="A1193">
        <v>52</v>
      </c>
      <c r="B1193">
        <v>8</v>
      </c>
      <c r="C1193">
        <v>4941</v>
      </c>
      <c r="D1193">
        <v>11</v>
      </c>
      <c r="E1193">
        <v>8</v>
      </c>
      <c r="F1193">
        <v>2</v>
      </c>
      <c r="G1193">
        <v>7</v>
      </c>
      <c r="H1193">
        <v>7</v>
      </c>
      <c r="I1193">
        <v>1</v>
      </c>
    </row>
    <row r="1194" spans="1:9">
      <c r="A1194">
        <v>28</v>
      </c>
      <c r="B1194">
        <v>2</v>
      </c>
      <c r="C1194">
        <v>3464</v>
      </c>
      <c r="D1194">
        <v>5</v>
      </c>
      <c r="E1194">
        <v>3</v>
      </c>
      <c r="F1194">
        <v>2</v>
      </c>
      <c r="G1194">
        <v>2</v>
      </c>
      <c r="H1194">
        <v>2</v>
      </c>
      <c r="I1194">
        <v>1</v>
      </c>
    </row>
    <row r="1195" spans="1:9">
      <c r="A1195">
        <v>29</v>
      </c>
      <c r="B1195">
        <v>9</v>
      </c>
      <c r="C1195">
        <v>3983</v>
      </c>
      <c r="D1195">
        <v>4</v>
      </c>
      <c r="E1195">
        <v>3</v>
      </c>
      <c r="F1195">
        <v>2</v>
      </c>
      <c r="G1195">
        <v>2</v>
      </c>
      <c r="H1195">
        <v>2</v>
      </c>
      <c r="I1195">
        <v>0</v>
      </c>
    </row>
    <row r="1196" spans="1:9">
      <c r="A1196">
        <v>30</v>
      </c>
      <c r="B1196">
        <v>25</v>
      </c>
      <c r="C1196">
        <v>4736</v>
      </c>
      <c r="D1196">
        <v>4</v>
      </c>
      <c r="E1196">
        <v>2</v>
      </c>
      <c r="F1196">
        <v>2</v>
      </c>
      <c r="G1196">
        <v>2</v>
      </c>
      <c r="H1196">
        <v>2</v>
      </c>
      <c r="I1196">
        <v>0</v>
      </c>
    </row>
    <row r="1197" spans="1:9">
      <c r="A1197">
        <v>31</v>
      </c>
      <c r="B1197">
        <v>9</v>
      </c>
      <c r="C1197">
        <v>2657</v>
      </c>
      <c r="D1197">
        <v>3</v>
      </c>
      <c r="E1197">
        <v>2</v>
      </c>
      <c r="F1197">
        <v>2</v>
      </c>
      <c r="G1197">
        <v>2</v>
      </c>
      <c r="H1197">
        <v>2</v>
      </c>
      <c r="I1197">
        <v>0</v>
      </c>
    </row>
    <row r="1198" spans="1:9">
      <c r="A1198">
        <v>36</v>
      </c>
      <c r="B1198">
        <v>2</v>
      </c>
      <c r="C1198">
        <v>2543</v>
      </c>
      <c r="D1198">
        <v>6</v>
      </c>
      <c r="E1198">
        <v>2</v>
      </c>
      <c r="F1198">
        <v>2</v>
      </c>
      <c r="G1198">
        <v>2</v>
      </c>
      <c r="H1198">
        <v>2</v>
      </c>
      <c r="I1198">
        <v>0</v>
      </c>
    </row>
    <row r="1199" spans="1:9">
      <c r="A1199">
        <v>42</v>
      </c>
      <c r="B1199">
        <v>5</v>
      </c>
      <c r="C1199">
        <v>2093</v>
      </c>
      <c r="D1199">
        <v>8</v>
      </c>
      <c r="E1199">
        <v>2</v>
      </c>
      <c r="F1199">
        <v>2</v>
      </c>
      <c r="G1199">
        <v>2</v>
      </c>
      <c r="H1199">
        <v>0</v>
      </c>
      <c r="I1199">
        <v>0</v>
      </c>
    </row>
    <row r="1200" spans="1:9">
      <c r="A1200">
        <v>24</v>
      </c>
      <c r="B1200">
        <v>24</v>
      </c>
      <c r="C1200">
        <v>2400</v>
      </c>
      <c r="D1200">
        <v>3</v>
      </c>
      <c r="E1200">
        <v>2</v>
      </c>
      <c r="F1200">
        <v>2</v>
      </c>
      <c r="G1200">
        <v>2</v>
      </c>
      <c r="H1200">
        <v>1</v>
      </c>
      <c r="I1200">
        <v>0</v>
      </c>
    </row>
    <row r="1201" spans="1:9">
      <c r="A1201">
        <v>22</v>
      </c>
      <c r="B1201">
        <v>6</v>
      </c>
      <c r="C1201">
        <v>2773</v>
      </c>
      <c r="D1201">
        <v>3</v>
      </c>
      <c r="E1201">
        <v>2</v>
      </c>
      <c r="F1201">
        <v>2</v>
      </c>
      <c r="G1201">
        <v>2</v>
      </c>
      <c r="H1201">
        <v>2</v>
      </c>
      <c r="I1201">
        <v>0</v>
      </c>
    </row>
    <row r="1202" spans="1:9">
      <c r="A1202">
        <v>48</v>
      </c>
      <c r="B1202">
        <v>2</v>
      </c>
      <c r="C1202">
        <v>8120</v>
      </c>
      <c r="D1202">
        <v>12</v>
      </c>
      <c r="E1202">
        <v>2</v>
      </c>
      <c r="F1202">
        <v>2</v>
      </c>
      <c r="G1202">
        <v>2</v>
      </c>
      <c r="H1202">
        <v>2</v>
      </c>
      <c r="I1202">
        <v>0</v>
      </c>
    </row>
    <row r="1203" spans="1:9">
      <c r="A1203">
        <v>24</v>
      </c>
      <c r="B1203">
        <v>3</v>
      </c>
      <c r="C1203">
        <v>4577</v>
      </c>
      <c r="D1203">
        <v>4</v>
      </c>
      <c r="E1203">
        <v>2</v>
      </c>
      <c r="F1203">
        <v>2</v>
      </c>
      <c r="G1203">
        <v>2</v>
      </c>
      <c r="H1203">
        <v>0</v>
      </c>
      <c r="I1203">
        <v>1</v>
      </c>
    </row>
    <row r="1204" spans="1:9">
      <c r="A1204">
        <v>60</v>
      </c>
      <c r="B1204">
        <v>16</v>
      </c>
      <c r="C1204">
        <v>5405</v>
      </c>
      <c r="D1204">
        <v>10</v>
      </c>
      <c r="E1204">
        <v>2</v>
      </c>
      <c r="F1204">
        <v>2</v>
      </c>
      <c r="G1204">
        <v>2</v>
      </c>
      <c r="H1204">
        <v>2</v>
      </c>
      <c r="I1204">
        <v>0</v>
      </c>
    </row>
    <row r="1205" spans="1:9">
      <c r="A1205">
        <v>50</v>
      </c>
      <c r="B1205">
        <v>8</v>
      </c>
      <c r="C1205">
        <v>3875</v>
      </c>
      <c r="D1205">
        <v>4</v>
      </c>
      <c r="E1205">
        <v>2</v>
      </c>
      <c r="F1205">
        <v>2</v>
      </c>
      <c r="G1205">
        <v>2</v>
      </c>
      <c r="H1205">
        <v>2</v>
      </c>
      <c r="I1205">
        <v>0</v>
      </c>
    </row>
    <row r="1206" spans="1:9">
      <c r="A1206">
        <v>47</v>
      </c>
      <c r="B1206">
        <v>3</v>
      </c>
      <c r="C1206">
        <v>13770</v>
      </c>
      <c r="D1206">
        <v>28</v>
      </c>
      <c r="E1206">
        <v>22</v>
      </c>
      <c r="F1206">
        <v>2</v>
      </c>
      <c r="G1206">
        <v>11</v>
      </c>
      <c r="H1206">
        <v>13</v>
      </c>
      <c r="I1206">
        <v>0</v>
      </c>
    </row>
    <row r="1207" spans="1:9">
      <c r="A1207">
        <v>42</v>
      </c>
      <c r="B1207">
        <v>19</v>
      </c>
      <c r="C1207">
        <v>2759</v>
      </c>
      <c r="D1207">
        <v>7</v>
      </c>
      <c r="E1207">
        <v>2</v>
      </c>
      <c r="F1207">
        <v>2</v>
      </c>
      <c r="G1207">
        <v>2</v>
      </c>
      <c r="H1207">
        <v>2</v>
      </c>
      <c r="I1207">
        <v>1</v>
      </c>
    </row>
    <row r="1208" spans="1:9">
      <c r="A1208">
        <v>43</v>
      </c>
      <c r="B1208">
        <v>15</v>
      </c>
      <c r="C1208">
        <v>6804</v>
      </c>
      <c r="D1208">
        <v>7</v>
      </c>
      <c r="E1208">
        <v>2</v>
      </c>
      <c r="F1208">
        <v>2</v>
      </c>
      <c r="G1208">
        <v>2</v>
      </c>
      <c r="H1208">
        <v>2</v>
      </c>
      <c r="I1208">
        <v>0</v>
      </c>
    </row>
    <row r="1209" spans="1:9">
      <c r="A1209">
        <v>40</v>
      </c>
      <c r="B1209">
        <v>2</v>
      </c>
      <c r="C1209">
        <v>2342</v>
      </c>
      <c r="D1209">
        <v>5</v>
      </c>
      <c r="E1209">
        <v>4</v>
      </c>
      <c r="F1209">
        <v>2</v>
      </c>
      <c r="G1209">
        <v>2</v>
      </c>
      <c r="H1209">
        <v>3</v>
      </c>
      <c r="I1209">
        <v>0</v>
      </c>
    </row>
    <row r="1210" spans="1:9">
      <c r="A1210">
        <v>53</v>
      </c>
      <c r="B1210">
        <v>6</v>
      </c>
      <c r="C1210">
        <v>2450</v>
      </c>
      <c r="D1210">
        <v>19</v>
      </c>
      <c r="E1210">
        <v>2</v>
      </c>
      <c r="F1210">
        <v>2</v>
      </c>
      <c r="G1210">
        <v>2</v>
      </c>
      <c r="H1210">
        <v>2</v>
      </c>
      <c r="I1210">
        <v>0</v>
      </c>
    </row>
    <row r="1211" spans="1:9">
      <c r="A1211">
        <v>26</v>
      </c>
      <c r="B1211">
        <v>1</v>
      </c>
      <c r="C1211">
        <v>4364</v>
      </c>
      <c r="D1211">
        <v>5</v>
      </c>
      <c r="E1211">
        <v>2</v>
      </c>
      <c r="F1211">
        <v>2</v>
      </c>
      <c r="G1211">
        <v>2</v>
      </c>
      <c r="H1211">
        <v>0</v>
      </c>
      <c r="I1211">
        <v>0</v>
      </c>
    </row>
    <row r="1212" spans="1:9">
      <c r="A1212">
        <v>35</v>
      </c>
      <c r="B1212">
        <v>1</v>
      </c>
      <c r="C1212">
        <v>2506</v>
      </c>
      <c r="D1212">
        <v>7</v>
      </c>
      <c r="E1212">
        <v>2</v>
      </c>
      <c r="F1212">
        <v>2</v>
      </c>
      <c r="G1212">
        <v>2</v>
      </c>
      <c r="H1212">
        <v>2</v>
      </c>
      <c r="I1212">
        <v>0</v>
      </c>
    </row>
    <row r="1213" spans="1:9">
      <c r="A1213">
        <v>28</v>
      </c>
      <c r="B1213">
        <v>2</v>
      </c>
      <c r="C1213">
        <v>4382</v>
      </c>
      <c r="D1213">
        <v>5</v>
      </c>
      <c r="E1213">
        <v>2</v>
      </c>
      <c r="F1213">
        <v>2</v>
      </c>
      <c r="G1213">
        <v>2</v>
      </c>
      <c r="H1213">
        <v>1</v>
      </c>
      <c r="I1213">
        <v>1</v>
      </c>
    </row>
    <row r="1214" spans="1:9">
      <c r="A1214">
        <v>44</v>
      </c>
      <c r="B1214">
        <v>4</v>
      </c>
      <c r="C1214">
        <v>5933</v>
      </c>
      <c r="D1214">
        <v>10</v>
      </c>
      <c r="E1214">
        <v>5</v>
      </c>
      <c r="F1214">
        <v>2</v>
      </c>
      <c r="G1214">
        <v>2</v>
      </c>
      <c r="H1214">
        <v>3</v>
      </c>
      <c r="I1214">
        <v>0</v>
      </c>
    </row>
    <row r="1215" spans="1:9">
      <c r="A1215">
        <v>22</v>
      </c>
      <c r="B1215">
        <v>1</v>
      </c>
      <c r="C1215">
        <v>4775</v>
      </c>
      <c r="D1215">
        <v>4</v>
      </c>
      <c r="E1215">
        <v>2</v>
      </c>
      <c r="F1215">
        <v>2</v>
      </c>
      <c r="G1215">
        <v>2</v>
      </c>
      <c r="H1215">
        <v>2</v>
      </c>
      <c r="I1215">
        <v>0</v>
      </c>
    </row>
    <row r="1216" spans="1:9">
      <c r="A1216">
        <v>24</v>
      </c>
      <c r="B1216">
        <v>4</v>
      </c>
      <c r="C1216">
        <v>3162</v>
      </c>
      <c r="D1216">
        <v>6</v>
      </c>
      <c r="E1216">
        <v>5</v>
      </c>
      <c r="F1216">
        <v>2</v>
      </c>
      <c r="G1216">
        <v>3</v>
      </c>
      <c r="H1216">
        <v>4</v>
      </c>
      <c r="I1216">
        <v>0</v>
      </c>
    </row>
    <row r="1217" spans="1:9">
      <c r="A1217">
        <v>43</v>
      </c>
      <c r="B1217">
        <v>1</v>
      </c>
      <c r="C1217">
        <v>5562</v>
      </c>
      <c r="D1217">
        <v>12</v>
      </c>
      <c r="E1217">
        <v>5</v>
      </c>
      <c r="F1217">
        <v>2</v>
      </c>
      <c r="G1217">
        <v>2</v>
      </c>
      <c r="H1217">
        <v>2</v>
      </c>
      <c r="I1217">
        <v>0</v>
      </c>
    </row>
    <row r="1218" spans="1:9">
      <c r="A1218">
        <v>28</v>
      </c>
      <c r="B1218">
        <v>9</v>
      </c>
      <c r="C1218">
        <v>2377</v>
      </c>
      <c r="D1218">
        <v>6</v>
      </c>
      <c r="E1218">
        <v>2</v>
      </c>
      <c r="F1218">
        <v>2</v>
      </c>
      <c r="G1218">
        <v>2</v>
      </c>
      <c r="H1218">
        <v>2</v>
      </c>
      <c r="I1218">
        <v>0</v>
      </c>
    </row>
    <row r="1219" spans="1:9">
      <c r="A1219">
        <v>39</v>
      </c>
      <c r="B1219">
        <v>6</v>
      </c>
      <c r="C1219">
        <v>2404</v>
      </c>
      <c r="D1219">
        <v>8</v>
      </c>
      <c r="E1219">
        <v>2</v>
      </c>
      <c r="F1219">
        <v>2</v>
      </c>
      <c r="G1219">
        <v>2</v>
      </c>
      <c r="H1219">
        <v>2</v>
      </c>
      <c r="I1219">
        <v>1</v>
      </c>
    </row>
    <row r="1220" spans="1:9">
      <c r="A1220">
        <v>27</v>
      </c>
      <c r="B1220">
        <v>16</v>
      </c>
      <c r="C1220">
        <v>2811</v>
      </c>
      <c r="D1220">
        <v>4</v>
      </c>
      <c r="E1220">
        <v>2</v>
      </c>
      <c r="F1220">
        <v>2</v>
      </c>
      <c r="G1220">
        <v>2</v>
      </c>
      <c r="H1220">
        <v>2</v>
      </c>
      <c r="I1220">
        <v>0</v>
      </c>
    </row>
    <row r="1221" spans="1:9">
      <c r="A1221">
        <v>48</v>
      </c>
      <c r="B1221">
        <v>6</v>
      </c>
      <c r="C1221">
        <v>4240</v>
      </c>
      <c r="D1221">
        <v>19</v>
      </c>
      <c r="E1221">
        <v>2</v>
      </c>
      <c r="F1221">
        <v>2</v>
      </c>
      <c r="G1221">
        <v>2</v>
      </c>
      <c r="H1221">
        <v>2</v>
      </c>
      <c r="I1221">
        <v>0</v>
      </c>
    </row>
    <row r="1222" spans="1:9">
      <c r="A1222">
        <v>41</v>
      </c>
      <c r="B1222">
        <v>7</v>
      </c>
      <c r="C1222">
        <v>5003</v>
      </c>
      <c r="D1222">
        <v>8</v>
      </c>
      <c r="E1222">
        <v>2</v>
      </c>
      <c r="F1222">
        <v>2</v>
      </c>
      <c r="G1222">
        <v>2</v>
      </c>
      <c r="H1222">
        <v>1</v>
      </c>
      <c r="I1222">
        <v>0</v>
      </c>
    </row>
    <row r="1223" spans="1:9">
      <c r="A1223">
        <v>27</v>
      </c>
      <c r="B1223">
        <v>2</v>
      </c>
      <c r="C1223">
        <v>4227</v>
      </c>
      <c r="D1223">
        <v>4</v>
      </c>
      <c r="E1223">
        <v>3</v>
      </c>
      <c r="F1223">
        <v>2</v>
      </c>
      <c r="G1223">
        <v>2</v>
      </c>
      <c r="H1223">
        <v>2</v>
      </c>
      <c r="I1223">
        <v>0</v>
      </c>
    </row>
    <row r="1224" spans="1:9">
      <c r="A1224">
        <v>26</v>
      </c>
      <c r="B1224">
        <v>29</v>
      </c>
      <c r="C1224">
        <v>4969</v>
      </c>
      <c r="D1224">
        <v>7</v>
      </c>
      <c r="E1224">
        <v>2</v>
      </c>
      <c r="F1224">
        <v>2</v>
      </c>
      <c r="G1224">
        <v>2</v>
      </c>
      <c r="H1224">
        <v>2</v>
      </c>
      <c r="I1224">
        <v>1</v>
      </c>
    </row>
    <row r="1225" spans="1:9">
      <c r="A1225">
        <v>33</v>
      </c>
      <c r="B1225">
        <v>8</v>
      </c>
      <c r="C1225">
        <v>2342</v>
      </c>
      <c r="D1225">
        <v>3</v>
      </c>
      <c r="E1225">
        <v>2</v>
      </c>
      <c r="F1225">
        <v>2</v>
      </c>
      <c r="G1225">
        <v>2</v>
      </c>
      <c r="H1225">
        <v>2</v>
      </c>
      <c r="I1225">
        <v>0</v>
      </c>
    </row>
    <row r="1226" spans="1:9">
      <c r="A1226">
        <v>38</v>
      </c>
      <c r="B1226">
        <v>3</v>
      </c>
      <c r="C1226">
        <v>2821</v>
      </c>
      <c r="D1226">
        <v>8</v>
      </c>
      <c r="E1226">
        <v>2</v>
      </c>
      <c r="F1226">
        <v>2</v>
      </c>
      <c r="G1226">
        <v>2</v>
      </c>
      <c r="H1226">
        <v>2</v>
      </c>
      <c r="I1226">
        <v>0</v>
      </c>
    </row>
    <row r="1227" spans="1:9">
      <c r="A1227">
        <v>46</v>
      </c>
      <c r="B1227">
        <v>1</v>
      </c>
      <c r="C1227">
        <v>19627</v>
      </c>
      <c r="D1227">
        <v>23</v>
      </c>
      <c r="E1227">
        <v>2</v>
      </c>
      <c r="F1227">
        <v>2</v>
      </c>
      <c r="G1227">
        <v>2</v>
      </c>
      <c r="H1227">
        <v>2</v>
      </c>
      <c r="I1227">
        <v>0</v>
      </c>
    </row>
    <row r="1228" spans="1:9">
      <c r="A1228">
        <v>33</v>
      </c>
      <c r="B1228">
        <v>25</v>
      </c>
      <c r="C1228">
        <v>2313</v>
      </c>
      <c r="D1228">
        <v>5</v>
      </c>
      <c r="E1228">
        <v>2</v>
      </c>
      <c r="F1228">
        <v>2</v>
      </c>
      <c r="G1228">
        <v>2</v>
      </c>
      <c r="H1228">
        <v>2</v>
      </c>
      <c r="I1228">
        <v>1</v>
      </c>
    </row>
    <row r="1229" spans="1:9">
      <c r="A1229">
        <v>31</v>
      </c>
      <c r="B1229">
        <v>20</v>
      </c>
      <c r="C1229">
        <v>2791</v>
      </c>
      <c r="D1229">
        <v>3</v>
      </c>
      <c r="E1229">
        <v>2</v>
      </c>
      <c r="F1229">
        <v>2</v>
      </c>
      <c r="G1229">
        <v>2</v>
      </c>
      <c r="H1229">
        <v>2</v>
      </c>
      <c r="I1229">
        <v>0</v>
      </c>
    </row>
    <row r="1230" spans="1:9">
      <c r="A1230">
        <v>56</v>
      </c>
      <c r="B1230">
        <v>4</v>
      </c>
      <c r="C1230">
        <v>19943</v>
      </c>
      <c r="D1230">
        <v>28</v>
      </c>
      <c r="E1230">
        <v>5</v>
      </c>
      <c r="F1230">
        <v>2</v>
      </c>
      <c r="G1230">
        <v>4</v>
      </c>
      <c r="H1230">
        <v>2</v>
      </c>
      <c r="I1230">
        <v>0</v>
      </c>
    </row>
    <row r="1231" spans="1:9">
      <c r="A1231">
        <v>50</v>
      </c>
      <c r="B1231">
        <v>2</v>
      </c>
      <c r="C1231">
        <v>17856</v>
      </c>
      <c r="D1231">
        <v>32</v>
      </c>
      <c r="E1231">
        <v>2</v>
      </c>
      <c r="F1231">
        <v>2</v>
      </c>
      <c r="G1231">
        <v>2</v>
      </c>
      <c r="H1231">
        <v>2</v>
      </c>
      <c r="I1231">
        <v>0</v>
      </c>
    </row>
    <row r="1232" spans="1:9">
      <c r="A1232">
        <v>35</v>
      </c>
      <c r="B1232">
        <v>8</v>
      </c>
      <c r="C1232">
        <v>10377</v>
      </c>
      <c r="D1232">
        <v>16</v>
      </c>
      <c r="E1232">
        <v>13</v>
      </c>
      <c r="F1232">
        <v>2</v>
      </c>
      <c r="G1232">
        <v>4</v>
      </c>
      <c r="H1232">
        <v>12</v>
      </c>
      <c r="I1232">
        <v>0</v>
      </c>
    </row>
    <row r="1233" spans="1:9">
      <c r="A1233">
        <v>35</v>
      </c>
      <c r="B1233">
        <v>6</v>
      </c>
      <c r="C1233">
        <v>3506</v>
      </c>
      <c r="D1233">
        <v>4</v>
      </c>
      <c r="E1233">
        <v>3</v>
      </c>
      <c r="F1233">
        <v>2</v>
      </c>
      <c r="G1233">
        <v>2</v>
      </c>
      <c r="H1233">
        <v>2</v>
      </c>
      <c r="I1233">
        <v>0</v>
      </c>
    </row>
    <row r="1234" spans="1:9">
      <c r="A1234">
        <v>30</v>
      </c>
      <c r="B1234">
        <v>6</v>
      </c>
      <c r="C1234">
        <v>4627</v>
      </c>
      <c r="D1234">
        <v>10</v>
      </c>
      <c r="E1234">
        <v>9</v>
      </c>
      <c r="F1234">
        <v>2</v>
      </c>
      <c r="G1234">
        <v>6</v>
      </c>
      <c r="H1234">
        <v>7</v>
      </c>
      <c r="I1234">
        <v>0</v>
      </c>
    </row>
    <row r="1235" spans="1:9">
      <c r="A1235">
        <v>35</v>
      </c>
      <c r="B1235">
        <v>18</v>
      </c>
      <c r="C1235">
        <v>4614</v>
      </c>
      <c r="D1235">
        <v>5</v>
      </c>
      <c r="E1235">
        <v>4</v>
      </c>
      <c r="F1235">
        <v>2</v>
      </c>
      <c r="G1235">
        <v>3</v>
      </c>
      <c r="H1235">
        <v>2</v>
      </c>
      <c r="I1235">
        <v>1</v>
      </c>
    </row>
    <row r="1236" spans="1:9">
      <c r="A1236">
        <v>51</v>
      </c>
      <c r="B1236">
        <v>2</v>
      </c>
      <c r="C1236">
        <v>10596</v>
      </c>
      <c r="D1236">
        <v>14</v>
      </c>
      <c r="E1236">
        <v>4</v>
      </c>
      <c r="F1236">
        <v>2</v>
      </c>
      <c r="G1236">
        <v>3</v>
      </c>
      <c r="H1236">
        <v>2</v>
      </c>
      <c r="I1236">
        <v>0</v>
      </c>
    </row>
    <row r="1237" spans="1:9">
      <c r="A1237">
        <v>41</v>
      </c>
      <c r="B1237">
        <v>22</v>
      </c>
      <c r="C1237">
        <v>5467</v>
      </c>
      <c r="D1237">
        <v>12</v>
      </c>
      <c r="E1237">
        <v>6</v>
      </c>
      <c r="F1237">
        <v>2</v>
      </c>
      <c r="G1237">
        <v>3</v>
      </c>
      <c r="H1237">
        <v>3</v>
      </c>
      <c r="I1237">
        <v>0</v>
      </c>
    </row>
    <row r="1238" spans="1:9">
      <c r="A1238">
        <v>35</v>
      </c>
      <c r="B1238">
        <v>18</v>
      </c>
      <c r="C1238">
        <v>9362</v>
      </c>
      <c r="D1238">
        <v>10</v>
      </c>
      <c r="E1238">
        <v>2</v>
      </c>
      <c r="F1238">
        <v>2</v>
      </c>
      <c r="G1238">
        <v>2</v>
      </c>
      <c r="H1238">
        <v>2</v>
      </c>
      <c r="I1238">
        <v>0</v>
      </c>
    </row>
    <row r="1239" spans="1:9">
      <c r="A1239">
        <v>25</v>
      </c>
      <c r="B1239">
        <v>9</v>
      </c>
      <c r="C1239">
        <v>4400</v>
      </c>
      <c r="D1239">
        <v>6</v>
      </c>
      <c r="E1239">
        <v>3</v>
      </c>
      <c r="F1239">
        <v>2</v>
      </c>
      <c r="G1239">
        <v>2</v>
      </c>
      <c r="H1239">
        <v>2</v>
      </c>
      <c r="I1239">
        <v>1</v>
      </c>
    </row>
    <row r="1240" spans="1:9">
      <c r="A1240">
        <v>31</v>
      </c>
      <c r="B1240">
        <v>2</v>
      </c>
      <c r="C1240">
        <v>3722</v>
      </c>
      <c r="D1240">
        <v>7</v>
      </c>
      <c r="E1240">
        <v>2</v>
      </c>
      <c r="F1240">
        <v>2</v>
      </c>
      <c r="G1240">
        <v>2</v>
      </c>
      <c r="H1240">
        <v>2</v>
      </c>
      <c r="I1240">
        <v>1</v>
      </c>
    </row>
    <row r="1241" spans="1:9">
      <c r="A1241">
        <v>48</v>
      </c>
      <c r="B1241">
        <v>7</v>
      </c>
      <c r="C1241">
        <v>5486</v>
      </c>
      <c r="D1241">
        <v>15</v>
      </c>
      <c r="E1241">
        <v>2</v>
      </c>
      <c r="F1241">
        <v>2</v>
      </c>
      <c r="G1241">
        <v>2</v>
      </c>
      <c r="H1241">
        <v>2</v>
      </c>
      <c r="I1241">
        <v>0</v>
      </c>
    </row>
    <row r="1242" spans="1:9">
      <c r="A1242">
        <v>44</v>
      </c>
      <c r="B1242">
        <v>2</v>
      </c>
      <c r="C1242">
        <v>10209</v>
      </c>
      <c r="D1242">
        <v>16</v>
      </c>
      <c r="E1242">
        <v>2</v>
      </c>
      <c r="F1242">
        <v>2</v>
      </c>
      <c r="G1242">
        <v>2</v>
      </c>
      <c r="H1242">
        <v>2</v>
      </c>
      <c r="I1242">
        <v>0</v>
      </c>
    </row>
    <row r="1243" spans="1:9">
      <c r="A1243">
        <v>40</v>
      </c>
      <c r="B1243">
        <v>8</v>
      </c>
      <c r="C1243">
        <v>4069</v>
      </c>
      <c r="D1243">
        <v>8</v>
      </c>
      <c r="E1243">
        <v>2</v>
      </c>
      <c r="F1243">
        <v>2</v>
      </c>
      <c r="G1243">
        <v>2</v>
      </c>
      <c r="H1243">
        <v>2</v>
      </c>
      <c r="I1243">
        <v>0</v>
      </c>
    </row>
    <row r="1244" spans="1:9">
      <c r="A1244">
        <v>33</v>
      </c>
      <c r="B1244">
        <v>8</v>
      </c>
      <c r="C1244">
        <v>6392</v>
      </c>
      <c r="D1244">
        <v>8</v>
      </c>
      <c r="E1244">
        <v>2</v>
      </c>
      <c r="F1244">
        <v>2</v>
      </c>
      <c r="G1244">
        <v>2</v>
      </c>
      <c r="H1244">
        <v>2</v>
      </c>
      <c r="I1244">
        <v>0</v>
      </c>
    </row>
    <row r="1245" spans="1:9">
      <c r="A1245">
        <v>48</v>
      </c>
      <c r="B1245">
        <v>15</v>
      </c>
      <c r="C1245">
        <v>2367</v>
      </c>
      <c r="D1245">
        <v>10</v>
      </c>
      <c r="E1245">
        <v>8</v>
      </c>
      <c r="F1245">
        <v>2</v>
      </c>
      <c r="G1245">
        <v>7</v>
      </c>
      <c r="H1245">
        <v>6</v>
      </c>
      <c r="I1245">
        <v>0</v>
      </c>
    </row>
    <row r="1246" spans="1:9">
      <c r="A1246">
        <v>34</v>
      </c>
      <c r="B1246">
        <v>1</v>
      </c>
      <c r="C1246">
        <v>5484</v>
      </c>
      <c r="D1246">
        <v>9</v>
      </c>
      <c r="E1246">
        <v>2</v>
      </c>
      <c r="F1246">
        <v>2</v>
      </c>
      <c r="G1246">
        <v>2</v>
      </c>
      <c r="H1246">
        <v>1</v>
      </c>
      <c r="I1246">
        <v>0</v>
      </c>
    </row>
    <row r="1247" spans="1:9">
      <c r="A1247">
        <v>23</v>
      </c>
      <c r="B1247">
        <v>10</v>
      </c>
      <c r="C1247">
        <v>2073</v>
      </c>
      <c r="D1247">
        <v>4</v>
      </c>
      <c r="E1247">
        <v>2</v>
      </c>
      <c r="F1247">
        <v>2</v>
      </c>
      <c r="G1247">
        <v>2</v>
      </c>
      <c r="H1247">
        <v>2</v>
      </c>
      <c r="I1247">
        <v>0</v>
      </c>
    </row>
    <row r="1248" spans="1:9">
      <c r="A1248">
        <v>39</v>
      </c>
      <c r="B1248">
        <v>4</v>
      </c>
      <c r="C1248">
        <v>5042</v>
      </c>
      <c r="D1248">
        <v>10</v>
      </c>
      <c r="E1248">
        <v>9</v>
      </c>
      <c r="F1248">
        <v>2</v>
      </c>
      <c r="G1248">
        <v>3</v>
      </c>
      <c r="H1248">
        <v>8</v>
      </c>
      <c r="I1248">
        <v>0</v>
      </c>
    </row>
    <row r="1249" spans="1:9">
      <c r="A1249">
        <v>40</v>
      </c>
      <c r="B1249">
        <v>16</v>
      </c>
      <c r="C1249">
        <v>7945</v>
      </c>
      <c r="D1249">
        <v>18</v>
      </c>
      <c r="E1249">
        <v>4</v>
      </c>
      <c r="F1249">
        <v>2</v>
      </c>
      <c r="G1249">
        <v>3</v>
      </c>
      <c r="H1249">
        <v>3</v>
      </c>
      <c r="I1249">
        <v>0</v>
      </c>
    </row>
    <row r="1250" spans="1:9">
      <c r="A1250">
        <v>48</v>
      </c>
      <c r="B1250">
        <v>4</v>
      </c>
      <c r="C1250">
        <v>15202</v>
      </c>
      <c r="D1250">
        <v>23</v>
      </c>
      <c r="E1250">
        <v>2</v>
      </c>
      <c r="F1250">
        <v>2</v>
      </c>
      <c r="G1250">
        <v>2</v>
      </c>
      <c r="H1250">
        <v>2</v>
      </c>
      <c r="I1250">
        <v>0</v>
      </c>
    </row>
    <row r="1251" spans="1:9">
      <c r="A1251">
        <v>35</v>
      </c>
      <c r="B1251">
        <v>15</v>
      </c>
      <c r="C1251">
        <v>5440</v>
      </c>
      <c r="D1251">
        <v>7</v>
      </c>
      <c r="E1251">
        <v>2</v>
      </c>
      <c r="F1251">
        <v>2</v>
      </c>
      <c r="G1251">
        <v>2</v>
      </c>
      <c r="H1251">
        <v>2</v>
      </c>
      <c r="I1251">
        <v>1</v>
      </c>
    </row>
    <row r="1252" spans="1:9">
      <c r="A1252">
        <v>49</v>
      </c>
      <c r="B1252">
        <v>16</v>
      </c>
      <c r="C1252">
        <v>2587</v>
      </c>
      <c r="D1252">
        <v>17</v>
      </c>
      <c r="E1252">
        <v>2</v>
      </c>
      <c r="F1252">
        <v>2</v>
      </c>
      <c r="G1252">
        <v>2</v>
      </c>
      <c r="H1252">
        <v>2</v>
      </c>
      <c r="I1252">
        <v>0</v>
      </c>
    </row>
    <row r="1253" spans="1:9">
      <c r="A1253">
        <v>44</v>
      </c>
      <c r="B1253">
        <v>1</v>
      </c>
      <c r="C1253">
        <v>3195</v>
      </c>
      <c r="D1253">
        <v>8</v>
      </c>
      <c r="E1253">
        <v>2</v>
      </c>
      <c r="F1253">
        <v>2</v>
      </c>
      <c r="G1253">
        <v>2</v>
      </c>
      <c r="H1253">
        <v>2</v>
      </c>
      <c r="I1253">
        <v>0</v>
      </c>
    </row>
    <row r="1254" spans="1:9">
      <c r="A1254">
        <v>36</v>
      </c>
      <c r="B1254">
        <v>13</v>
      </c>
      <c r="C1254">
        <v>6134</v>
      </c>
      <c r="D1254">
        <v>16</v>
      </c>
      <c r="E1254">
        <v>2</v>
      </c>
      <c r="F1254">
        <v>2</v>
      </c>
      <c r="G1254">
        <v>2</v>
      </c>
      <c r="H1254">
        <v>2</v>
      </c>
      <c r="I1254">
        <v>1</v>
      </c>
    </row>
    <row r="1255" spans="1:9">
      <c r="A1255">
        <v>24</v>
      </c>
      <c r="B1255">
        <v>10</v>
      </c>
      <c r="C1255">
        <v>2145</v>
      </c>
      <c r="D1255">
        <v>3</v>
      </c>
      <c r="E1255">
        <v>2</v>
      </c>
      <c r="F1255">
        <v>2</v>
      </c>
      <c r="G1255">
        <v>2</v>
      </c>
      <c r="H1255">
        <v>1</v>
      </c>
      <c r="I1255">
        <v>0</v>
      </c>
    </row>
    <row r="1256" spans="1:9">
      <c r="A1256">
        <v>34</v>
      </c>
      <c r="B1256">
        <v>3</v>
      </c>
      <c r="C1256">
        <v>6029</v>
      </c>
      <c r="D1256">
        <v>6</v>
      </c>
      <c r="E1256">
        <v>2</v>
      </c>
      <c r="F1256">
        <v>2</v>
      </c>
      <c r="G1256">
        <v>2</v>
      </c>
      <c r="H1256">
        <v>2</v>
      </c>
      <c r="I1256">
        <v>0</v>
      </c>
    </row>
    <row r="1257" spans="1:9">
      <c r="A1257">
        <v>51</v>
      </c>
      <c r="B1257">
        <v>3</v>
      </c>
      <c r="C1257">
        <v>13116</v>
      </c>
      <c r="D1257">
        <v>15</v>
      </c>
      <c r="E1257">
        <v>2</v>
      </c>
      <c r="F1257">
        <v>2</v>
      </c>
      <c r="G1257">
        <v>2</v>
      </c>
      <c r="H1257">
        <v>2</v>
      </c>
      <c r="I1257">
        <v>0</v>
      </c>
    </row>
    <row r="1258" spans="1:9">
      <c r="A1258">
        <v>46</v>
      </c>
      <c r="B1258">
        <v>26</v>
      </c>
      <c r="C1258">
        <v>7991</v>
      </c>
      <c r="D1258">
        <v>6</v>
      </c>
      <c r="E1258">
        <v>2</v>
      </c>
      <c r="F1258">
        <v>2</v>
      </c>
      <c r="G1258">
        <v>2</v>
      </c>
      <c r="H1258">
        <v>2</v>
      </c>
      <c r="I1258">
        <v>0</v>
      </c>
    </row>
    <row r="1259" spans="1:9">
      <c r="A1259">
        <v>31</v>
      </c>
      <c r="B1259">
        <v>7</v>
      </c>
      <c r="C1259">
        <v>9637</v>
      </c>
      <c r="D1259">
        <v>9</v>
      </c>
      <c r="E1259">
        <v>3</v>
      </c>
      <c r="F1259">
        <v>2</v>
      </c>
      <c r="G1259">
        <v>2</v>
      </c>
      <c r="H1259">
        <v>2</v>
      </c>
      <c r="I1259">
        <v>0</v>
      </c>
    </row>
    <row r="1260" spans="1:9">
      <c r="A1260">
        <v>58</v>
      </c>
      <c r="B1260">
        <v>15</v>
      </c>
      <c r="C1260">
        <v>15787</v>
      </c>
      <c r="D1260">
        <v>23</v>
      </c>
      <c r="E1260">
        <v>2</v>
      </c>
      <c r="F1260">
        <v>2</v>
      </c>
      <c r="G1260">
        <v>2</v>
      </c>
      <c r="H1260">
        <v>2</v>
      </c>
      <c r="I1260">
        <v>0</v>
      </c>
    </row>
    <row r="1261" spans="1:9">
      <c r="A1261">
        <v>29</v>
      </c>
      <c r="B1261">
        <v>13</v>
      </c>
      <c r="C1261">
        <v>2335</v>
      </c>
      <c r="D1261">
        <v>4</v>
      </c>
      <c r="E1261">
        <v>2</v>
      </c>
      <c r="F1261">
        <v>2</v>
      </c>
      <c r="G1261">
        <v>2</v>
      </c>
      <c r="H1261">
        <v>0</v>
      </c>
      <c r="I1261">
        <v>1</v>
      </c>
    </row>
    <row r="1262" spans="1:9">
      <c r="A1262">
        <v>47</v>
      </c>
      <c r="B1262">
        <v>9</v>
      </c>
      <c r="C1262">
        <v>2105</v>
      </c>
      <c r="D1262">
        <v>7</v>
      </c>
      <c r="E1262">
        <v>2</v>
      </c>
      <c r="F1262">
        <v>2</v>
      </c>
      <c r="G1262">
        <v>2</v>
      </c>
      <c r="H1262">
        <v>0</v>
      </c>
      <c r="I1262">
        <v>0</v>
      </c>
    </row>
    <row r="1263" spans="1:9">
      <c r="A1263">
        <v>32</v>
      </c>
      <c r="B1263">
        <v>2</v>
      </c>
      <c r="C1263">
        <v>9907</v>
      </c>
      <c r="D1263">
        <v>7</v>
      </c>
      <c r="E1263">
        <v>2</v>
      </c>
      <c r="F1263">
        <v>2</v>
      </c>
      <c r="G1263">
        <v>2</v>
      </c>
      <c r="H1263">
        <v>2</v>
      </c>
      <c r="I1263">
        <v>1</v>
      </c>
    </row>
    <row r="1264" spans="1:9">
      <c r="A1264">
        <v>39</v>
      </c>
      <c r="B1264">
        <v>19</v>
      </c>
      <c r="C1264">
        <v>3902</v>
      </c>
      <c r="D1264">
        <v>7</v>
      </c>
      <c r="E1264">
        <v>2</v>
      </c>
      <c r="F1264">
        <v>2</v>
      </c>
      <c r="G1264">
        <v>2</v>
      </c>
      <c r="H1264">
        <v>2</v>
      </c>
      <c r="I1264">
        <v>0</v>
      </c>
    </row>
    <row r="1265" spans="1:9">
      <c r="A1265">
        <v>31</v>
      </c>
      <c r="B1265">
        <v>4</v>
      </c>
      <c r="C1265">
        <v>3978</v>
      </c>
      <c r="D1265">
        <v>4</v>
      </c>
      <c r="E1265">
        <v>2</v>
      </c>
      <c r="F1265">
        <v>2</v>
      </c>
      <c r="G1265">
        <v>2</v>
      </c>
      <c r="H1265">
        <v>2</v>
      </c>
      <c r="I1265">
        <v>0</v>
      </c>
    </row>
    <row r="1266" spans="1:9">
      <c r="A1266">
        <v>53</v>
      </c>
      <c r="B1266">
        <v>24</v>
      </c>
      <c r="C1266">
        <v>10448</v>
      </c>
      <c r="D1266">
        <v>15</v>
      </c>
      <c r="E1266">
        <v>2</v>
      </c>
      <c r="F1266">
        <v>2</v>
      </c>
      <c r="G1266">
        <v>2</v>
      </c>
      <c r="H1266">
        <v>2</v>
      </c>
      <c r="I1266">
        <v>1</v>
      </c>
    </row>
    <row r="1267" spans="1:9">
      <c r="A1267">
        <v>35</v>
      </c>
      <c r="B1267">
        <v>11</v>
      </c>
      <c r="C1267">
        <v>2660</v>
      </c>
      <c r="D1267">
        <v>5</v>
      </c>
      <c r="E1267">
        <v>2</v>
      </c>
      <c r="F1267">
        <v>2</v>
      </c>
      <c r="G1267">
        <v>2</v>
      </c>
      <c r="H1267">
        <v>2</v>
      </c>
      <c r="I1267">
        <v>0</v>
      </c>
    </row>
    <row r="1268" spans="1:9">
      <c r="A1268">
        <v>32</v>
      </c>
      <c r="B1268">
        <v>1</v>
      </c>
      <c r="C1268">
        <v>2269</v>
      </c>
      <c r="D1268">
        <v>3</v>
      </c>
      <c r="E1268">
        <v>2</v>
      </c>
      <c r="F1268">
        <v>2</v>
      </c>
      <c r="G1268">
        <v>2</v>
      </c>
      <c r="H1268">
        <v>2</v>
      </c>
      <c r="I1268">
        <v>0</v>
      </c>
    </row>
    <row r="1269" spans="1:9">
      <c r="A1269">
        <v>29</v>
      </c>
      <c r="B1269">
        <v>1</v>
      </c>
      <c r="C1269">
        <v>4787</v>
      </c>
      <c r="D1269">
        <v>4</v>
      </c>
      <c r="E1269">
        <v>2</v>
      </c>
      <c r="F1269">
        <v>2</v>
      </c>
      <c r="G1269">
        <v>2</v>
      </c>
      <c r="H1269">
        <v>2</v>
      </c>
      <c r="I1269">
        <v>1</v>
      </c>
    </row>
    <row r="1270" spans="1:9">
      <c r="A1270">
        <v>40</v>
      </c>
      <c r="B1270">
        <v>2</v>
      </c>
      <c r="C1270">
        <v>2809</v>
      </c>
      <c r="D1270">
        <v>8</v>
      </c>
      <c r="E1270">
        <v>2</v>
      </c>
      <c r="F1270">
        <v>2</v>
      </c>
      <c r="G1270">
        <v>2</v>
      </c>
      <c r="H1270">
        <v>2</v>
      </c>
      <c r="I1270">
        <v>0</v>
      </c>
    </row>
    <row r="1271" spans="1:9">
      <c r="A1271">
        <v>50</v>
      </c>
      <c r="B1271">
        <v>28</v>
      </c>
      <c r="C1271">
        <v>10854</v>
      </c>
      <c r="D1271">
        <v>20</v>
      </c>
      <c r="E1271">
        <v>3</v>
      </c>
      <c r="F1271">
        <v>2</v>
      </c>
      <c r="G1271">
        <v>2</v>
      </c>
      <c r="H1271">
        <v>0</v>
      </c>
      <c r="I1271">
        <v>1</v>
      </c>
    </row>
    <row r="1272" spans="1:9">
      <c r="A1272">
        <v>35</v>
      </c>
      <c r="B1272">
        <v>2</v>
      </c>
      <c r="C1272">
        <v>2014</v>
      </c>
      <c r="D1272">
        <v>2</v>
      </c>
      <c r="E1272">
        <v>2</v>
      </c>
      <c r="F1272">
        <v>2</v>
      </c>
      <c r="G1272">
        <v>2</v>
      </c>
      <c r="H1272">
        <v>2</v>
      </c>
      <c r="I1272">
        <v>0</v>
      </c>
    </row>
    <row r="1273" spans="1:9">
      <c r="A1273">
        <v>46</v>
      </c>
      <c r="B1273">
        <v>9</v>
      </c>
      <c r="C1273">
        <v>9619</v>
      </c>
      <c r="D1273">
        <v>9</v>
      </c>
      <c r="E1273">
        <v>9</v>
      </c>
      <c r="F1273">
        <v>8</v>
      </c>
      <c r="G1273">
        <v>4</v>
      </c>
      <c r="H1273">
        <v>7</v>
      </c>
      <c r="I1273">
        <v>1</v>
      </c>
    </row>
    <row r="1274" spans="1:9">
      <c r="A1274">
        <v>43</v>
      </c>
      <c r="B1274">
        <v>26</v>
      </c>
      <c r="C1274">
        <v>16959</v>
      </c>
      <c r="D1274">
        <v>25</v>
      </c>
      <c r="E1274">
        <v>25</v>
      </c>
      <c r="F1274">
        <v>12</v>
      </c>
      <c r="G1274">
        <v>4</v>
      </c>
      <c r="H1274">
        <v>12</v>
      </c>
      <c r="I1274">
        <v>0</v>
      </c>
    </row>
    <row r="1275" spans="1:9">
      <c r="A1275">
        <v>46</v>
      </c>
      <c r="B1275">
        <v>1</v>
      </c>
      <c r="C1275">
        <v>10453</v>
      </c>
      <c r="D1275">
        <v>24</v>
      </c>
      <c r="E1275">
        <v>24</v>
      </c>
      <c r="F1275">
        <v>13</v>
      </c>
      <c r="G1275">
        <v>15</v>
      </c>
      <c r="H1275">
        <v>7</v>
      </c>
      <c r="I1275">
        <v>0</v>
      </c>
    </row>
    <row r="1276" spans="1:9">
      <c r="A1276">
        <v>52</v>
      </c>
      <c r="B1276">
        <v>2</v>
      </c>
      <c r="C1276">
        <v>19068</v>
      </c>
      <c r="D1276">
        <v>33</v>
      </c>
      <c r="E1276">
        <v>33</v>
      </c>
      <c r="F1276">
        <v>7</v>
      </c>
      <c r="G1276">
        <v>15</v>
      </c>
      <c r="H1276">
        <v>12</v>
      </c>
      <c r="I1276">
        <v>0</v>
      </c>
    </row>
    <row r="1277" spans="1:9">
      <c r="A1277">
        <v>38</v>
      </c>
      <c r="B1277">
        <v>7</v>
      </c>
      <c r="C1277">
        <v>5605</v>
      </c>
      <c r="D1277">
        <v>8</v>
      </c>
      <c r="E1277">
        <v>8</v>
      </c>
      <c r="F1277">
        <v>0</v>
      </c>
      <c r="G1277">
        <v>7</v>
      </c>
      <c r="H1277">
        <v>7</v>
      </c>
      <c r="I1277">
        <v>0</v>
      </c>
    </row>
    <row r="1278" spans="1:9">
      <c r="A1278">
        <v>42</v>
      </c>
      <c r="B1278">
        <v>1</v>
      </c>
      <c r="C1278">
        <v>4907</v>
      </c>
      <c r="D1278">
        <v>20</v>
      </c>
      <c r="E1278">
        <v>20</v>
      </c>
      <c r="F1278">
        <v>16</v>
      </c>
      <c r="G1278">
        <v>11</v>
      </c>
      <c r="H1278">
        <v>6</v>
      </c>
      <c r="I1278">
        <v>0</v>
      </c>
    </row>
    <row r="1279" spans="1:9">
      <c r="A1279">
        <v>21</v>
      </c>
      <c r="B1279">
        <v>9</v>
      </c>
      <c r="C1279">
        <v>2610</v>
      </c>
      <c r="D1279">
        <v>3</v>
      </c>
      <c r="E1279">
        <v>3</v>
      </c>
      <c r="F1279">
        <v>2</v>
      </c>
      <c r="G1279">
        <v>2</v>
      </c>
      <c r="H1279">
        <v>2</v>
      </c>
      <c r="I1279">
        <v>0</v>
      </c>
    </row>
    <row r="1280" spans="1:9">
      <c r="A1280">
        <v>41</v>
      </c>
      <c r="B1280">
        <v>4</v>
      </c>
      <c r="C1280">
        <v>9355</v>
      </c>
      <c r="D1280">
        <v>8</v>
      </c>
      <c r="E1280">
        <v>8</v>
      </c>
      <c r="F1280">
        <v>7</v>
      </c>
      <c r="G1280">
        <v>7</v>
      </c>
      <c r="H1280">
        <v>7</v>
      </c>
      <c r="I1280">
        <v>1</v>
      </c>
    </row>
    <row r="1281" spans="1:9">
      <c r="A1281">
        <v>36</v>
      </c>
      <c r="B1281">
        <v>2</v>
      </c>
      <c r="C1281">
        <v>7596</v>
      </c>
      <c r="D1281">
        <v>10</v>
      </c>
      <c r="E1281">
        <v>10</v>
      </c>
      <c r="F1281">
        <v>9</v>
      </c>
      <c r="G1281">
        <v>9</v>
      </c>
      <c r="H1281">
        <v>0</v>
      </c>
      <c r="I1281">
        <v>0</v>
      </c>
    </row>
    <row r="1282" spans="1:9">
      <c r="A1282">
        <v>36</v>
      </c>
      <c r="B1282">
        <v>10</v>
      </c>
      <c r="C1282">
        <v>9980</v>
      </c>
      <c r="D1282">
        <v>10</v>
      </c>
      <c r="E1282">
        <v>10</v>
      </c>
      <c r="F1282">
        <v>3</v>
      </c>
      <c r="G1282">
        <v>9</v>
      </c>
      <c r="H1282">
        <v>7</v>
      </c>
      <c r="I1282">
        <v>0</v>
      </c>
    </row>
    <row r="1283" spans="1:9">
      <c r="A1283">
        <v>37</v>
      </c>
      <c r="B1283">
        <v>9</v>
      </c>
      <c r="C1283">
        <v>8834</v>
      </c>
      <c r="D1283">
        <v>9</v>
      </c>
      <c r="E1283">
        <v>9</v>
      </c>
      <c r="F1283">
        <v>5</v>
      </c>
      <c r="G1283">
        <v>7</v>
      </c>
      <c r="H1283">
        <v>7</v>
      </c>
      <c r="I1283">
        <v>0</v>
      </c>
    </row>
    <row r="1284" spans="1:9">
      <c r="A1284">
        <v>50</v>
      </c>
      <c r="B1284">
        <v>3</v>
      </c>
      <c r="C1284">
        <v>18200</v>
      </c>
      <c r="D1284">
        <v>32</v>
      </c>
      <c r="E1284">
        <v>32</v>
      </c>
      <c r="F1284">
        <v>5</v>
      </c>
      <c r="G1284">
        <v>10</v>
      </c>
      <c r="H1284">
        <v>7</v>
      </c>
      <c r="I1284">
        <v>0</v>
      </c>
    </row>
    <row r="1285" spans="1:9">
      <c r="A1285">
        <v>41</v>
      </c>
      <c r="B1285">
        <v>1</v>
      </c>
      <c r="C1285">
        <v>19189</v>
      </c>
      <c r="D1285">
        <v>22</v>
      </c>
      <c r="E1285">
        <v>22</v>
      </c>
      <c r="F1285">
        <v>7</v>
      </c>
      <c r="G1285">
        <v>2</v>
      </c>
      <c r="H1285">
        <v>10</v>
      </c>
      <c r="I1285">
        <v>0</v>
      </c>
    </row>
    <row r="1286" spans="1:9">
      <c r="A1286">
        <v>49</v>
      </c>
      <c r="B1286">
        <v>11</v>
      </c>
      <c r="C1286">
        <v>7654</v>
      </c>
      <c r="D1286">
        <v>9</v>
      </c>
      <c r="E1286">
        <v>9</v>
      </c>
      <c r="F1286">
        <v>8</v>
      </c>
      <c r="G1286">
        <v>7</v>
      </c>
      <c r="H1286">
        <v>7</v>
      </c>
      <c r="I1286">
        <v>1</v>
      </c>
    </row>
    <row r="1287" spans="1:9">
      <c r="A1287">
        <v>36</v>
      </c>
      <c r="B1287">
        <v>1</v>
      </c>
      <c r="C1287">
        <v>6201</v>
      </c>
      <c r="D1287">
        <v>18</v>
      </c>
      <c r="E1287">
        <v>18</v>
      </c>
      <c r="F1287">
        <v>14</v>
      </c>
      <c r="G1287">
        <v>4</v>
      </c>
      <c r="H1287">
        <v>11</v>
      </c>
      <c r="I1287">
        <v>0</v>
      </c>
    </row>
    <row r="1288" spans="1:9">
      <c r="A1288">
        <v>36</v>
      </c>
      <c r="B1288">
        <v>3</v>
      </c>
      <c r="C1288">
        <v>10325</v>
      </c>
      <c r="D1288">
        <v>16</v>
      </c>
      <c r="E1288">
        <v>16</v>
      </c>
      <c r="F1288">
        <v>7</v>
      </c>
      <c r="G1288">
        <v>3</v>
      </c>
      <c r="H1288">
        <v>7</v>
      </c>
      <c r="I1288">
        <v>1</v>
      </c>
    </row>
    <row r="1289" spans="1:9">
      <c r="A1289">
        <v>52</v>
      </c>
      <c r="B1289">
        <v>2</v>
      </c>
      <c r="C1289">
        <v>19845</v>
      </c>
      <c r="D1289">
        <v>33</v>
      </c>
      <c r="E1289">
        <v>32</v>
      </c>
      <c r="F1289">
        <v>14</v>
      </c>
      <c r="G1289">
        <v>6</v>
      </c>
      <c r="H1289">
        <v>9</v>
      </c>
      <c r="I1289">
        <v>1</v>
      </c>
    </row>
    <row r="1290" spans="1:9">
      <c r="A1290">
        <v>40</v>
      </c>
      <c r="B1290">
        <v>26</v>
      </c>
      <c r="C1290">
        <v>8396</v>
      </c>
      <c r="D1290">
        <v>8</v>
      </c>
      <c r="E1290">
        <v>7</v>
      </c>
      <c r="F1290">
        <v>7</v>
      </c>
      <c r="G1290">
        <v>7</v>
      </c>
      <c r="H1290">
        <v>5</v>
      </c>
      <c r="I1290">
        <v>0</v>
      </c>
    </row>
    <row r="1291" spans="1:9">
      <c r="A1291">
        <v>45</v>
      </c>
      <c r="B1291">
        <v>9</v>
      </c>
      <c r="C1291">
        <v>5593</v>
      </c>
      <c r="D1291">
        <v>15</v>
      </c>
      <c r="E1291">
        <v>15</v>
      </c>
      <c r="F1291">
        <v>10</v>
      </c>
      <c r="G1291">
        <v>4</v>
      </c>
      <c r="H1291">
        <v>12</v>
      </c>
      <c r="I1291">
        <v>0</v>
      </c>
    </row>
    <row r="1292" spans="1:9">
      <c r="A1292">
        <v>38</v>
      </c>
      <c r="B1292">
        <v>1</v>
      </c>
      <c r="C1292">
        <v>2844</v>
      </c>
      <c r="D1292">
        <v>7</v>
      </c>
      <c r="E1292">
        <v>7</v>
      </c>
      <c r="F1292">
        <v>6</v>
      </c>
      <c r="G1292">
        <v>5</v>
      </c>
      <c r="H1292">
        <v>0</v>
      </c>
      <c r="I1292">
        <v>0</v>
      </c>
    </row>
    <row r="1293" spans="1:9">
      <c r="A1293">
        <v>20</v>
      </c>
      <c r="B1293">
        <v>21</v>
      </c>
      <c r="C1293">
        <v>2678</v>
      </c>
      <c r="D1293">
        <v>2</v>
      </c>
      <c r="E1293">
        <v>2</v>
      </c>
      <c r="F1293">
        <v>1</v>
      </c>
      <c r="G1293">
        <v>2</v>
      </c>
      <c r="H1293">
        <v>2</v>
      </c>
      <c r="I1293">
        <v>0</v>
      </c>
    </row>
    <row r="1294" spans="1:9">
      <c r="A1294">
        <v>41</v>
      </c>
      <c r="B1294">
        <v>10</v>
      </c>
      <c r="C1294">
        <v>6151</v>
      </c>
      <c r="D1294">
        <v>19</v>
      </c>
      <c r="E1294">
        <v>19</v>
      </c>
      <c r="F1294">
        <v>2</v>
      </c>
      <c r="G1294">
        <v>11</v>
      </c>
      <c r="H1294">
        <v>9</v>
      </c>
      <c r="I1294">
        <v>0</v>
      </c>
    </row>
    <row r="1295" spans="1:9">
      <c r="A1295">
        <v>40</v>
      </c>
      <c r="B1295">
        <v>6</v>
      </c>
      <c r="C1295">
        <v>16437</v>
      </c>
      <c r="D1295">
        <v>21</v>
      </c>
      <c r="E1295">
        <v>21</v>
      </c>
      <c r="F1295">
        <v>7</v>
      </c>
      <c r="G1295">
        <v>7</v>
      </c>
      <c r="H1295">
        <v>7</v>
      </c>
      <c r="I1295">
        <v>0</v>
      </c>
    </row>
    <row r="1296" spans="1:9">
      <c r="A1296">
        <v>55</v>
      </c>
      <c r="B1296">
        <v>26</v>
      </c>
      <c r="C1296">
        <v>19586</v>
      </c>
      <c r="D1296">
        <v>36</v>
      </c>
      <c r="E1296">
        <v>36</v>
      </c>
      <c r="F1296">
        <v>6</v>
      </c>
      <c r="G1296">
        <v>2</v>
      </c>
      <c r="H1296">
        <v>13</v>
      </c>
      <c r="I1296">
        <v>0</v>
      </c>
    </row>
    <row r="1297" spans="1:9">
      <c r="A1297">
        <v>45</v>
      </c>
      <c r="B1297">
        <v>26</v>
      </c>
      <c r="C1297">
        <v>4385</v>
      </c>
      <c r="D1297">
        <v>10</v>
      </c>
      <c r="E1297">
        <v>10</v>
      </c>
      <c r="F1297">
        <v>7</v>
      </c>
      <c r="G1297">
        <v>4</v>
      </c>
      <c r="H1297">
        <v>5</v>
      </c>
      <c r="I1297">
        <v>0</v>
      </c>
    </row>
    <row r="1298" spans="1:9">
      <c r="A1298">
        <v>20</v>
      </c>
      <c r="B1298">
        <v>2</v>
      </c>
      <c r="C1298">
        <v>2783</v>
      </c>
      <c r="D1298">
        <v>2</v>
      </c>
      <c r="E1298">
        <v>2</v>
      </c>
      <c r="F1298">
        <v>2</v>
      </c>
      <c r="G1298">
        <v>2</v>
      </c>
      <c r="H1298">
        <v>2</v>
      </c>
      <c r="I1298">
        <v>0</v>
      </c>
    </row>
    <row r="1299" spans="1:9">
      <c r="A1299">
        <v>43</v>
      </c>
      <c r="B1299">
        <v>2</v>
      </c>
      <c r="C1299">
        <v>7847</v>
      </c>
      <c r="D1299">
        <v>10</v>
      </c>
      <c r="E1299">
        <v>10</v>
      </c>
      <c r="F1299">
        <v>9</v>
      </c>
      <c r="G1299">
        <v>8</v>
      </c>
      <c r="H1299">
        <v>8</v>
      </c>
      <c r="I1299">
        <v>0</v>
      </c>
    </row>
    <row r="1300" spans="1:9">
      <c r="A1300">
        <v>41</v>
      </c>
      <c r="B1300">
        <v>6</v>
      </c>
      <c r="C1300">
        <v>9241</v>
      </c>
      <c r="D1300">
        <v>10</v>
      </c>
      <c r="E1300">
        <v>10</v>
      </c>
      <c r="F1300">
        <v>8</v>
      </c>
      <c r="G1300">
        <v>8</v>
      </c>
      <c r="H1300">
        <v>7</v>
      </c>
      <c r="I1300">
        <v>0</v>
      </c>
    </row>
    <row r="1301" spans="1:9">
      <c r="A1301">
        <v>40</v>
      </c>
      <c r="B1301">
        <v>7</v>
      </c>
      <c r="C1301">
        <v>19833</v>
      </c>
      <c r="D1301">
        <v>21</v>
      </c>
      <c r="E1301">
        <v>21</v>
      </c>
      <c r="F1301">
        <v>8</v>
      </c>
      <c r="G1301">
        <v>12</v>
      </c>
      <c r="H1301">
        <v>8</v>
      </c>
      <c r="I1301">
        <v>0</v>
      </c>
    </row>
    <row r="1302" spans="1:9">
      <c r="A1302">
        <v>35</v>
      </c>
      <c r="B1302">
        <v>27</v>
      </c>
      <c r="C1302">
        <v>5813</v>
      </c>
      <c r="D1302">
        <v>10</v>
      </c>
      <c r="E1302">
        <v>10</v>
      </c>
      <c r="F1302">
        <v>7</v>
      </c>
      <c r="G1302">
        <v>7</v>
      </c>
      <c r="H1302">
        <v>7</v>
      </c>
      <c r="I1302">
        <v>1</v>
      </c>
    </row>
    <row r="1303" spans="1:9">
      <c r="A1303">
        <v>43</v>
      </c>
      <c r="B1303">
        <v>2</v>
      </c>
      <c r="C1303">
        <v>5675</v>
      </c>
      <c r="D1303">
        <v>7</v>
      </c>
      <c r="E1303">
        <v>7</v>
      </c>
      <c r="F1303">
        <v>7</v>
      </c>
      <c r="G1303">
        <v>7</v>
      </c>
      <c r="H1303">
        <v>7</v>
      </c>
      <c r="I1303">
        <v>0</v>
      </c>
    </row>
    <row r="1304" spans="1:9">
      <c r="A1304">
        <v>36</v>
      </c>
      <c r="B1304">
        <v>15</v>
      </c>
      <c r="C1304">
        <v>5406</v>
      </c>
      <c r="D1304">
        <v>15</v>
      </c>
      <c r="E1304">
        <v>15</v>
      </c>
      <c r="F1304">
        <v>12</v>
      </c>
      <c r="G1304">
        <v>11</v>
      </c>
      <c r="H1304">
        <v>11</v>
      </c>
      <c r="I1304">
        <v>0</v>
      </c>
    </row>
    <row r="1305" spans="1:9">
      <c r="A1305">
        <v>41</v>
      </c>
      <c r="B1305">
        <v>12</v>
      </c>
      <c r="C1305">
        <v>19545</v>
      </c>
      <c r="D1305">
        <v>23</v>
      </c>
      <c r="E1305">
        <v>22</v>
      </c>
      <c r="F1305">
        <v>15</v>
      </c>
      <c r="G1305">
        <v>15</v>
      </c>
      <c r="H1305">
        <v>8</v>
      </c>
      <c r="I1305">
        <v>1</v>
      </c>
    </row>
    <row r="1306" spans="1:9">
      <c r="A1306">
        <v>58</v>
      </c>
      <c r="B1306">
        <v>23</v>
      </c>
      <c r="C1306">
        <v>10312</v>
      </c>
      <c r="D1306">
        <v>40</v>
      </c>
      <c r="E1306">
        <v>40</v>
      </c>
      <c r="F1306">
        <v>10</v>
      </c>
      <c r="G1306">
        <v>15</v>
      </c>
      <c r="H1306">
        <v>6</v>
      </c>
      <c r="I1306">
        <v>1</v>
      </c>
    </row>
    <row r="1307" spans="1:9">
      <c r="A1307">
        <v>47</v>
      </c>
      <c r="B1307">
        <v>29</v>
      </c>
      <c r="C1307">
        <v>11849</v>
      </c>
      <c r="D1307">
        <v>10</v>
      </c>
      <c r="E1307">
        <v>10</v>
      </c>
      <c r="F1307">
        <v>7</v>
      </c>
      <c r="G1307">
        <v>9</v>
      </c>
      <c r="H1307">
        <v>9</v>
      </c>
      <c r="I1307">
        <v>1</v>
      </c>
    </row>
    <row r="1308" spans="1:9">
      <c r="A1308">
        <v>35</v>
      </c>
      <c r="B1308">
        <v>25</v>
      </c>
      <c r="C1308">
        <v>2022</v>
      </c>
      <c r="D1308">
        <v>10</v>
      </c>
      <c r="E1308">
        <v>10</v>
      </c>
      <c r="F1308">
        <v>2</v>
      </c>
      <c r="G1308">
        <v>7</v>
      </c>
      <c r="H1308">
        <v>8</v>
      </c>
      <c r="I1308">
        <v>1</v>
      </c>
    </row>
    <row r="1309" spans="1:9">
      <c r="A1309">
        <v>36</v>
      </c>
      <c r="B1309">
        <v>16</v>
      </c>
      <c r="C1309">
        <v>2743</v>
      </c>
      <c r="D1309">
        <v>18</v>
      </c>
      <c r="E1309">
        <v>17</v>
      </c>
      <c r="F1309">
        <v>13</v>
      </c>
      <c r="G1309">
        <v>15</v>
      </c>
      <c r="H1309">
        <v>14</v>
      </c>
      <c r="I1309">
        <v>1</v>
      </c>
    </row>
    <row r="1310" spans="1:9">
      <c r="A1310">
        <v>21</v>
      </c>
      <c r="B1310">
        <v>10</v>
      </c>
      <c r="C1310">
        <v>2625</v>
      </c>
      <c r="D1310">
        <v>2</v>
      </c>
      <c r="E1310">
        <v>2</v>
      </c>
      <c r="F1310">
        <v>2</v>
      </c>
      <c r="G1310">
        <v>2</v>
      </c>
      <c r="H1310">
        <v>2</v>
      </c>
      <c r="I1310">
        <v>1</v>
      </c>
    </row>
    <row r="1311" spans="1:9">
      <c r="A1311">
        <v>44</v>
      </c>
      <c r="B1311">
        <v>1</v>
      </c>
      <c r="C1311">
        <v>2342</v>
      </c>
      <c r="D1311">
        <v>6</v>
      </c>
      <c r="E1311">
        <v>5</v>
      </c>
      <c r="F1311">
        <v>3</v>
      </c>
      <c r="G1311">
        <v>2</v>
      </c>
      <c r="H1311">
        <v>3</v>
      </c>
      <c r="I1311">
        <v>1</v>
      </c>
    </row>
    <row r="1312" spans="1:9">
      <c r="A1312">
        <v>38</v>
      </c>
      <c r="B1312">
        <v>29</v>
      </c>
      <c r="C1312">
        <v>2406</v>
      </c>
      <c r="D1312">
        <v>10</v>
      </c>
      <c r="E1312">
        <v>10</v>
      </c>
      <c r="F1312">
        <v>3</v>
      </c>
      <c r="G1312">
        <v>9</v>
      </c>
      <c r="H1312">
        <v>9</v>
      </c>
      <c r="I1312">
        <v>0</v>
      </c>
    </row>
    <row r="1313" spans="1:9">
      <c r="A1313">
        <v>36</v>
      </c>
      <c r="B1313">
        <v>8</v>
      </c>
      <c r="C1313">
        <v>10096</v>
      </c>
      <c r="D1313">
        <v>17</v>
      </c>
      <c r="E1313">
        <v>17</v>
      </c>
      <c r="F1313">
        <v>14</v>
      </c>
      <c r="G1313">
        <v>12</v>
      </c>
      <c r="H1313">
        <v>8</v>
      </c>
      <c r="I1313">
        <v>0</v>
      </c>
    </row>
    <row r="1314" spans="1:9">
      <c r="A1314">
        <v>40</v>
      </c>
      <c r="B1314">
        <v>1</v>
      </c>
      <c r="C1314">
        <v>13503</v>
      </c>
      <c r="D1314">
        <v>22</v>
      </c>
      <c r="E1314">
        <v>22</v>
      </c>
      <c r="F1314">
        <v>3</v>
      </c>
      <c r="G1314">
        <v>11</v>
      </c>
      <c r="H1314">
        <v>11</v>
      </c>
      <c r="I1314">
        <v>0</v>
      </c>
    </row>
    <row r="1315" spans="1:9">
      <c r="A1315">
        <v>49</v>
      </c>
      <c r="B1315">
        <v>20</v>
      </c>
      <c r="C1315">
        <v>6567</v>
      </c>
      <c r="D1315">
        <v>16</v>
      </c>
      <c r="E1315">
        <v>15</v>
      </c>
      <c r="F1315">
        <v>11</v>
      </c>
      <c r="G1315">
        <v>5</v>
      </c>
      <c r="H1315">
        <v>11</v>
      </c>
      <c r="I1315">
        <v>0</v>
      </c>
    </row>
    <row r="1316" spans="1:9">
      <c r="A1316">
        <v>40</v>
      </c>
      <c r="B1316">
        <v>26</v>
      </c>
      <c r="C1316">
        <v>5605</v>
      </c>
      <c r="D1316">
        <v>20</v>
      </c>
      <c r="E1316">
        <v>20</v>
      </c>
      <c r="F1316">
        <v>7</v>
      </c>
      <c r="G1316">
        <v>2</v>
      </c>
      <c r="H1316">
        <v>13</v>
      </c>
      <c r="I1316">
        <v>0</v>
      </c>
    </row>
    <row r="1317" spans="1:9">
      <c r="A1317">
        <v>22</v>
      </c>
      <c r="B1317">
        <v>19</v>
      </c>
      <c r="C1317">
        <v>2323</v>
      </c>
      <c r="D1317">
        <v>2</v>
      </c>
      <c r="E1317">
        <v>2</v>
      </c>
      <c r="F1317">
        <v>2</v>
      </c>
      <c r="G1317">
        <v>2</v>
      </c>
      <c r="H1317">
        <v>2</v>
      </c>
      <c r="I1317">
        <v>0</v>
      </c>
    </row>
    <row r="1318" spans="1:9">
      <c r="A1318">
        <v>38</v>
      </c>
      <c r="B1318">
        <v>9</v>
      </c>
      <c r="C1318">
        <v>2288</v>
      </c>
      <c r="D1318">
        <v>2</v>
      </c>
      <c r="E1318">
        <v>2</v>
      </c>
      <c r="F1318">
        <v>2</v>
      </c>
      <c r="G1318">
        <v>2</v>
      </c>
      <c r="H1318">
        <v>1</v>
      </c>
      <c r="I1318">
        <v>0</v>
      </c>
    </row>
    <row r="1319" spans="1:9">
      <c r="A1319">
        <v>40</v>
      </c>
      <c r="B1319">
        <v>4</v>
      </c>
      <c r="C1319">
        <v>19033</v>
      </c>
      <c r="D1319">
        <v>21</v>
      </c>
      <c r="E1319">
        <v>20</v>
      </c>
      <c r="F1319">
        <v>8</v>
      </c>
      <c r="G1319">
        <v>9</v>
      </c>
      <c r="H1319">
        <v>9</v>
      </c>
      <c r="I1319">
        <v>0</v>
      </c>
    </row>
    <row r="1320" spans="1:9">
      <c r="A1320">
        <v>22</v>
      </c>
      <c r="B1320">
        <v>5</v>
      </c>
      <c r="C1320">
        <v>2328</v>
      </c>
      <c r="D1320">
        <v>4</v>
      </c>
      <c r="E1320">
        <v>4</v>
      </c>
      <c r="F1320">
        <v>2</v>
      </c>
      <c r="G1320">
        <v>2</v>
      </c>
      <c r="H1320">
        <v>2</v>
      </c>
      <c r="I1320">
        <v>0</v>
      </c>
    </row>
    <row r="1321" spans="1:9">
      <c r="A1321">
        <v>42</v>
      </c>
      <c r="B1321">
        <v>4</v>
      </c>
      <c r="C1321">
        <v>19232</v>
      </c>
      <c r="D1321">
        <v>22</v>
      </c>
      <c r="E1321">
        <v>22</v>
      </c>
      <c r="F1321">
        <v>17</v>
      </c>
      <c r="G1321">
        <v>11</v>
      </c>
      <c r="H1321">
        <v>15</v>
      </c>
      <c r="I1321">
        <v>0</v>
      </c>
    </row>
    <row r="1322" spans="1:9">
      <c r="A1322">
        <v>40</v>
      </c>
      <c r="B1322">
        <v>24</v>
      </c>
      <c r="C1322">
        <v>3319</v>
      </c>
      <c r="D1322">
        <v>9</v>
      </c>
      <c r="E1322">
        <v>9</v>
      </c>
      <c r="F1322">
        <v>8</v>
      </c>
      <c r="G1322">
        <v>4</v>
      </c>
      <c r="H1322">
        <v>7</v>
      </c>
      <c r="I1322">
        <v>0</v>
      </c>
    </row>
    <row r="1323" spans="1:9">
      <c r="A1323">
        <v>37</v>
      </c>
      <c r="B1323">
        <v>1</v>
      </c>
      <c r="C1323">
        <v>2115</v>
      </c>
      <c r="D1323">
        <v>17</v>
      </c>
      <c r="E1323">
        <v>17</v>
      </c>
      <c r="F1323">
        <v>12</v>
      </c>
      <c r="G1323">
        <v>5</v>
      </c>
      <c r="H1323">
        <v>7</v>
      </c>
      <c r="I1323">
        <v>0</v>
      </c>
    </row>
    <row r="1324" spans="1:9">
      <c r="A1324">
        <v>45</v>
      </c>
      <c r="B1324">
        <v>7</v>
      </c>
      <c r="C1324">
        <v>5210</v>
      </c>
      <c r="D1324">
        <v>24</v>
      </c>
      <c r="E1324">
        <v>24</v>
      </c>
      <c r="F1324">
        <v>9</v>
      </c>
      <c r="G1324">
        <v>9</v>
      </c>
      <c r="H1324">
        <v>11</v>
      </c>
      <c r="I1324">
        <v>0</v>
      </c>
    </row>
    <row r="1325" spans="1:9">
      <c r="A1325">
        <v>39</v>
      </c>
      <c r="B1325">
        <v>10</v>
      </c>
      <c r="C1325">
        <v>17068</v>
      </c>
      <c r="D1325">
        <v>21</v>
      </c>
      <c r="E1325">
        <v>21</v>
      </c>
      <c r="F1325">
        <v>9</v>
      </c>
      <c r="G1325">
        <v>11</v>
      </c>
      <c r="H1325">
        <v>10</v>
      </c>
      <c r="I1325">
        <v>0</v>
      </c>
    </row>
    <row r="1326" spans="1:9">
      <c r="A1326">
        <v>39</v>
      </c>
      <c r="B1326">
        <v>7</v>
      </c>
      <c r="C1326">
        <v>19272</v>
      </c>
      <c r="D1326">
        <v>21</v>
      </c>
      <c r="E1326">
        <v>21</v>
      </c>
      <c r="F1326">
        <v>9</v>
      </c>
      <c r="G1326">
        <v>13</v>
      </c>
      <c r="H1326">
        <v>3</v>
      </c>
      <c r="I1326">
        <v>0</v>
      </c>
    </row>
    <row r="1327" spans="1:9">
      <c r="A1327">
        <v>37</v>
      </c>
      <c r="B1327">
        <v>14</v>
      </c>
      <c r="C1327">
        <v>3034</v>
      </c>
      <c r="D1327">
        <v>18</v>
      </c>
      <c r="E1327">
        <v>18</v>
      </c>
      <c r="F1327">
        <v>7</v>
      </c>
      <c r="G1327">
        <v>12</v>
      </c>
      <c r="H1327">
        <v>17</v>
      </c>
      <c r="I1327">
        <v>0</v>
      </c>
    </row>
    <row r="1328" spans="1:9">
      <c r="A1328">
        <v>43</v>
      </c>
      <c r="B1328">
        <v>12</v>
      </c>
      <c r="C1328">
        <v>14336</v>
      </c>
      <c r="D1328">
        <v>25</v>
      </c>
      <c r="E1328">
        <v>25</v>
      </c>
      <c r="F1328">
        <v>10</v>
      </c>
      <c r="G1328">
        <v>3</v>
      </c>
      <c r="H1328">
        <v>9</v>
      </c>
      <c r="I1328">
        <v>0</v>
      </c>
    </row>
    <row r="1329" spans="1:9">
      <c r="A1329">
        <v>42</v>
      </c>
      <c r="B1329">
        <v>24</v>
      </c>
      <c r="C1329">
        <v>7406</v>
      </c>
      <c r="D1329">
        <v>10</v>
      </c>
      <c r="E1329">
        <v>10</v>
      </c>
      <c r="F1329">
        <v>9</v>
      </c>
      <c r="G1329">
        <v>5</v>
      </c>
      <c r="H1329">
        <v>8</v>
      </c>
      <c r="I1329">
        <v>0</v>
      </c>
    </row>
    <row r="1330" spans="1:9">
      <c r="A1330">
        <v>42</v>
      </c>
      <c r="B1330">
        <v>2</v>
      </c>
      <c r="C1330">
        <v>4089</v>
      </c>
      <c r="D1330">
        <v>10</v>
      </c>
      <c r="E1330">
        <v>10</v>
      </c>
      <c r="F1330">
        <v>2</v>
      </c>
      <c r="G1330">
        <v>2</v>
      </c>
      <c r="H1330">
        <v>2</v>
      </c>
      <c r="I1330">
        <v>0</v>
      </c>
    </row>
    <row r="1331" spans="1:9">
      <c r="A1331">
        <v>37</v>
      </c>
      <c r="B1331">
        <v>3</v>
      </c>
      <c r="C1331">
        <v>9434</v>
      </c>
      <c r="D1331">
        <v>10</v>
      </c>
      <c r="E1331">
        <v>10</v>
      </c>
      <c r="F1331">
        <v>7</v>
      </c>
      <c r="G1331">
        <v>7</v>
      </c>
      <c r="H1331">
        <v>8</v>
      </c>
      <c r="I1331">
        <v>0</v>
      </c>
    </row>
    <row r="1332" spans="1:9">
      <c r="A1332">
        <v>35</v>
      </c>
      <c r="B1332">
        <v>6</v>
      </c>
      <c r="C1332">
        <v>6646</v>
      </c>
      <c r="D1332">
        <v>17</v>
      </c>
      <c r="E1332">
        <v>17</v>
      </c>
      <c r="F1332">
        <v>11</v>
      </c>
      <c r="G1332">
        <v>11</v>
      </c>
      <c r="H1332">
        <v>8</v>
      </c>
      <c r="I1332">
        <v>0</v>
      </c>
    </row>
    <row r="1333" spans="1:9">
      <c r="A1333">
        <v>50</v>
      </c>
      <c r="B1333">
        <v>28</v>
      </c>
      <c r="C1333">
        <v>3221</v>
      </c>
      <c r="D1333">
        <v>20</v>
      </c>
      <c r="E1333">
        <v>20</v>
      </c>
      <c r="F1333">
        <v>8</v>
      </c>
      <c r="G1333">
        <v>3</v>
      </c>
      <c r="H1333">
        <v>8</v>
      </c>
      <c r="I1333">
        <v>0</v>
      </c>
    </row>
    <row r="1334" spans="1:9">
      <c r="A1334">
        <v>39</v>
      </c>
      <c r="B1334">
        <v>2</v>
      </c>
      <c r="C1334">
        <v>4553</v>
      </c>
      <c r="D1334">
        <v>20</v>
      </c>
      <c r="E1334">
        <v>20</v>
      </c>
      <c r="F1334">
        <v>7</v>
      </c>
      <c r="G1334">
        <v>11</v>
      </c>
      <c r="H1334">
        <v>10</v>
      </c>
      <c r="I1334">
        <v>0</v>
      </c>
    </row>
    <row r="1335" spans="1:9">
      <c r="A1335">
        <v>40</v>
      </c>
      <c r="B1335">
        <v>2</v>
      </c>
      <c r="C1335">
        <v>4244</v>
      </c>
      <c r="D1335">
        <v>8</v>
      </c>
      <c r="E1335">
        <v>8</v>
      </c>
      <c r="F1335">
        <v>7</v>
      </c>
      <c r="G1335">
        <v>3</v>
      </c>
      <c r="H1335">
        <v>7</v>
      </c>
      <c r="I1335">
        <v>0</v>
      </c>
    </row>
    <row r="1336" spans="1:9">
      <c r="A1336">
        <v>42</v>
      </c>
      <c r="B1336">
        <v>8</v>
      </c>
      <c r="C1336">
        <v>18430</v>
      </c>
      <c r="D1336">
        <v>24</v>
      </c>
      <c r="E1336">
        <v>24</v>
      </c>
      <c r="F1336">
        <v>7</v>
      </c>
      <c r="G1336">
        <v>14</v>
      </c>
      <c r="H1336">
        <v>9</v>
      </c>
      <c r="I1336">
        <v>0</v>
      </c>
    </row>
    <row r="1337" spans="1:9">
      <c r="A1337">
        <v>47</v>
      </c>
      <c r="B1337">
        <v>2</v>
      </c>
      <c r="C1337">
        <v>16752</v>
      </c>
      <c r="D1337">
        <v>26</v>
      </c>
      <c r="E1337">
        <v>26</v>
      </c>
      <c r="F1337">
        <v>14</v>
      </c>
      <c r="G1337">
        <v>3</v>
      </c>
      <c r="H1337">
        <v>0</v>
      </c>
      <c r="I1337">
        <v>0</v>
      </c>
    </row>
    <row r="1338" spans="1:9">
      <c r="A1338">
        <v>42</v>
      </c>
      <c r="B1338">
        <v>29</v>
      </c>
      <c r="C1338">
        <v>4434</v>
      </c>
      <c r="D1338">
        <v>10</v>
      </c>
      <c r="E1338">
        <v>9</v>
      </c>
      <c r="F1338">
        <v>8</v>
      </c>
      <c r="G1338">
        <v>7</v>
      </c>
      <c r="H1338">
        <v>8</v>
      </c>
      <c r="I1338">
        <v>0</v>
      </c>
    </row>
    <row r="1339" spans="1:9">
      <c r="A1339">
        <v>35</v>
      </c>
      <c r="B1339">
        <v>9</v>
      </c>
      <c r="C1339">
        <v>10685</v>
      </c>
      <c r="D1339">
        <v>17</v>
      </c>
      <c r="E1339">
        <v>17</v>
      </c>
      <c r="F1339">
        <v>14</v>
      </c>
      <c r="G1339">
        <v>5</v>
      </c>
      <c r="H1339">
        <v>15</v>
      </c>
      <c r="I1339">
        <v>0</v>
      </c>
    </row>
    <row r="1340" spans="1:9">
      <c r="A1340">
        <v>50</v>
      </c>
      <c r="B1340">
        <v>2</v>
      </c>
      <c r="C1340">
        <v>17924</v>
      </c>
      <c r="D1340">
        <v>31</v>
      </c>
      <c r="E1340">
        <v>31</v>
      </c>
      <c r="F1340">
        <v>6</v>
      </c>
      <c r="G1340">
        <v>14</v>
      </c>
      <c r="H1340">
        <v>7</v>
      </c>
      <c r="I1340">
        <v>0</v>
      </c>
    </row>
    <row r="1341" spans="1:9">
      <c r="A1341">
        <v>44</v>
      </c>
      <c r="B1341">
        <v>9</v>
      </c>
      <c r="C1341">
        <v>2559</v>
      </c>
      <c r="D1341">
        <v>8</v>
      </c>
      <c r="E1341">
        <v>8</v>
      </c>
      <c r="F1341">
        <v>7</v>
      </c>
      <c r="G1341">
        <v>7</v>
      </c>
      <c r="H1341">
        <v>1</v>
      </c>
      <c r="I1341">
        <v>0</v>
      </c>
    </row>
    <row r="1342" spans="1:9">
      <c r="A1342">
        <v>38</v>
      </c>
      <c r="B1342">
        <v>1</v>
      </c>
      <c r="C1342">
        <v>13582</v>
      </c>
      <c r="D1342">
        <v>15</v>
      </c>
      <c r="E1342">
        <v>15</v>
      </c>
      <c r="F1342">
        <v>12</v>
      </c>
      <c r="G1342">
        <v>5</v>
      </c>
      <c r="H1342">
        <v>11</v>
      </c>
      <c r="I1342">
        <v>0</v>
      </c>
    </row>
    <row r="1343" spans="1:9">
      <c r="A1343">
        <v>47</v>
      </c>
      <c r="B1343">
        <v>16</v>
      </c>
      <c r="C1343">
        <v>5067</v>
      </c>
      <c r="D1343">
        <v>20</v>
      </c>
      <c r="E1343">
        <v>19</v>
      </c>
      <c r="F1343">
        <v>10</v>
      </c>
      <c r="G1343">
        <v>2</v>
      </c>
      <c r="H1343">
        <v>7</v>
      </c>
      <c r="I1343">
        <v>0</v>
      </c>
    </row>
    <row r="1344" spans="1:9">
      <c r="A1344">
        <v>24</v>
      </c>
      <c r="B1344">
        <v>17</v>
      </c>
      <c r="C1344">
        <v>4377</v>
      </c>
      <c r="D1344">
        <v>5</v>
      </c>
      <c r="E1344">
        <v>4</v>
      </c>
      <c r="F1344">
        <v>2</v>
      </c>
      <c r="G1344">
        <v>3</v>
      </c>
      <c r="H1344">
        <v>2</v>
      </c>
      <c r="I1344">
        <v>0</v>
      </c>
    </row>
    <row r="1345" spans="1:9">
      <c r="A1345">
        <v>35</v>
      </c>
      <c r="B1345">
        <v>25</v>
      </c>
      <c r="C1345">
        <v>10388</v>
      </c>
      <c r="D1345">
        <v>16</v>
      </c>
      <c r="E1345">
        <v>16</v>
      </c>
      <c r="F1345">
        <v>10</v>
      </c>
      <c r="G1345">
        <v>10</v>
      </c>
      <c r="H1345">
        <v>1</v>
      </c>
      <c r="I1345">
        <v>0</v>
      </c>
    </row>
    <row r="1346" spans="1:9">
      <c r="A1346">
        <v>39</v>
      </c>
      <c r="B1346">
        <v>1</v>
      </c>
      <c r="C1346">
        <v>12742</v>
      </c>
      <c r="D1346">
        <v>21</v>
      </c>
      <c r="E1346">
        <v>21</v>
      </c>
      <c r="F1346">
        <v>6</v>
      </c>
      <c r="G1346">
        <v>11</v>
      </c>
      <c r="H1346">
        <v>8</v>
      </c>
      <c r="I1346">
        <v>0</v>
      </c>
    </row>
    <row r="1347" spans="1:9">
      <c r="A1347">
        <v>41</v>
      </c>
      <c r="B1347">
        <v>7</v>
      </c>
      <c r="C1347">
        <v>19973</v>
      </c>
      <c r="D1347">
        <v>21</v>
      </c>
      <c r="E1347">
        <v>21</v>
      </c>
      <c r="F1347">
        <v>16</v>
      </c>
      <c r="G1347">
        <v>5</v>
      </c>
      <c r="H1347">
        <v>10</v>
      </c>
      <c r="I1347">
        <v>0</v>
      </c>
    </row>
    <row r="1348" spans="1:9">
      <c r="A1348">
        <v>39</v>
      </c>
      <c r="B1348">
        <v>22</v>
      </c>
      <c r="C1348">
        <v>10880</v>
      </c>
      <c r="D1348">
        <v>21</v>
      </c>
      <c r="E1348">
        <v>21</v>
      </c>
      <c r="F1348">
        <v>6</v>
      </c>
      <c r="G1348">
        <v>2</v>
      </c>
      <c r="H1348">
        <v>8</v>
      </c>
      <c r="I1348">
        <v>0</v>
      </c>
    </row>
    <row r="1349" spans="1:9">
      <c r="A1349">
        <v>40</v>
      </c>
      <c r="B1349">
        <v>14</v>
      </c>
      <c r="C1349">
        <v>19626</v>
      </c>
      <c r="D1349">
        <v>21</v>
      </c>
      <c r="E1349">
        <v>20</v>
      </c>
      <c r="F1349">
        <v>7</v>
      </c>
      <c r="G1349">
        <v>4</v>
      </c>
      <c r="H1349">
        <v>9</v>
      </c>
      <c r="I1349">
        <v>0</v>
      </c>
    </row>
    <row r="1350" spans="1:9">
      <c r="A1350">
        <v>21</v>
      </c>
      <c r="B1350">
        <v>1</v>
      </c>
      <c r="C1350">
        <v>2070</v>
      </c>
      <c r="D1350">
        <v>2</v>
      </c>
      <c r="E1350">
        <v>2</v>
      </c>
      <c r="F1350">
        <v>2</v>
      </c>
      <c r="G1350">
        <v>2</v>
      </c>
      <c r="H1350">
        <v>2</v>
      </c>
      <c r="I1350">
        <v>0</v>
      </c>
    </row>
    <row r="1351" spans="1:9">
      <c r="A1351">
        <v>35</v>
      </c>
      <c r="B1351">
        <v>4</v>
      </c>
      <c r="C1351">
        <v>2376</v>
      </c>
      <c r="D1351">
        <v>2</v>
      </c>
      <c r="E1351">
        <v>2</v>
      </c>
      <c r="F1351">
        <v>2</v>
      </c>
      <c r="G1351">
        <v>2</v>
      </c>
      <c r="H1351">
        <v>2</v>
      </c>
      <c r="I1351">
        <v>0</v>
      </c>
    </row>
    <row r="1352" spans="1:9">
      <c r="A1352">
        <v>37</v>
      </c>
      <c r="B1352">
        <v>1</v>
      </c>
      <c r="C1352">
        <v>6474</v>
      </c>
      <c r="D1352">
        <v>14</v>
      </c>
      <c r="E1352">
        <v>14</v>
      </c>
      <c r="F1352">
        <v>8</v>
      </c>
      <c r="G1352">
        <v>3</v>
      </c>
      <c r="H1352">
        <v>11</v>
      </c>
      <c r="I1352">
        <v>0</v>
      </c>
    </row>
    <row r="1353" spans="1:9">
      <c r="A1353">
        <v>44</v>
      </c>
      <c r="B1353">
        <v>29</v>
      </c>
      <c r="C1353">
        <v>4541</v>
      </c>
      <c r="D1353">
        <v>20</v>
      </c>
      <c r="E1353">
        <v>20</v>
      </c>
      <c r="F1353">
        <v>11</v>
      </c>
      <c r="G1353">
        <v>13</v>
      </c>
      <c r="H1353">
        <v>17</v>
      </c>
      <c r="I1353">
        <v>0</v>
      </c>
    </row>
    <row r="1354" spans="1:9">
      <c r="A1354">
        <v>44</v>
      </c>
      <c r="B1354">
        <v>2</v>
      </c>
      <c r="C1354">
        <v>2011</v>
      </c>
      <c r="D1354">
        <v>10</v>
      </c>
      <c r="E1354">
        <v>10</v>
      </c>
      <c r="F1354">
        <v>5</v>
      </c>
      <c r="G1354">
        <v>7</v>
      </c>
      <c r="H1354">
        <v>7</v>
      </c>
      <c r="I1354">
        <v>0</v>
      </c>
    </row>
    <row r="1355" spans="1:9">
      <c r="A1355">
        <v>55</v>
      </c>
      <c r="B1355">
        <v>8</v>
      </c>
      <c r="C1355">
        <v>13577</v>
      </c>
      <c r="D1355">
        <v>34</v>
      </c>
      <c r="E1355">
        <v>33</v>
      </c>
      <c r="F1355">
        <v>9</v>
      </c>
      <c r="G1355">
        <v>15</v>
      </c>
      <c r="H1355">
        <v>0</v>
      </c>
      <c r="I1355">
        <v>0</v>
      </c>
    </row>
    <row r="1356" spans="1:9">
      <c r="A1356">
        <v>44</v>
      </c>
      <c r="B1356">
        <v>4</v>
      </c>
      <c r="C1356">
        <v>19190</v>
      </c>
      <c r="D1356">
        <v>26</v>
      </c>
      <c r="E1356">
        <v>25</v>
      </c>
      <c r="F1356">
        <v>9</v>
      </c>
      <c r="G1356">
        <v>14</v>
      </c>
      <c r="H1356">
        <v>13</v>
      </c>
      <c r="I1356">
        <v>0</v>
      </c>
    </row>
    <row r="1357" spans="1:9">
      <c r="A1357">
        <v>58</v>
      </c>
      <c r="B1357">
        <v>23</v>
      </c>
      <c r="C1357">
        <v>2372</v>
      </c>
      <c r="D1357">
        <v>2</v>
      </c>
      <c r="E1357">
        <v>2</v>
      </c>
      <c r="F1357">
        <v>2</v>
      </c>
      <c r="G1357">
        <v>2</v>
      </c>
      <c r="H1357">
        <v>2</v>
      </c>
      <c r="I1357">
        <v>0</v>
      </c>
    </row>
    <row r="1358" spans="1:9">
      <c r="A1358">
        <v>40</v>
      </c>
      <c r="B1358">
        <v>2</v>
      </c>
      <c r="C1358">
        <v>4661</v>
      </c>
      <c r="D1358">
        <v>9</v>
      </c>
      <c r="E1358">
        <v>9</v>
      </c>
      <c r="F1358">
        <v>8</v>
      </c>
      <c r="G1358">
        <v>8</v>
      </c>
      <c r="H1358">
        <v>8</v>
      </c>
      <c r="I1358">
        <v>0</v>
      </c>
    </row>
    <row r="1359" spans="1:9">
      <c r="A1359">
        <v>42</v>
      </c>
      <c r="B1359">
        <v>9</v>
      </c>
      <c r="C1359">
        <v>3673</v>
      </c>
      <c r="D1359">
        <v>12</v>
      </c>
      <c r="E1359">
        <v>12</v>
      </c>
      <c r="F1359">
        <v>9</v>
      </c>
      <c r="G1359">
        <v>5</v>
      </c>
      <c r="H1359">
        <v>8</v>
      </c>
      <c r="I1359">
        <v>0</v>
      </c>
    </row>
    <row r="1360" spans="1:9">
      <c r="A1360">
        <v>35</v>
      </c>
      <c r="B1360">
        <v>16</v>
      </c>
      <c r="C1360">
        <v>8606</v>
      </c>
      <c r="D1360">
        <v>11</v>
      </c>
      <c r="E1360">
        <v>11</v>
      </c>
      <c r="F1360">
        <v>8</v>
      </c>
      <c r="G1360">
        <v>3</v>
      </c>
      <c r="H1360">
        <v>3</v>
      </c>
      <c r="I1360">
        <v>0</v>
      </c>
    </row>
    <row r="1361" spans="1:9">
      <c r="A1361">
        <v>50</v>
      </c>
      <c r="B1361">
        <v>22</v>
      </c>
      <c r="C1361">
        <v>14411</v>
      </c>
      <c r="D1361">
        <v>32</v>
      </c>
      <c r="E1361">
        <v>32</v>
      </c>
      <c r="F1361">
        <v>6</v>
      </c>
      <c r="G1361">
        <v>13</v>
      </c>
      <c r="H1361">
        <v>9</v>
      </c>
      <c r="I1361">
        <v>0</v>
      </c>
    </row>
    <row r="1362" spans="1:9">
      <c r="A1362">
        <v>37</v>
      </c>
      <c r="B1362">
        <v>13</v>
      </c>
      <c r="C1362">
        <v>4285</v>
      </c>
      <c r="D1362">
        <v>10</v>
      </c>
      <c r="E1362">
        <v>10</v>
      </c>
      <c r="F1362">
        <v>8</v>
      </c>
      <c r="G1362">
        <v>3</v>
      </c>
      <c r="H1362">
        <v>7</v>
      </c>
      <c r="I1362">
        <v>0</v>
      </c>
    </row>
    <row r="1363" spans="1:9">
      <c r="A1363">
        <v>45</v>
      </c>
      <c r="B1363">
        <v>1</v>
      </c>
      <c r="C1363">
        <v>7441</v>
      </c>
      <c r="D1363">
        <v>10</v>
      </c>
      <c r="E1363">
        <v>10</v>
      </c>
      <c r="F1363">
        <v>8</v>
      </c>
      <c r="G1363">
        <v>7</v>
      </c>
      <c r="H1363">
        <v>7</v>
      </c>
      <c r="I1363">
        <v>0</v>
      </c>
    </row>
    <row r="1364" spans="1:9">
      <c r="A1364">
        <v>35</v>
      </c>
      <c r="B1364">
        <v>28</v>
      </c>
      <c r="C1364">
        <v>3407</v>
      </c>
      <c r="D1364">
        <v>10</v>
      </c>
      <c r="E1364">
        <v>10</v>
      </c>
      <c r="F1364">
        <v>9</v>
      </c>
      <c r="G1364">
        <v>6</v>
      </c>
      <c r="H1364">
        <v>8</v>
      </c>
      <c r="I1364">
        <v>0</v>
      </c>
    </row>
    <row r="1365" spans="1:9">
      <c r="A1365">
        <v>21</v>
      </c>
      <c r="B1365">
        <v>5</v>
      </c>
      <c r="C1365">
        <v>3117</v>
      </c>
      <c r="D1365">
        <v>3</v>
      </c>
      <c r="E1365">
        <v>2</v>
      </c>
      <c r="F1365">
        <v>2</v>
      </c>
      <c r="G1365">
        <v>2</v>
      </c>
      <c r="H1365">
        <v>2</v>
      </c>
      <c r="I1365">
        <v>0</v>
      </c>
    </row>
    <row r="1366" spans="1:9">
      <c r="A1366">
        <v>40</v>
      </c>
      <c r="B1366">
        <v>15</v>
      </c>
      <c r="C1366">
        <v>10435</v>
      </c>
      <c r="D1366">
        <v>18</v>
      </c>
      <c r="E1366">
        <v>18</v>
      </c>
      <c r="F1366">
        <v>15</v>
      </c>
      <c r="G1366">
        <v>14</v>
      </c>
      <c r="H1366">
        <v>12</v>
      </c>
      <c r="I1366">
        <v>0</v>
      </c>
    </row>
    <row r="1367" spans="1:9">
      <c r="A1367">
        <v>35</v>
      </c>
      <c r="B1367">
        <v>8</v>
      </c>
      <c r="C1367">
        <v>4148</v>
      </c>
      <c r="D1367">
        <v>15</v>
      </c>
      <c r="E1367">
        <v>14</v>
      </c>
      <c r="F1367">
        <v>11</v>
      </c>
      <c r="G1367">
        <v>2</v>
      </c>
      <c r="H1367">
        <v>9</v>
      </c>
      <c r="I1367">
        <v>0</v>
      </c>
    </row>
    <row r="1368" spans="1:9">
      <c r="A1368">
        <v>45</v>
      </c>
      <c r="B1368">
        <v>2</v>
      </c>
      <c r="C1368">
        <v>5770</v>
      </c>
      <c r="D1368">
        <v>10</v>
      </c>
      <c r="E1368">
        <v>10</v>
      </c>
      <c r="F1368">
        <v>7</v>
      </c>
      <c r="G1368">
        <v>3</v>
      </c>
      <c r="H1368">
        <v>9</v>
      </c>
      <c r="I1368">
        <v>0</v>
      </c>
    </row>
    <row r="1369" spans="1:9">
      <c r="A1369">
        <v>37</v>
      </c>
      <c r="B1369">
        <v>10</v>
      </c>
      <c r="C1369">
        <v>3936</v>
      </c>
      <c r="D1369">
        <v>8</v>
      </c>
      <c r="E1369">
        <v>8</v>
      </c>
      <c r="F1369">
        <v>4</v>
      </c>
      <c r="G1369">
        <v>7</v>
      </c>
      <c r="H1369">
        <v>7</v>
      </c>
      <c r="I1369">
        <v>0</v>
      </c>
    </row>
    <row r="1370" spans="1:9">
      <c r="A1370">
        <v>43</v>
      </c>
      <c r="B1370">
        <v>15</v>
      </c>
      <c r="C1370">
        <v>17603</v>
      </c>
      <c r="D1370">
        <v>14</v>
      </c>
      <c r="E1370">
        <v>14</v>
      </c>
      <c r="F1370">
        <v>10</v>
      </c>
      <c r="G1370">
        <v>6</v>
      </c>
      <c r="H1370">
        <v>11</v>
      </c>
      <c r="I1370">
        <v>0</v>
      </c>
    </row>
    <row r="1371" spans="1:9">
      <c r="A1371">
        <v>38</v>
      </c>
      <c r="B1371">
        <v>2</v>
      </c>
      <c r="C1371">
        <v>2440</v>
      </c>
      <c r="D1371">
        <v>4</v>
      </c>
      <c r="E1371">
        <v>4</v>
      </c>
      <c r="F1371">
        <v>3</v>
      </c>
      <c r="G1371">
        <v>3</v>
      </c>
      <c r="H1371">
        <v>3</v>
      </c>
      <c r="I1371">
        <v>0</v>
      </c>
    </row>
    <row r="1372" spans="1:9">
      <c r="A1372">
        <v>44</v>
      </c>
      <c r="B1372">
        <v>2</v>
      </c>
      <c r="C1372">
        <v>7879</v>
      </c>
      <c r="D1372">
        <v>9</v>
      </c>
      <c r="E1372">
        <v>8</v>
      </c>
      <c r="F1372">
        <v>7</v>
      </c>
      <c r="G1372">
        <v>6</v>
      </c>
      <c r="H1372">
        <v>7</v>
      </c>
      <c r="I1372">
        <v>0</v>
      </c>
    </row>
    <row r="1373" spans="1:9">
      <c r="A1373">
        <v>45</v>
      </c>
      <c r="B1373">
        <v>28</v>
      </c>
      <c r="C1373">
        <v>16704</v>
      </c>
      <c r="D1373">
        <v>21</v>
      </c>
      <c r="E1373">
        <v>21</v>
      </c>
      <c r="F1373">
        <v>6</v>
      </c>
      <c r="G1373">
        <v>8</v>
      </c>
      <c r="H1373">
        <v>6</v>
      </c>
      <c r="I1373">
        <v>0</v>
      </c>
    </row>
    <row r="1374" spans="1:9">
      <c r="A1374">
        <v>39</v>
      </c>
      <c r="B1374">
        <v>1</v>
      </c>
      <c r="C1374">
        <v>6472</v>
      </c>
      <c r="D1374">
        <v>9</v>
      </c>
      <c r="E1374">
        <v>9</v>
      </c>
      <c r="F1374">
        <v>8</v>
      </c>
      <c r="G1374">
        <v>5</v>
      </c>
      <c r="H1374">
        <v>8</v>
      </c>
      <c r="I1374">
        <v>0</v>
      </c>
    </row>
    <row r="1375" spans="1:9">
      <c r="A1375">
        <v>39</v>
      </c>
      <c r="B1375">
        <v>9</v>
      </c>
      <c r="C1375">
        <v>5151</v>
      </c>
      <c r="D1375">
        <v>10</v>
      </c>
      <c r="E1375">
        <v>10</v>
      </c>
      <c r="F1375">
        <v>0</v>
      </c>
      <c r="G1375">
        <v>7</v>
      </c>
      <c r="H1375">
        <v>9</v>
      </c>
      <c r="I1375">
        <v>0</v>
      </c>
    </row>
    <row r="1376" spans="1:9">
      <c r="A1376">
        <v>42</v>
      </c>
      <c r="B1376">
        <v>23</v>
      </c>
      <c r="C1376">
        <v>4332</v>
      </c>
      <c r="D1376">
        <v>20</v>
      </c>
      <c r="E1376">
        <v>20</v>
      </c>
      <c r="F1376">
        <v>9</v>
      </c>
      <c r="G1376">
        <v>3</v>
      </c>
      <c r="H1376">
        <v>7</v>
      </c>
      <c r="I1376">
        <v>0</v>
      </c>
    </row>
    <row r="1377" spans="1:9">
      <c r="A1377">
        <v>40</v>
      </c>
      <c r="B1377">
        <v>11</v>
      </c>
      <c r="C1377">
        <v>6323</v>
      </c>
      <c r="D1377">
        <v>10</v>
      </c>
      <c r="E1377">
        <v>10</v>
      </c>
      <c r="F1377">
        <v>9</v>
      </c>
      <c r="G1377">
        <v>9</v>
      </c>
      <c r="H1377">
        <v>4</v>
      </c>
      <c r="I1377">
        <v>0</v>
      </c>
    </row>
    <row r="1378" spans="1:9">
      <c r="A1378">
        <v>37</v>
      </c>
      <c r="B1378">
        <v>10</v>
      </c>
      <c r="C1378">
        <v>13744</v>
      </c>
      <c r="D1378">
        <v>16</v>
      </c>
      <c r="E1378">
        <v>16</v>
      </c>
      <c r="F1378">
        <v>11</v>
      </c>
      <c r="G1378">
        <v>6</v>
      </c>
      <c r="H1378">
        <v>8</v>
      </c>
      <c r="I1378">
        <v>0</v>
      </c>
    </row>
    <row r="1379" spans="1:9">
      <c r="A1379">
        <v>33</v>
      </c>
      <c r="B1379">
        <v>3</v>
      </c>
      <c r="C1379">
        <v>2909</v>
      </c>
      <c r="D1379">
        <v>8</v>
      </c>
      <c r="E1379">
        <v>8</v>
      </c>
      <c r="F1379">
        <v>7</v>
      </c>
      <c r="G1379">
        <v>3</v>
      </c>
      <c r="H1379">
        <v>0</v>
      </c>
      <c r="I1379">
        <v>0</v>
      </c>
    </row>
    <row r="1380" spans="1:9">
      <c r="A1380">
        <v>31</v>
      </c>
      <c r="B1380">
        <v>26</v>
      </c>
      <c r="C1380">
        <v>2911</v>
      </c>
      <c r="D1380">
        <v>5</v>
      </c>
      <c r="E1380">
        <v>5</v>
      </c>
      <c r="F1380">
        <v>2</v>
      </c>
      <c r="G1380">
        <v>4</v>
      </c>
      <c r="H1380">
        <v>3</v>
      </c>
      <c r="I1380">
        <v>0</v>
      </c>
    </row>
    <row r="1381" spans="1:9">
      <c r="A1381">
        <v>29</v>
      </c>
      <c r="B1381">
        <v>21</v>
      </c>
      <c r="C1381">
        <v>9980</v>
      </c>
      <c r="D1381">
        <v>10</v>
      </c>
      <c r="E1381">
        <v>10</v>
      </c>
      <c r="F1381">
        <v>9</v>
      </c>
      <c r="G1381">
        <v>8</v>
      </c>
      <c r="H1381">
        <v>8</v>
      </c>
      <c r="I1381">
        <v>0</v>
      </c>
    </row>
    <row r="1382" spans="1:9">
      <c r="A1382">
        <v>32</v>
      </c>
      <c r="B1382">
        <v>16</v>
      </c>
      <c r="C1382">
        <v>3919</v>
      </c>
      <c r="D1382">
        <v>10</v>
      </c>
      <c r="E1382">
        <v>10</v>
      </c>
      <c r="F1382">
        <v>2</v>
      </c>
      <c r="G1382">
        <v>6</v>
      </c>
      <c r="H1382">
        <v>7</v>
      </c>
      <c r="I1382">
        <v>1</v>
      </c>
    </row>
    <row r="1383" spans="1:9">
      <c r="A1383">
        <v>30</v>
      </c>
      <c r="B1383">
        <v>1</v>
      </c>
      <c r="C1383">
        <v>4011</v>
      </c>
      <c r="D1383">
        <v>12</v>
      </c>
      <c r="E1383">
        <v>12</v>
      </c>
      <c r="F1383">
        <v>8</v>
      </c>
      <c r="G1383">
        <v>3</v>
      </c>
      <c r="H1383">
        <v>7</v>
      </c>
      <c r="I1383">
        <v>0</v>
      </c>
    </row>
    <row r="1384" spans="1:9">
      <c r="A1384">
        <v>28</v>
      </c>
      <c r="B1384">
        <v>5</v>
      </c>
      <c r="C1384">
        <v>3441</v>
      </c>
      <c r="D1384">
        <v>2</v>
      </c>
      <c r="E1384">
        <v>2</v>
      </c>
      <c r="F1384">
        <v>2</v>
      </c>
      <c r="G1384">
        <v>2</v>
      </c>
      <c r="H1384">
        <v>2</v>
      </c>
      <c r="I1384">
        <v>1</v>
      </c>
    </row>
    <row r="1385" spans="1:9">
      <c r="A1385">
        <v>33</v>
      </c>
      <c r="B1385">
        <v>1</v>
      </c>
      <c r="C1385">
        <v>13458</v>
      </c>
      <c r="D1385">
        <v>15</v>
      </c>
      <c r="E1385">
        <v>15</v>
      </c>
      <c r="F1385">
        <v>14</v>
      </c>
      <c r="G1385">
        <v>8</v>
      </c>
      <c r="H1385">
        <v>12</v>
      </c>
      <c r="I1385">
        <v>0</v>
      </c>
    </row>
    <row r="1386" spans="1:9">
      <c r="A1386">
        <v>32</v>
      </c>
      <c r="B1386">
        <v>1</v>
      </c>
      <c r="C1386">
        <v>6162</v>
      </c>
      <c r="D1386">
        <v>9</v>
      </c>
      <c r="E1386">
        <v>9</v>
      </c>
      <c r="F1386">
        <v>8</v>
      </c>
      <c r="G1386">
        <v>7</v>
      </c>
      <c r="H1386">
        <v>8</v>
      </c>
      <c r="I1386">
        <v>0</v>
      </c>
    </row>
    <row r="1387" spans="1:9">
      <c r="A1387">
        <v>30</v>
      </c>
      <c r="B1387">
        <v>1</v>
      </c>
      <c r="C1387">
        <v>5126</v>
      </c>
      <c r="D1387">
        <v>10</v>
      </c>
      <c r="E1387">
        <v>10</v>
      </c>
      <c r="F1387">
        <v>8</v>
      </c>
      <c r="G1387">
        <v>3</v>
      </c>
      <c r="H1387">
        <v>0</v>
      </c>
      <c r="I1387">
        <v>0</v>
      </c>
    </row>
    <row r="1388" spans="1:9">
      <c r="A1388">
        <v>30</v>
      </c>
      <c r="B1388">
        <v>2</v>
      </c>
      <c r="C1388">
        <v>4152</v>
      </c>
      <c r="D1388">
        <v>11</v>
      </c>
      <c r="E1388">
        <v>11</v>
      </c>
      <c r="F1388">
        <v>10</v>
      </c>
      <c r="G1388">
        <v>10</v>
      </c>
      <c r="H1388">
        <v>8</v>
      </c>
      <c r="I1388">
        <v>0</v>
      </c>
    </row>
    <row r="1389" spans="1:9">
      <c r="A1389">
        <v>30</v>
      </c>
      <c r="B1389">
        <v>4</v>
      </c>
      <c r="C1389">
        <v>5209</v>
      </c>
      <c r="D1389">
        <v>11</v>
      </c>
      <c r="E1389">
        <v>11</v>
      </c>
      <c r="F1389">
        <v>8</v>
      </c>
      <c r="G1389">
        <v>2</v>
      </c>
      <c r="H1389">
        <v>7</v>
      </c>
      <c r="I1389">
        <v>0</v>
      </c>
    </row>
    <row r="1390" spans="1:9">
      <c r="A1390">
        <v>32</v>
      </c>
      <c r="B1390">
        <v>6</v>
      </c>
      <c r="C1390">
        <v>5010</v>
      </c>
      <c r="D1390">
        <v>12</v>
      </c>
      <c r="E1390">
        <v>11</v>
      </c>
      <c r="F1390">
        <v>8</v>
      </c>
      <c r="G1390">
        <v>5</v>
      </c>
      <c r="H1390">
        <v>7</v>
      </c>
      <c r="I1390">
        <v>0</v>
      </c>
    </row>
    <row r="1391" spans="1:9">
      <c r="A1391">
        <v>34</v>
      </c>
      <c r="B1391">
        <v>6</v>
      </c>
      <c r="C1391">
        <v>4809</v>
      </c>
      <c r="D1391">
        <v>16</v>
      </c>
      <c r="E1391">
        <v>16</v>
      </c>
      <c r="F1391">
        <v>13</v>
      </c>
      <c r="G1391">
        <v>2</v>
      </c>
      <c r="H1391">
        <v>10</v>
      </c>
      <c r="I1391">
        <v>0</v>
      </c>
    </row>
    <row r="1392" spans="1:9">
      <c r="A1392">
        <v>25</v>
      </c>
      <c r="B1392">
        <v>7</v>
      </c>
      <c r="C1392">
        <v>2889</v>
      </c>
      <c r="D1392">
        <v>2</v>
      </c>
      <c r="E1392">
        <v>2</v>
      </c>
      <c r="F1392">
        <v>2</v>
      </c>
      <c r="G1392">
        <v>2</v>
      </c>
      <c r="H1392">
        <v>1</v>
      </c>
      <c r="I1392">
        <v>0</v>
      </c>
    </row>
    <row r="1393" spans="1:9">
      <c r="A1393">
        <v>26</v>
      </c>
      <c r="B1393">
        <v>6</v>
      </c>
      <c r="C1393">
        <v>2368</v>
      </c>
      <c r="D1393">
        <v>5</v>
      </c>
      <c r="E1393">
        <v>5</v>
      </c>
      <c r="F1393">
        <v>4</v>
      </c>
      <c r="G1393">
        <v>4</v>
      </c>
      <c r="H1393">
        <v>3</v>
      </c>
      <c r="I1393">
        <v>0</v>
      </c>
    </row>
    <row r="1394" spans="1:9">
      <c r="A1394">
        <v>26</v>
      </c>
      <c r="B1394">
        <v>25</v>
      </c>
      <c r="C1394">
        <v>2942</v>
      </c>
      <c r="D1394">
        <v>8</v>
      </c>
      <c r="E1394">
        <v>8</v>
      </c>
      <c r="F1394">
        <v>7</v>
      </c>
      <c r="G1394">
        <v>5</v>
      </c>
      <c r="H1394">
        <v>7</v>
      </c>
      <c r="I1394">
        <v>0</v>
      </c>
    </row>
    <row r="1395" spans="1:9">
      <c r="A1395">
        <v>32</v>
      </c>
      <c r="B1395">
        <v>8</v>
      </c>
      <c r="C1395">
        <v>8998</v>
      </c>
      <c r="D1395">
        <v>9</v>
      </c>
      <c r="E1395">
        <v>9</v>
      </c>
      <c r="F1395">
        <v>8</v>
      </c>
      <c r="G1395">
        <v>3</v>
      </c>
      <c r="H1395">
        <v>7</v>
      </c>
      <c r="I1395">
        <v>0</v>
      </c>
    </row>
    <row r="1396" spans="1:9">
      <c r="A1396">
        <v>30</v>
      </c>
      <c r="B1396">
        <v>9</v>
      </c>
      <c r="C1396">
        <v>3072</v>
      </c>
      <c r="D1396">
        <v>12</v>
      </c>
      <c r="E1396">
        <v>12</v>
      </c>
      <c r="F1396">
        <v>9</v>
      </c>
      <c r="G1396">
        <v>6</v>
      </c>
      <c r="H1396">
        <v>10</v>
      </c>
      <c r="I1396">
        <v>0</v>
      </c>
    </row>
    <row r="1397" spans="1:9">
      <c r="A1397">
        <v>34</v>
      </c>
      <c r="B1397">
        <v>10</v>
      </c>
      <c r="C1397">
        <v>3815</v>
      </c>
      <c r="D1397">
        <v>5</v>
      </c>
      <c r="E1397">
        <v>5</v>
      </c>
      <c r="F1397">
        <v>3</v>
      </c>
      <c r="G1397">
        <v>2</v>
      </c>
      <c r="H1397">
        <v>0</v>
      </c>
      <c r="I1397">
        <v>0</v>
      </c>
    </row>
    <row r="1398" spans="1:9">
      <c r="A1398">
        <v>32</v>
      </c>
      <c r="B1398">
        <v>4</v>
      </c>
      <c r="C1398">
        <v>10400</v>
      </c>
      <c r="D1398">
        <v>14</v>
      </c>
      <c r="E1398">
        <v>14</v>
      </c>
      <c r="F1398">
        <v>8</v>
      </c>
      <c r="G1398">
        <v>9</v>
      </c>
      <c r="H1398">
        <v>8</v>
      </c>
      <c r="I1398">
        <v>1</v>
      </c>
    </row>
    <row r="1399" spans="1:9">
      <c r="A1399">
        <v>30</v>
      </c>
      <c r="B1399">
        <v>1</v>
      </c>
      <c r="C1399">
        <v>8474</v>
      </c>
      <c r="D1399">
        <v>12</v>
      </c>
      <c r="E1399">
        <v>11</v>
      </c>
      <c r="F1399">
        <v>8</v>
      </c>
      <c r="G1399">
        <v>5</v>
      </c>
      <c r="H1399">
        <v>8</v>
      </c>
      <c r="I1399">
        <v>0</v>
      </c>
    </row>
    <row r="1400" spans="1:9">
      <c r="A1400">
        <v>29</v>
      </c>
      <c r="B1400">
        <v>1</v>
      </c>
      <c r="C1400">
        <v>7918</v>
      </c>
      <c r="D1400">
        <v>11</v>
      </c>
      <c r="E1400">
        <v>11</v>
      </c>
      <c r="F1400">
        <v>10</v>
      </c>
      <c r="G1400">
        <v>4</v>
      </c>
      <c r="H1400">
        <v>1</v>
      </c>
      <c r="I1400">
        <v>0</v>
      </c>
    </row>
    <row r="1401" spans="1:9">
      <c r="A1401">
        <v>26</v>
      </c>
      <c r="B1401">
        <v>11</v>
      </c>
      <c r="C1401">
        <v>4741</v>
      </c>
      <c r="D1401">
        <v>5</v>
      </c>
      <c r="E1401">
        <v>5</v>
      </c>
      <c r="F1401">
        <v>3</v>
      </c>
      <c r="G1401">
        <v>3</v>
      </c>
      <c r="H1401">
        <v>3</v>
      </c>
      <c r="I1401">
        <v>0</v>
      </c>
    </row>
    <row r="1402" spans="1:9">
      <c r="A1402">
        <v>31</v>
      </c>
      <c r="B1402">
        <v>5</v>
      </c>
      <c r="C1402">
        <v>2789</v>
      </c>
      <c r="D1402">
        <v>2</v>
      </c>
      <c r="E1402">
        <v>2</v>
      </c>
      <c r="F1402">
        <v>2</v>
      </c>
      <c r="G1402">
        <v>2</v>
      </c>
      <c r="H1402">
        <v>2</v>
      </c>
      <c r="I1402">
        <v>0</v>
      </c>
    </row>
    <row r="1403" spans="1:9">
      <c r="A1403">
        <v>26</v>
      </c>
      <c r="B1403">
        <v>4</v>
      </c>
      <c r="C1403">
        <v>5828</v>
      </c>
      <c r="D1403">
        <v>8</v>
      </c>
      <c r="E1403">
        <v>8</v>
      </c>
      <c r="F1403">
        <v>7</v>
      </c>
      <c r="G1403">
        <v>7</v>
      </c>
      <c r="H1403">
        <v>4</v>
      </c>
      <c r="I1403">
        <v>1</v>
      </c>
    </row>
    <row r="1404" spans="1:9">
      <c r="A1404">
        <v>32</v>
      </c>
      <c r="B1404">
        <v>7</v>
      </c>
      <c r="C1404">
        <v>5484</v>
      </c>
      <c r="D1404">
        <v>13</v>
      </c>
      <c r="E1404">
        <v>13</v>
      </c>
      <c r="F1404">
        <v>8</v>
      </c>
      <c r="G1404">
        <v>4</v>
      </c>
      <c r="H1404">
        <v>8</v>
      </c>
      <c r="I1404">
        <v>0</v>
      </c>
    </row>
    <row r="1405" spans="1:9">
      <c r="A1405">
        <v>32</v>
      </c>
      <c r="B1405">
        <v>8</v>
      </c>
      <c r="C1405">
        <v>5228</v>
      </c>
      <c r="D1405">
        <v>13</v>
      </c>
      <c r="E1405">
        <v>13</v>
      </c>
      <c r="F1405">
        <v>12</v>
      </c>
      <c r="G1405">
        <v>11</v>
      </c>
      <c r="H1405">
        <v>9</v>
      </c>
      <c r="I1405">
        <v>0</v>
      </c>
    </row>
    <row r="1406" spans="1:9">
      <c r="A1406">
        <v>31</v>
      </c>
      <c r="B1406">
        <v>7</v>
      </c>
      <c r="C1406">
        <v>8943</v>
      </c>
      <c r="D1406">
        <v>10</v>
      </c>
      <c r="E1406">
        <v>10</v>
      </c>
      <c r="F1406">
        <v>9</v>
      </c>
      <c r="G1406">
        <v>8</v>
      </c>
      <c r="H1406">
        <v>9</v>
      </c>
      <c r="I1406">
        <v>0</v>
      </c>
    </row>
    <row r="1407" spans="1:9">
      <c r="A1407">
        <v>31</v>
      </c>
      <c r="B1407">
        <v>7</v>
      </c>
      <c r="C1407">
        <v>7143</v>
      </c>
      <c r="D1407">
        <v>11</v>
      </c>
      <c r="E1407">
        <v>11</v>
      </c>
      <c r="F1407">
        <v>9</v>
      </c>
      <c r="G1407">
        <v>4</v>
      </c>
      <c r="H1407">
        <v>10</v>
      </c>
      <c r="I1407">
        <v>0</v>
      </c>
    </row>
    <row r="1408" spans="1:9">
      <c r="A1408">
        <v>26</v>
      </c>
      <c r="B1408">
        <v>1</v>
      </c>
      <c r="C1408">
        <v>5296</v>
      </c>
      <c r="D1408">
        <v>8</v>
      </c>
      <c r="E1408">
        <v>8</v>
      </c>
      <c r="F1408">
        <v>7</v>
      </c>
      <c r="G1408">
        <v>7</v>
      </c>
      <c r="H1408">
        <v>7</v>
      </c>
      <c r="I1408">
        <v>0</v>
      </c>
    </row>
    <row r="1409" spans="1:9">
      <c r="A1409">
        <v>31</v>
      </c>
      <c r="B1409">
        <v>7</v>
      </c>
      <c r="C1409">
        <v>4306</v>
      </c>
      <c r="D1409">
        <v>13</v>
      </c>
      <c r="E1409">
        <v>13</v>
      </c>
      <c r="F1409">
        <v>10</v>
      </c>
      <c r="G1409">
        <v>3</v>
      </c>
      <c r="H1409">
        <v>12</v>
      </c>
      <c r="I1409">
        <v>0</v>
      </c>
    </row>
    <row r="1410" spans="1:9">
      <c r="A1410">
        <v>31</v>
      </c>
      <c r="B1410">
        <v>1</v>
      </c>
      <c r="C1410">
        <v>2218</v>
      </c>
      <c r="D1410">
        <v>4</v>
      </c>
      <c r="E1410">
        <v>4</v>
      </c>
      <c r="F1410">
        <v>2</v>
      </c>
      <c r="G1410">
        <v>3</v>
      </c>
      <c r="H1410">
        <v>2</v>
      </c>
      <c r="I1410">
        <v>0</v>
      </c>
    </row>
    <row r="1411" spans="1:9">
      <c r="A1411">
        <v>34</v>
      </c>
      <c r="B1411">
        <v>21</v>
      </c>
      <c r="C1411">
        <v>5337</v>
      </c>
      <c r="D1411">
        <v>10</v>
      </c>
      <c r="E1411">
        <v>10</v>
      </c>
      <c r="F1411">
        <v>7</v>
      </c>
      <c r="G1411">
        <v>5</v>
      </c>
      <c r="H1411">
        <v>7</v>
      </c>
      <c r="I1411">
        <v>0</v>
      </c>
    </row>
    <row r="1412" spans="1:9">
      <c r="A1412">
        <v>34</v>
      </c>
      <c r="B1412">
        <v>1</v>
      </c>
      <c r="C1412">
        <v>2691</v>
      </c>
      <c r="D1412">
        <v>10</v>
      </c>
      <c r="E1412">
        <v>10</v>
      </c>
      <c r="F1412">
        <v>9</v>
      </c>
      <c r="G1412">
        <v>8</v>
      </c>
      <c r="H1412">
        <v>8</v>
      </c>
      <c r="I1412">
        <v>0</v>
      </c>
    </row>
    <row r="1413" spans="1:9">
      <c r="A1413">
        <v>33</v>
      </c>
      <c r="B1413">
        <v>3</v>
      </c>
      <c r="C1413">
        <v>3348</v>
      </c>
      <c r="D1413">
        <v>10</v>
      </c>
      <c r="E1413">
        <v>10</v>
      </c>
      <c r="F1413">
        <v>8</v>
      </c>
      <c r="G1413">
        <v>9</v>
      </c>
      <c r="H1413">
        <v>7</v>
      </c>
      <c r="I1413">
        <v>1</v>
      </c>
    </row>
    <row r="1414" spans="1:9">
      <c r="A1414">
        <v>29</v>
      </c>
      <c r="B1414">
        <v>1</v>
      </c>
      <c r="C1414">
        <v>2720</v>
      </c>
      <c r="D1414">
        <v>10</v>
      </c>
      <c r="E1414">
        <v>10</v>
      </c>
      <c r="F1414">
        <v>7</v>
      </c>
      <c r="G1414">
        <v>2</v>
      </c>
      <c r="H1414">
        <v>8</v>
      </c>
      <c r="I1414">
        <v>0</v>
      </c>
    </row>
    <row r="1415" spans="1:9">
      <c r="A1415">
        <v>34</v>
      </c>
      <c r="B1415">
        <v>9</v>
      </c>
      <c r="C1415">
        <v>8621</v>
      </c>
      <c r="D1415">
        <v>9</v>
      </c>
      <c r="E1415">
        <v>8</v>
      </c>
      <c r="F1415">
        <v>7</v>
      </c>
      <c r="G1415">
        <v>7</v>
      </c>
      <c r="H1415">
        <v>7</v>
      </c>
      <c r="I1415">
        <v>0</v>
      </c>
    </row>
    <row r="1416" spans="1:9">
      <c r="A1416">
        <v>29</v>
      </c>
      <c r="B1416">
        <v>10</v>
      </c>
      <c r="C1416">
        <v>2297</v>
      </c>
      <c r="D1416">
        <v>2</v>
      </c>
      <c r="E1416">
        <v>2</v>
      </c>
      <c r="F1416">
        <v>2</v>
      </c>
      <c r="G1416">
        <v>2</v>
      </c>
      <c r="H1416">
        <v>2</v>
      </c>
      <c r="I1416">
        <v>0</v>
      </c>
    </row>
    <row r="1417" spans="1:9">
      <c r="A1417">
        <v>32</v>
      </c>
      <c r="B1417">
        <v>24</v>
      </c>
      <c r="C1417">
        <v>5309</v>
      </c>
      <c r="D1417">
        <v>10</v>
      </c>
      <c r="E1417">
        <v>10</v>
      </c>
      <c r="F1417">
        <v>8</v>
      </c>
      <c r="G1417">
        <v>4</v>
      </c>
      <c r="H1417">
        <v>7</v>
      </c>
      <c r="I1417">
        <v>0</v>
      </c>
    </row>
    <row r="1418" spans="1:9">
      <c r="A1418">
        <v>33</v>
      </c>
      <c r="B1418">
        <v>1</v>
      </c>
      <c r="C1418">
        <v>2686</v>
      </c>
      <c r="D1418">
        <v>10</v>
      </c>
      <c r="E1418">
        <v>10</v>
      </c>
      <c r="F1418">
        <v>9</v>
      </c>
      <c r="G1418">
        <v>7</v>
      </c>
      <c r="H1418">
        <v>8</v>
      </c>
      <c r="I1418">
        <v>1</v>
      </c>
    </row>
    <row r="1419" spans="1:9">
      <c r="A1419">
        <v>32</v>
      </c>
      <c r="B1419">
        <v>4</v>
      </c>
      <c r="C1419">
        <v>6162</v>
      </c>
      <c r="D1419">
        <v>14</v>
      </c>
      <c r="E1419">
        <v>14</v>
      </c>
      <c r="F1419">
        <v>13</v>
      </c>
      <c r="G1419">
        <v>6</v>
      </c>
      <c r="H1419">
        <v>8</v>
      </c>
      <c r="I1419">
        <v>0</v>
      </c>
    </row>
    <row r="1420" spans="1:9">
      <c r="A1420">
        <v>28</v>
      </c>
      <c r="B1420">
        <v>2</v>
      </c>
      <c r="C1420">
        <v>4779</v>
      </c>
      <c r="D1420">
        <v>8</v>
      </c>
      <c r="E1420">
        <v>8</v>
      </c>
      <c r="F1420">
        <v>7</v>
      </c>
      <c r="G1420">
        <v>7</v>
      </c>
      <c r="H1420">
        <v>5</v>
      </c>
      <c r="I1420">
        <v>0</v>
      </c>
    </row>
    <row r="1421" spans="1:9">
      <c r="A1421">
        <v>32</v>
      </c>
      <c r="B1421">
        <v>5</v>
      </c>
      <c r="C1421">
        <v>6524</v>
      </c>
      <c r="D1421">
        <v>10</v>
      </c>
      <c r="E1421">
        <v>10</v>
      </c>
      <c r="F1421">
        <v>8</v>
      </c>
      <c r="G1421">
        <v>5</v>
      </c>
      <c r="H1421">
        <v>3</v>
      </c>
      <c r="I1421">
        <v>0</v>
      </c>
    </row>
    <row r="1422" spans="1:9">
      <c r="A1422">
        <v>32</v>
      </c>
      <c r="B1422">
        <v>3</v>
      </c>
      <c r="C1422">
        <v>6725</v>
      </c>
      <c r="D1422">
        <v>8</v>
      </c>
      <c r="E1422">
        <v>8</v>
      </c>
      <c r="F1422">
        <v>7</v>
      </c>
      <c r="G1422">
        <v>6</v>
      </c>
      <c r="H1422">
        <v>3</v>
      </c>
      <c r="I1422">
        <v>0</v>
      </c>
    </row>
    <row r="1423" spans="1:9">
      <c r="A1423">
        <v>33</v>
      </c>
      <c r="B1423">
        <v>17</v>
      </c>
      <c r="C1423">
        <v>17444</v>
      </c>
      <c r="D1423">
        <v>10</v>
      </c>
      <c r="E1423">
        <v>10</v>
      </c>
      <c r="F1423">
        <v>8</v>
      </c>
      <c r="G1423">
        <v>6</v>
      </c>
      <c r="H1423">
        <v>0</v>
      </c>
      <c r="I1423">
        <v>0</v>
      </c>
    </row>
    <row r="1424" spans="1:9">
      <c r="A1424">
        <v>33</v>
      </c>
      <c r="B1424">
        <v>29</v>
      </c>
      <c r="C1424">
        <v>4508</v>
      </c>
      <c r="D1424">
        <v>14</v>
      </c>
      <c r="E1424">
        <v>13</v>
      </c>
      <c r="F1424">
        <v>7</v>
      </c>
      <c r="G1424">
        <v>3</v>
      </c>
      <c r="H1424">
        <v>8</v>
      </c>
      <c r="I1424">
        <v>1</v>
      </c>
    </row>
    <row r="1425" spans="1:9">
      <c r="A1425">
        <v>28</v>
      </c>
      <c r="B1425">
        <v>15</v>
      </c>
      <c r="C1425">
        <v>2207</v>
      </c>
      <c r="D1425">
        <v>4</v>
      </c>
      <c r="E1425">
        <v>4</v>
      </c>
      <c r="F1425">
        <v>2</v>
      </c>
      <c r="G1425">
        <v>2</v>
      </c>
      <c r="H1425">
        <v>2</v>
      </c>
      <c r="I1425">
        <v>0</v>
      </c>
    </row>
    <row r="1426" spans="1:9">
      <c r="A1426">
        <v>25</v>
      </c>
      <c r="B1426">
        <v>4</v>
      </c>
      <c r="C1426">
        <v>3691</v>
      </c>
      <c r="D1426">
        <v>7</v>
      </c>
      <c r="E1426">
        <v>7</v>
      </c>
      <c r="F1426">
        <v>7</v>
      </c>
      <c r="G1426">
        <v>5</v>
      </c>
      <c r="H1426">
        <v>6</v>
      </c>
      <c r="I1426">
        <v>1</v>
      </c>
    </row>
    <row r="1427" spans="1:9">
      <c r="A1427">
        <v>31</v>
      </c>
      <c r="B1427">
        <v>15</v>
      </c>
      <c r="C1427">
        <v>2610</v>
      </c>
      <c r="D1427">
        <v>2</v>
      </c>
      <c r="E1427">
        <v>2</v>
      </c>
      <c r="F1427">
        <v>2</v>
      </c>
      <c r="G1427">
        <v>2</v>
      </c>
      <c r="H1427">
        <v>2</v>
      </c>
      <c r="I1427">
        <v>1</v>
      </c>
    </row>
    <row r="1428" spans="1:9">
      <c r="A1428">
        <v>27</v>
      </c>
      <c r="B1428">
        <v>6</v>
      </c>
      <c r="C1428">
        <v>2539</v>
      </c>
      <c r="D1428">
        <v>4</v>
      </c>
      <c r="E1428">
        <v>4</v>
      </c>
      <c r="F1428">
        <v>2</v>
      </c>
      <c r="G1428">
        <v>2</v>
      </c>
      <c r="H1428">
        <v>2</v>
      </c>
      <c r="I1428">
        <v>0</v>
      </c>
    </row>
    <row r="1429" spans="1:9">
      <c r="A1429">
        <v>29</v>
      </c>
      <c r="B1429">
        <v>23</v>
      </c>
      <c r="C1429">
        <v>7336</v>
      </c>
      <c r="D1429">
        <v>11</v>
      </c>
      <c r="E1429">
        <v>11</v>
      </c>
      <c r="F1429">
        <v>8</v>
      </c>
      <c r="G1429">
        <v>3</v>
      </c>
      <c r="H1429">
        <v>10</v>
      </c>
      <c r="I1429">
        <v>1</v>
      </c>
    </row>
    <row r="1430" spans="1:9">
      <c r="A1430">
        <v>28</v>
      </c>
      <c r="B1430">
        <v>19</v>
      </c>
      <c r="C1430">
        <v>3196</v>
      </c>
      <c r="D1430">
        <v>6</v>
      </c>
      <c r="E1430">
        <v>6</v>
      </c>
      <c r="F1430">
        <v>5</v>
      </c>
      <c r="G1430">
        <v>3</v>
      </c>
      <c r="H1430">
        <v>3</v>
      </c>
      <c r="I1430">
        <v>0</v>
      </c>
    </row>
    <row r="1431" spans="1:9">
      <c r="A1431">
        <v>30</v>
      </c>
      <c r="B1431">
        <v>7</v>
      </c>
      <c r="C1431">
        <v>3491</v>
      </c>
      <c r="D1431">
        <v>10</v>
      </c>
      <c r="E1431">
        <v>10</v>
      </c>
      <c r="F1431">
        <v>7</v>
      </c>
      <c r="G1431">
        <v>8</v>
      </c>
      <c r="H1431">
        <v>9</v>
      </c>
      <c r="I1431">
        <v>0</v>
      </c>
    </row>
    <row r="1432" spans="1:9">
      <c r="A1432">
        <v>32</v>
      </c>
      <c r="B1432">
        <v>13</v>
      </c>
      <c r="C1432">
        <v>2743</v>
      </c>
      <c r="D1432">
        <v>2</v>
      </c>
      <c r="E1432">
        <v>2</v>
      </c>
      <c r="F1432">
        <v>2</v>
      </c>
      <c r="G1432">
        <v>2</v>
      </c>
      <c r="H1432">
        <v>2</v>
      </c>
      <c r="I1432">
        <v>0</v>
      </c>
    </row>
    <row r="1433" spans="1:9">
      <c r="A1433">
        <v>27</v>
      </c>
      <c r="B1433">
        <v>14</v>
      </c>
      <c r="C1433">
        <v>2235</v>
      </c>
      <c r="D1433">
        <v>9</v>
      </c>
      <c r="E1433">
        <v>9</v>
      </c>
      <c r="F1433">
        <v>7</v>
      </c>
      <c r="G1433">
        <v>6</v>
      </c>
      <c r="H1433">
        <v>8</v>
      </c>
      <c r="I1433">
        <v>0</v>
      </c>
    </row>
    <row r="1434" spans="1:9">
      <c r="A1434">
        <v>26</v>
      </c>
      <c r="B1434">
        <v>4</v>
      </c>
      <c r="C1434">
        <v>2875</v>
      </c>
      <c r="D1434">
        <v>8</v>
      </c>
      <c r="E1434">
        <v>8</v>
      </c>
      <c r="F1434">
        <v>5</v>
      </c>
      <c r="G1434">
        <v>2</v>
      </c>
      <c r="H1434">
        <v>2</v>
      </c>
      <c r="I1434">
        <v>0</v>
      </c>
    </row>
    <row r="1435" spans="1:9">
      <c r="A1435">
        <v>28</v>
      </c>
      <c r="B1435">
        <v>2</v>
      </c>
      <c r="C1435">
        <v>3867</v>
      </c>
      <c r="D1435">
        <v>2</v>
      </c>
      <c r="E1435">
        <v>2</v>
      </c>
      <c r="F1435">
        <v>2</v>
      </c>
      <c r="G1435">
        <v>2</v>
      </c>
      <c r="H1435">
        <v>2</v>
      </c>
      <c r="I1435">
        <v>0</v>
      </c>
    </row>
    <row r="1436" spans="1:9">
      <c r="A1436">
        <v>25</v>
      </c>
      <c r="B1436">
        <v>1</v>
      </c>
      <c r="C1436">
        <v>2096</v>
      </c>
      <c r="D1436">
        <v>2</v>
      </c>
      <c r="E1436">
        <v>2</v>
      </c>
      <c r="F1436">
        <v>2</v>
      </c>
      <c r="G1436">
        <v>2</v>
      </c>
      <c r="H1436">
        <v>1</v>
      </c>
      <c r="I1436">
        <v>0</v>
      </c>
    </row>
    <row r="1437" spans="1:9">
      <c r="A1437">
        <v>31</v>
      </c>
      <c r="B1437">
        <v>2</v>
      </c>
      <c r="C1437">
        <v>9852</v>
      </c>
      <c r="D1437">
        <v>10</v>
      </c>
      <c r="E1437">
        <v>10</v>
      </c>
      <c r="F1437">
        <v>8</v>
      </c>
      <c r="G1437">
        <v>9</v>
      </c>
      <c r="H1437">
        <v>6</v>
      </c>
      <c r="I1437">
        <v>0</v>
      </c>
    </row>
    <row r="1438" spans="1:9">
      <c r="A1438">
        <v>31</v>
      </c>
      <c r="B1438">
        <v>1</v>
      </c>
      <c r="C1438">
        <v>2302</v>
      </c>
      <c r="D1438">
        <v>3</v>
      </c>
      <c r="E1438">
        <v>3</v>
      </c>
      <c r="F1438">
        <v>2</v>
      </c>
      <c r="G1438">
        <v>2</v>
      </c>
      <c r="H1438">
        <v>2</v>
      </c>
      <c r="I1438">
        <v>1</v>
      </c>
    </row>
    <row r="1439" spans="1:9">
      <c r="A1439">
        <v>34</v>
      </c>
      <c r="B1439">
        <v>15</v>
      </c>
      <c r="C1439">
        <v>6125</v>
      </c>
      <c r="D1439">
        <v>10</v>
      </c>
      <c r="E1439">
        <v>10</v>
      </c>
      <c r="F1439">
        <v>8</v>
      </c>
      <c r="G1439">
        <v>9</v>
      </c>
      <c r="H1439">
        <v>6</v>
      </c>
      <c r="I1439">
        <v>0</v>
      </c>
    </row>
    <row r="1440" spans="1:9">
      <c r="A1440">
        <v>34</v>
      </c>
      <c r="B1440">
        <v>2</v>
      </c>
      <c r="C1440">
        <v>6687</v>
      </c>
      <c r="D1440">
        <v>14</v>
      </c>
      <c r="E1440">
        <v>14</v>
      </c>
      <c r="F1440">
        <v>11</v>
      </c>
      <c r="G1440">
        <v>4</v>
      </c>
      <c r="H1440">
        <v>11</v>
      </c>
      <c r="I1440">
        <v>0</v>
      </c>
    </row>
    <row r="1441" spans="1:9">
      <c r="A1441">
        <v>31</v>
      </c>
      <c r="B1441">
        <v>22</v>
      </c>
      <c r="C1441">
        <v>6179</v>
      </c>
      <c r="D1441">
        <v>10</v>
      </c>
      <c r="E1441">
        <v>10</v>
      </c>
      <c r="F1441">
        <v>2</v>
      </c>
      <c r="G1441">
        <v>6</v>
      </c>
      <c r="H1441">
        <v>7</v>
      </c>
      <c r="I1441">
        <v>1</v>
      </c>
    </row>
    <row r="1442" spans="1:9">
      <c r="A1442">
        <v>27</v>
      </c>
      <c r="B1442">
        <v>10</v>
      </c>
      <c r="C1442">
        <v>5769</v>
      </c>
      <c r="D1442">
        <v>6</v>
      </c>
      <c r="E1442">
        <v>6</v>
      </c>
      <c r="F1442">
        <v>2</v>
      </c>
      <c r="G1442">
        <v>4</v>
      </c>
      <c r="H1442">
        <v>4</v>
      </c>
      <c r="I1442">
        <v>0</v>
      </c>
    </row>
    <row r="1443" spans="1:9">
      <c r="A1443">
        <v>27</v>
      </c>
      <c r="B1443">
        <v>17</v>
      </c>
      <c r="C1443">
        <v>2394</v>
      </c>
      <c r="D1443">
        <v>8</v>
      </c>
      <c r="E1443">
        <v>8</v>
      </c>
      <c r="F1443">
        <v>2</v>
      </c>
      <c r="G1443">
        <v>7</v>
      </c>
      <c r="H1443">
        <v>7</v>
      </c>
      <c r="I1443">
        <v>1</v>
      </c>
    </row>
    <row r="1444" spans="1:9">
      <c r="A1444">
        <v>31</v>
      </c>
      <c r="B1444">
        <v>8</v>
      </c>
      <c r="C1444">
        <v>10793</v>
      </c>
      <c r="D1444">
        <v>13</v>
      </c>
      <c r="E1444">
        <v>13</v>
      </c>
      <c r="F1444">
        <v>7</v>
      </c>
      <c r="G1444">
        <v>9</v>
      </c>
      <c r="H1444">
        <v>9</v>
      </c>
      <c r="I1444">
        <v>0</v>
      </c>
    </row>
    <row r="1445" spans="1:9">
      <c r="A1445">
        <v>31</v>
      </c>
      <c r="B1445">
        <v>1</v>
      </c>
      <c r="C1445">
        <v>7446</v>
      </c>
      <c r="D1445">
        <v>10</v>
      </c>
      <c r="E1445">
        <v>10</v>
      </c>
      <c r="F1445">
        <v>8</v>
      </c>
      <c r="G1445">
        <v>4</v>
      </c>
      <c r="H1445">
        <v>7</v>
      </c>
      <c r="I1445">
        <v>1</v>
      </c>
    </row>
    <row r="1446" spans="1:9">
      <c r="A1446">
        <v>34</v>
      </c>
      <c r="B1446">
        <v>9</v>
      </c>
      <c r="C1446">
        <v>2742</v>
      </c>
      <c r="D1446">
        <v>2</v>
      </c>
      <c r="E1446">
        <v>2</v>
      </c>
      <c r="F1446">
        <v>2</v>
      </c>
      <c r="G1446">
        <v>2</v>
      </c>
      <c r="H1446">
        <v>2</v>
      </c>
      <c r="I1446">
        <v>1</v>
      </c>
    </row>
    <row r="1447" spans="1:9">
      <c r="A1447">
        <v>34</v>
      </c>
      <c r="B1447">
        <v>1</v>
      </c>
      <c r="C1447">
        <v>7083</v>
      </c>
      <c r="D1447">
        <v>10</v>
      </c>
      <c r="E1447">
        <v>10</v>
      </c>
      <c r="F1447">
        <v>9</v>
      </c>
      <c r="G1447">
        <v>8</v>
      </c>
      <c r="H1447">
        <v>6</v>
      </c>
      <c r="I1447">
        <v>0</v>
      </c>
    </row>
    <row r="1448" spans="1:9">
      <c r="A1448">
        <v>31</v>
      </c>
      <c r="B1448">
        <v>3</v>
      </c>
      <c r="C1448">
        <v>4084</v>
      </c>
      <c r="D1448">
        <v>7</v>
      </c>
      <c r="E1448">
        <v>7</v>
      </c>
      <c r="F1448">
        <v>2</v>
      </c>
      <c r="G1448">
        <v>7</v>
      </c>
      <c r="H1448">
        <v>7</v>
      </c>
      <c r="I1448">
        <v>1</v>
      </c>
    </row>
    <row r="1449" spans="1:9">
      <c r="A1449">
        <v>33</v>
      </c>
      <c r="B1449">
        <v>28</v>
      </c>
      <c r="C1449">
        <v>5207</v>
      </c>
      <c r="D1449">
        <v>15</v>
      </c>
      <c r="E1449">
        <v>15</v>
      </c>
      <c r="F1449">
        <v>14</v>
      </c>
      <c r="G1449">
        <v>5</v>
      </c>
      <c r="H1449">
        <v>7</v>
      </c>
      <c r="I1449">
        <v>0</v>
      </c>
    </row>
    <row r="1450" spans="1:9">
      <c r="A1450">
        <v>30</v>
      </c>
      <c r="B1450">
        <v>1</v>
      </c>
      <c r="C1450">
        <v>9714</v>
      </c>
      <c r="D1450">
        <v>10</v>
      </c>
      <c r="E1450">
        <v>10</v>
      </c>
      <c r="F1450">
        <v>8</v>
      </c>
      <c r="G1450">
        <v>6</v>
      </c>
      <c r="H1450">
        <v>7</v>
      </c>
      <c r="I1450">
        <v>1</v>
      </c>
    </row>
    <row r="1451" spans="1:9">
      <c r="A1451">
        <v>34</v>
      </c>
      <c r="B1451">
        <v>10</v>
      </c>
      <c r="C1451">
        <v>5063</v>
      </c>
      <c r="D1451">
        <v>8</v>
      </c>
      <c r="E1451">
        <v>8</v>
      </c>
      <c r="F1451">
        <v>2</v>
      </c>
      <c r="G1451">
        <v>7</v>
      </c>
      <c r="H1451">
        <v>7</v>
      </c>
      <c r="I1451">
        <v>0</v>
      </c>
    </row>
    <row r="1452" spans="1:9">
      <c r="A1452">
        <v>34</v>
      </c>
      <c r="B1452">
        <v>10</v>
      </c>
      <c r="C1452">
        <v>4724</v>
      </c>
      <c r="D1452">
        <v>9</v>
      </c>
      <c r="E1452">
        <v>9</v>
      </c>
      <c r="F1452">
        <v>7</v>
      </c>
      <c r="G1452">
        <v>7</v>
      </c>
      <c r="H1452">
        <v>2</v>
      </c>
      <c r="I1452">
        <v>0</v>
      </c>
    </row>
    <row r="1453" spans="1:9">
      <c r="A1453">
        <v>34</v>
      </c>
      <c r="B1453">
        <v>3</v>
      </c>
      <c r="C1453">
        <v>5433</v>
      </c>
      <c r="D1453">
        <v>11</v>
      </c>
      <c r="E1453">
        <v>11</v>
      </c>
      <c r="F1453">
        <v>8</v>
      </c>
      <c r="G1453">
        <v>7</v>
      </c>
      <c r="H1453">
        <v>9</v>
      </c>
      <c r="I1453">
        <v>0</v>
      </c>
    </row>
    <row r="1454" spans="1:9">
      <c r="A1454">
        <v>26</v>
      </c>
      <c r="B1454">
        <v>7</v>
      </c>
      <c r="C1454">
        <v>2570</v>
      </c>
      <c r="D1454">
        <v>7</v>
      </c>
      <c r="E1454">
        <v>7</v>
      </c>
      <c r="F1454">
        <v>7</v>
      </c>
      <c r="G1454">
        <v>5</v>
      </c>
      <c r="H1454">
        <v>7</v>
      </c>
      <c r="I1454">
        <v>0</v>
      </c>
    </row>
    <row r="1455" spans="1:9">
      <c r="A1455">
        <v>34</v>
      </c>
      <c r="B1455">
        <v>5</v>
      </c>
      <c r="C1455">
        <v>3986</v>
      </c>
      <c r="D1455">
        <v>15</v>
      </c>
      <c r="E1455">
        <v>15</v>
      </c>
      <c r="F1455">
        <v>10</v>
      </c>
      <c r="G1455">
        <v>4</v>
      </c>
      <c r="H1455">
        <v>13</v>
      </c>
      <c r="I1455">
        <v>0</v>
      </c>
    </row>
    <row r="1456" spans="1:9">
      <c r="A1456">
        <v>33</v>
      </c>
      <c r="B1456">
        <v>21</v>
      </c>
      <c r="C1456">
        <v>2028</v>
      </c>
      <c r="D1456">
        <v>14</v>
      </c>
      <c r="E1456">
        <v>14</v>
      </c>
      <c r="F1456">
        <v>11</v>
      </c>
      <c r="G1456">
        <v>2</v>
      </c>
      <c r="H1456">
        <v>13</v>
      </c>
      <c r="I1456">
        <v>0</v>
      </c>
    </row>
    <row r="1457" spans="1:9">
      <c r="A1457">
        <v>34</v>
      </c>
      <c r="B1457">
        <v>19</v>
      </c>
      <c r="C1457">
        <v>2929</v>
      </c>
      <c r="D1457">
        <v>10</v>
      </c>
      <c r="E1457">
        <v>10</v>
      </c>
      <c r="F1457">
        <v>9</v>
      </c>
      <c r="G1457">
        <v>8</v>
      </c>
      <c r="H1457">
        <v>7</v>
      </c>
      <c r="I1457">
        <v>0</v>
      </c>
    </row>
    <row r="1458" spans="1:9">
      <c r="A1458">
        <v>29</v>
      </c>
      <c r="B1458">
        <v>9</v>
      </c>
      <c r="C1458">
        <v>2760</v>
      </c>
      <c r="D1458">
        <v>2</v>
      </c>
      <c r="E1458">
        <v>2</v>
      </c>
      <c r="F1458">
        <v>2</v>
      </c>
      <c r="G1458">
        <v>2</v>
      </c>
      <c r="H1458">
        <v>2</v>
      </c>
      <c r="I1458">
        <v>1</v>
      </c>
    </row>
    <row r="1459" spans="1:9">
      <c r="A1459">
        <v>31</v>
      </c>
      <c r="B1459">
        <v>29</v>
      </c>
      <c r="C1459">
        <v>5468</v>
      </c>
      <c r="D1459">
        <v>13</v>
      </c>
      <c r="E1459">
        <v>12</v>
      </c>
      <c r="F1459">
        <v>7</v>
      </c>
      <c r="G1459">
        <v>5</v>
      </c>
      <c r="H1459">
        <v>7</v>
      </c>
      <c r="I1459">
        <v>0</v>
      </c>
    </row>
    <row r="1460" spans="1:9">
      <c r="A1460">
        <v>34</v>
      </c>
      <c r="B1460">
        <v>8</v>
      </c>
      <c r="C1460">
        <v>6799</v>
      </c>
      <c r="D1460">
        <v>10</v>
      </c>
      <c r="E1460">
        <v>10</v>
      </c>
      <c r="F1460">
        <v>8</v>
      </c>
      <c r="G1460">
        <v>4</v>
      </c>
      <c r="H1460">
        <v>8</v>
      </c>
      <c r="I1460">
        <v>0</v>
      </c>
    </row>
    <row r="1461" spans="1:9">
      <c r="A1461">
        <v>29</v>
      </c>
      <c r="B1461">
        <v>20</v>
      </c>
      <c r="C1461">
        <v>3812</v>
      </c>
      <c r="D1461">
        <v>11</v>
      </c>
      <c r="E1461">
        <v>11</v>
      </c>
      <c r="F1461">
        <v>8</v>
      </c>
      <c r="G1461">
        <v>3</v>
      </c>
      <c r="H1461">
        <v>10</v>
      </c>
      <c r="I1461">
        <v>0</v>
      </c>
    </row>
    <row r="1462" spans="1:9">
      <c r="A1462">
        <v>28</v>
      </c>
      <c r="B1462">
        <v>1</v>
      </c>
      <c r="C1462">
        <v>2706</v>
      </c>
      <c r="D1462">
        <v>3</v>
      </c>
      <c r="E1462">
        <v>3</v>
      </c>
      <c r="F1462">
        <v>2</v>
      </c>
      <c r="G1462">
        <v>2</v>
      </c>
      <c r="H1462">
        <v>2</v>
      </c>
      <c r="I1462">
        <v>0</v>
      </c>
    </row>
    <row r="1463" spans="1:9">
      <c r="A1463">
        <v>27</v>
      </c>
      <c r="B1463">
        <v>23</v>
      </c>
      <c r="C1463">
        <v>3540</v>
      </c>
      <c r="D1463">
        <v>9</v>
      </c>
      <c r="E1463">
        <v>9</v>
      </c>
      <c r="F1463">
        <v>8</v>
      </c>
      <c r="G1463">
        <v>5</v>
      </c>
      <c r="H1463">
        <v>8</v>
      </c>
      <c r="I1463">
        <v>0</v>
      </c>
    </row>
    <row r="1464" spans="1:9">
      <c r="A1464">
        <v>34</v>
      </c>
      <c r="B1464">
        <v>16</v>
      </c>
      <c r="C1464">
        <v>2307</v>
      </c>
      <c r="D1464">
        <v>5</v>
      </c>
      <c r="E1464">
        <v>5</v>
      </c>
      <c r="F1464">
        <v>2</v>
      </c>
      <c r="G1464">
        <v>3</v>
      </c>
      <c r="H1464">
        <v>0</v>
      </c>
      <c r="I1464">
        <v>1</v>
      </c>
    </row>
    <row r="1465" spans="1:9">
      <c r="A1465">
        <v>34</v>
      </c>
      <c r="B1465">
        <v>22</v>
      </c>
      <c r="C1465">
        <v>5747</v>
      </c>
      <c r="D1465">
        <v>16</v>
      </c>
      <c r="E1465">
        <v>15</v>
      </c>
      <c r="F1465">
        <v>10</v>
      </c>
      <c r="G1465">
        <v>6</v>
      </c>
      <c r="H1465">
        <v>11</v>
      </c>
      <c r="I1465">
        <v>0</v>
      </c>
    </row>
    <row r="1466" spans="1:9">
      <c r="A1466">
        <v>31</v>
      </c>
      <c r="B1466">
        <v>3</v>
      </c>
      <c r="C1466">
        <v>3065</v>
      </c>
      <c r="D1466">
        <v>4</v>
      </c>
      <c r="E1466">
        <v>4</v>
      </c>
      <c r="F1466">
        <v>2</v>
      </c>
      <c r="G1466">
        <v>2</v>
      </c>
      <c r="H1466">
        <v>3</v>
      </c>
      <c r="I1466">
        <v>0</v>
      </c>
    </row>
    <row r="1467" spans="1:9">
      <c r="A1467">
        <v>34</v>
      </c>
      <c r="B1467">
        <v>1</v>
      </c>
      <c r="C1467">
        <v>9888</v>
      </c>
      <c r="D1467">
        <v>14</v>
      </c>
      <c r="E1467">
        <v>14</v>
      </c>
      <c r="F1467">
        <v>8</v>
      </c>
      <c r="G1467">
        <v>2</v>
      </c>
      <c r="H1467">
        <v>1</v>
      </c>
      <c r="I1467">
        <v>0</v>
      </c>
    </row>
    <row r="1468" spans="1:9">
      <c r="A1468">
        <v>31</v>
      </c>
      <c r="B1468">
        <v>1</v>
      </c>
      <c r="C1468">
        <v>5003</v>
      </c>
      <c r="D1468">
        <v>10</v>
      </c>
      <c r="E1468">
        <v>10</v>
      </c>
      <c r="F1468">
        <v>8</v>
      </c>
      <c r="G1468">
        <v>8</v>
      </c>
      <c r="H1468">
        <v>7</v>
      </c>
      <c r="I1468">
        <v>0</v>
      </c>
    </row>
    <row r="1469" spans="1:9">
      <c r="A1469">
        <v>33</v>
      </c>
      <c r="B1469">
        <v>7</v>
      </c>
      <c r="C1469">
        <v>5968</v>
      </c>
      <c r="D1469">
        <v>9</v>
      </c>
      <c r="E1469">
        <v>9</v>
      </c>
      <c r="F1469">
        <v>7</v>
      </c>
      <c r="G1469">
        <v>2</v>
      </c>
      <c r="H1469">
        <v>8</v>
      </c>
      <c r="I1469">
        <v>0</v>
      </c>
    </row>
    <row r="1470" spans="1:9">
      <c r="A1470">
        <v>32</v>
      </c>
      <c r="B1470">
        <v>29</v>
      </c>
      <c r="C1470">
        <v>2837</v>
      </c>
      <c r="D1470">
        <v>6</v>
      </c>
      <c r="E1470">
        <v>6</v>
      </c>
      <c r="F1470">
        <v>2</v>
      </c>
      <c r="G1470">
        <v>4</v>
      </c>
      <c r="H1470">
        <v>1</v>
      </c>
      <c r="I1470">
        <v>0</v>
      </c>
    </row>
    <row r="1471" spans="1:9">
      <c r="A1471">
        <v>32</v>
      </c>
      <c r="B1471">
        <v>1</v>
      </c>
      <c r="C1471">
        <v>10422</v>
      </c>
      <c r="D1471">
        <v>14</v>
      </c>
      <c r="E1471">
        <v>14</v>
      </c>
      <c r="F1471">
        <v>10</v>
      </c>
      <c r="G1471">
        <v>5</v>
      </c>
      <c r="H1471">
        <v>7</v>
      </c>
      <c r="I1471">
        <v>0</v>
      </c>
    </row>
  </sheetData>
  <sheetProtection sheet="1" objects="1" scenarios="1"/>
  <conditionalFormatting sqref="L2:S10">
    <cfRule type="colorScale" priority="2">
      <colorScale>
        <cfvo type="min"/>
        <cfvo type="percentile" val="50"/>
        <cfvo type="max"/>
        <color rgb="FFF8696B"/>
        <color rgb="FFFFEB84"/>
        <color rgb="FF63BE7B"/>
      </colorScale>
    </cfRule>
  </conditionalFormatting>
  <conditionalFormatting sqref="L2:T10">
    <cfRule type="colorScale" priority="1">
      <colorScale>
        <cfvo type="min"/>
        <cfvo type="percentile" val="50"/>
        <cfvo type="max"/>
        <color rgb="FFF8696B"/>
        <color rgb="FFFFEB84"/>
        <color rgb="FF63BE7B"/>
      </colorScale>
    </cfRule>
  </conditionalFormatting>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CB7AF-30ED-4826-9703-FDB395922847}">
  <dimension ref="A1:D9"/>
  <sheetViews>
    <sheetView workbookViewId="0">
      <selection activeCell="F22" sqref="F22"/>
    </sheetView>
  </sheetViews>
  <sheetFormatPr defaultRowHeight="14.25"/>
  <cols>
    <col min="1" max="4" width="27.33203125" customWidth="1"/>
  </cols>
  <sheetData>
    <row r="1" spans="1:4" s="6" customFormat="1">
      <c r="A1" s="9" t="s">
        <v>85</v>
      </c>
      <c r="B1" s="9" t="s">
        <v>86</v>
      </c>
      <c r="C1" s="9" t="s">
        <v>87</v>
      </c>
      <c r="D1" s="9" t="s">
        <v>88</v>
      </c>
    </row>
    <row r="2" spans="1:4" s="6" customFormat="1">
      <c r="A2" s="7" t="s">
        <v>0</v>
      </c>
      <c r="B2" s="7" t="s">
        <v>89</v>
      </c>
      <c r="C2" s="7" t="s">
        <v>90</v>
      </c>
      <c r="D2" s="7" t="s">
        <v>91</v>
      </c>
    </row>
    <row r="3" spans="1:4" s="6" customFormat="1">
      <c r="A3" s="7" t="s">
        <v>1</v>
      </c>
      <c r="B3" s="7" t="s">
        <v>92</v>
      </c>
      <c r="C3" s="7" t="s">
        <v>93</v>
      </c>
      <c r="D3" s="7" t="s">
        <v>94</v>
      </c>
    </row>
    <row r="4" spans="1:4" s="6" customFormat="1">
      <c r="A4" s="7" t="s">
        <v>95</v>
      </c>
      <c r="B4" s="7" t="s">
        <v>96</v>
      </c>
      <c r="C4" s="7" t="s">
        <v>97</v>
      </c>
      <c r="D4" s="8" t="s">
        <v>98</v>
      </c>
    </row>
    <row r="5" spans="1:4" s="6" customFormat="1">
      <c r="A5" s="7" t="s">
        <v>99</v>
      </c>
      <c r="B5" s="7" t="s">
        <v>92</v>
      </c>
      <c r="C5" s="7" t="s">
        <v>100</v>
      </c>
      <c r="D5" s="8" t="s">
        <v>101</v>
      </c>
    </row>
    <row r="6" spans="1:4" s="6" customFormat="1">
      <c r="A6" s="7" t="s">
        <v>18</v>
      </c>
      <c r="B6" s="7" t="s">
        <v>102</v>
      </c>
      <c r="C6" s="7" t="s">
        <v>103</v>
      </c>
      <c r="D6" s="7" t="s">
        <v>104</v>
      </c>
    </row>
    <row r="7" spans="1:4" s="6" customFormat="1">
      <c r="A7" s="7" t="s">
        <v>105</v>
      </c>
      <c r="B7" s="7" t="s">
        <v>92</v>
      </c>
      <c r="C7" s="7" t="s">
        <v>106</v>
      </c>
      <c r="D7" s="8" t="s">
        <v>107</v>
      </c>
    </row>
    <row r="8" spans="1:4" s="6" customFormat="1">
      <c r="A8" s="7" t="s">
        <v>16</v>
      </c>
      <c r="B8" s="7" t="s">
        <v>89</v>
      </c>
      <c r="C8" s="7" t="s">
        <v>108</v>
      </c>
      <c r="D8" s="7" t="s">
        <v>109</v>
      </c>
    </row>
    <row r="9" spans="1:4" s="6" customFormat="1">
      <c r="A9" s="7" t="s">
        <v>22</v>
      </c>
      <c r="B9" s="7" t="s">
        <v>92</v>
      </c>
      <c r="C9" s="7" t="s">
        <v>93</v>
      </c>
      <c r="D9" s="7" t="s">
        <v>110</v>
      </c>
    </row>
  </sheetData>
  <sheetProtection sheet="1" objects="1" scenarios="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E607C2B2-05AA-4709-8FF4-0D6F554D2357}">
  <ds:schemaRefs/>
</ds:datastoreItem>
</file>

<file path=customXml/itemProps2.xml><?xml version="1.0" encoding="utf-8"?>
<ds:datastoreItem xmlns:ds="http://schemas.openxmlformats.org/officeDocument/2006/customXml" ds:itemID="{C07E2C25-6E1F-42AE-B854-02B3361092BE}">
  <ds:schemaRefs>
    <ds:schemaRef ds:uri="http://schemas.microsoft.com/DataMashup"/>
  </ds:schemaRefs>
</ds:datastoreItem>
</file>

<file path=customXml/itemProps3.xml><?xml version="1.0" encoding="utf-8"?>
<ds:datastoreItem xmlns:ds="http://schemas.openxmlformats.org/officeDocument/2006/customXml" ds:itemID="{5213AF68-240B-42F8-BB1B-39822E64D733}">
  <ds:schemaRefs/>
</ds:datastoreItem>
</file>

<file path=customXml/itemProps4.xml><?xml version="1.0" encoding="utf-8"?>
<ds:datastoreItem xmlns:ds="http://schemas.openxmlformats.org/officeDocument/2006/customXml" ds:itemID="{7BC781D3-256A-40C1-92FF-8904B20A6DC9}">
  <ds:schemaRefs/>
</ds:datastoreItem>
</file>

<file path=customXml/itemProps5.xml><?xml version="1.0" encoding="utf-8"?>
<ds:datastoreItem xmlns:ds="http://schemas.openxmlformats.org/officeDocument/2006/customXml" ds:itemID="{3B0ACAD2-FD8E-4887-BBCC-757DD8D0F4D0}">
  <ds:schemaRefs/>
</ds:datastoreItem>
</file>

<file path=customXml/itemProps6.xml><?xml version="1.0" encoding="utf-8"?>
<ds:datastoreItem xmlns:ds="http://schemas.openxmlformats.org/officeDocument/2006/customXml" ds:itemID="{5B18621F-D446-4BAB-85A2-1B739A0BFA07}">
  <ds:schemaRefs/>
</ds:datastoreItem>
</file>

<file path=customXml/itemProps7.xml><?xml version="1.0" encoding="utf-8"?>
<ds:datastoreItem xmlns:ds="http://schemas.openxmlformats.org/officeDocument/2006/customXml" ds:itemID="{CEFD6CFB-243A-4EC8-A950-DBAFF6E8B3A8}">
  <ds:schemaRefs/>
</ds:datastoreItem>
</file>

<file path=customXml/itemProps8.xml><?xml version="1.0" encoding="utf-8"?>
<ds:datastoreItem xmlns:ds="http://schemas.openxmlformats.org/officeDocument/2006/customXml" ds:itemID="{F3CF87C4-0DA4-45E9-B766-292F01E6A7FC}">
  <ds:schemaRefs/>
</ds:datastoreItem>
</file>

<file path=customXml/itemProps9.xml><?xml version="1.0" encoding="utf-8"?>
<ds:datastoreItem xmlns:ds="http://schemas.openxmlformats.org/officeDocument/2006/customXml" ds:itemID="{424A8409-32A2-436D-B866-63F73742B270}">
  <ds:schemaRefs/>
</ds:datastoreItem>
</file>

<file path=customXml/itemProps10.xml><?xml version="1.0" encoding="utf-8"?>
<ds:datastoreItem xmlns:ds="http://schemas.openxmlformats.org/officeDocument/2006/customXml" ds:itemID="{E25E6C18-B2CB-4914-A6F3-A5F3EAD50C45}">
  <ds:schemaRefs/>
</ds:datastoreItem>
</file>

<file path=customXml/itemProps11.xml><?xml version="1.0" encoding="utf-8"?>
<ds:datastoreItem xmlns:ds="http://schemas.openxmlformats.org/officeDocument/2006/customXml" ds:itemID="{E497BF9B-DC18-468C-89B4-53513D252BD5}">
  <ds:schemaRefs/>
</ds:datastoreItem>
</file>

<file path=customXml/itemProps12.xml><?xml version="1.0" encoding="utf-8"?>
<ds:datastoreItem xmlns:ds="http://schemas.openxmlformats.org/officeDocument/2006/customXml" ds:itemID="{5EEEEDDC-0D65-41DB-A2F2-D68D418C80CB}">
  <ds:schemaRefs/>
</ds:datastoreItem>
</file>

<file path=customXml/itemProps13.xml><?xml version="1.0" encoding="utf-8"?>
<ds:datastoreItem xmlns:ds="http://schemas.openxmlformats.org/officeDocument/2006/customXml" ds:itemID="{814CA157-446A-4F08-8E6F-B0522E725CF8}">
  <ds:schemaRefs/>
</ds:datastoreItem>
</file>

<file path=customXml/itemProps14.xml><?xml version="1.0" encoding="utf-8"?>
<ds:datastoreItem xmlns:ds="http://schemas.openxmlformats.org/officeDocument/2006/customXml" ds:itemID="{F0325723-855F-4B1D-AF1A-58EE8A7282AE}">
  <ds:schemaRefs/>
</ds:datastoreItem>
</file>

<file path=customXml/itemProps15.xml><?xml version="1.0" encoding="utf-8"?>
<ds:datastoreItem xmlns:ds="http://schemas.openxmlformats.org/officeDocument/2006/customXml" ds:itemID="{F589772D-4418-40E9-8BD8-C3700B057758}">
  <ds:schemaRefs/>
</ds:datastoreItem>
</file>

<file path=customXml/itemProps16.xml><?xml version="1.0" encoding="utf-8"?>
<ds:datastoreItem xmlns:ds="http://schemas.openxmlformats.org/officeDocument/2006/customXml" ds:itemID="{26F9BB3B-CDCD-4EB9-967E-DD6A238C0C3D}">
  <ds:schemaRefs/>
</ds:datastoreItem>
</file>

<file path=customXml/itemProps17.xml><?xml version="1.0" encoding="utf-8"?>
<ds:datastoreItem xmlns:ds="http://schemas.openxmlformats.org/officeDocument/2006/customXml" ds:itemID="{43B813A5-3CC0-4222-8B19-37B36D913A9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README</vt:lpstr>
      <vt:lpstr>Dashboard</vt:lpstr>
      <vt:lpstr>Analysis</vt:lpstr>
      <vt:lpstr>Cleaned Data</vt:lpstr>
      <vt:lpstr>Raw Data</vt:lpstr>
      <vt:lpstr>Calc</vt:lpstr>
      <vt:lpstr>Statistical Tests</vt:lpstr>
      <vt:lpstr>Corelation</vt:lpstr>
      <vt:lpstr>Data Dict</vt:lpstr>
      <vt:lpstr>Q1_Val</vt:lpstr>
      <vt:lpstr>Q2_Val</vt:lpstr>
      <vt:lpstr>Q3_Val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Dhawan Singh</dc:creator>
  <cp:lastModifiedBy>Dhawan Singh</cp:lastModifiedBy>
  <dcterms:created xsi:type="dcterms:W3CDTF">2015-06-05T18:17:20Z</dcterms:created>
  <dcterms:modified xsi:type="dcterms:W3CDTF">2026-10-11T07:05:45Z</dcterms:modified>
</cp:coreProperties>
</file>