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F 202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9"/>
    </font>
    <font>
      <name val="Arial"/>
      <family val="2"/>
      <sz val="10"/>
    </font>
    <font>
      <name val="Verdana"/>
      <family val="2"/>
      <b val="1"/>
      <color rgb="FFFFFFFF"/>
      <sz val="9"/>
    </font>
    <font>
      <name val="Calibri"/>
      <family val="2"/>
      <color rgb="FF000000"/>
      <sz val="10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&quot;Courier New&quot;"/>
      <color rgb="FF000000"/>
      <sz val="8"/>
    </font>
  </fonts>
  <fills count="1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rgb="FFFFD96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5" fillId="3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7" fillId="3" borderId="13" applyAlignment="1" pivotButton="0" quotePrefix="0" xfId="0">
      <alignment vertical="center"/>
    </xf>
    <xf numFmtId="0" fontId="5" fillId="9" borderId="13" applyAlignment="1" pivotButton="0" quotePrefix="0" xfId="0">
      <alignment horizontal="center"/>
    </xf>
    <xf numFmtId="0" fontId="5" fillId="9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5" fillId="3" borderId="13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10" borderId="13" applyAlignment="1" pivotButton="0" quotePrefix="0" xfId="0">
      <alignment vertical="center"/>
    </xf>
    <xf numFmtId="0" fontId="0" fillId="11" borderId="0" pivotButton="0" quotePrefix="0" xfId="0"/>
    <xf numFmtId="0" fontId="5" fillId="12" borderId="0" applyAlignment="1" pivotButton="0" quotePrefix="0" xfId="0">
      <alignment horizontal="center"/>
    </xf>
    <xf numFmtId="0" fontId="5" fillId="12" borderId="13" applyAlignment="1" pivotButton="0" quotePrefix="0" xfId="0">
      <alignment vertical="center"/>
    </xf>
    <xf numFmtId="0" fontId="0" fillId="13" borderId="0" pivotButton="0" quotePrefix="0" xfId="0"/>
    <xf numFmtId="0" fontId="5" fillId="12" borderId="1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0" fontId="5" fillId="14" borderId="13" applyAlignment="1" pivotButton="0" quotePrefix="0" xfId="0">
      <alignment vertical="center"/>
    </xf>
    <xf numFmtId="0" fontId="0" fillId="15" borderId="0" pivotButton="0" quotePrefix="0" xfId="0"/>
    <xf numFmtId="0" fontId="5" fillId="14" borderId="13" pivotButton="0" quotePrefix="0" xfId="0"/>
    <xf numFmtId="0" fontId="9" fillId="4" borderId="13" applyAlignment="1" pivotButton="0" quotePrefix="0" xfId="0">
      <alignment horizontal="center" vertical="center" wrapText="1"/>
    </xf>
    <xf numFmtId="0" fontId="10" fillId="4" borderId="13" applyAlignment="1" pivotButton="0" quotePrefix="0" xfId="0">
      <alignment horizontal="center" wrapText="1"/>
    </xf>
    <xf numFmtId="0" fontId="6" fillId="9" borderId="13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9" fillId="5" borderId="13" applyAlignment="1" pivotButton="0" quotePrefix="0" xfId="0">
      <alignment horizontal="center" vertical="center" wrapText="1"/>
    </xf>
    <xf numFmtId="0" fontId="10" fillId="5" borderId="13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9" fillId="16" borderId="13" applyAlignment="1" pivotButton="0" quotePrefix="0" xfId="0">
      <alignment horizontal="center" vertical="center" wrapText="1"/>
    </xf>
    <xf numFmtId="0" fontId="10" fillId="16" borderId="13" applyAlignment="1" pivotButton="0" quotePrefix="0" xfId="0">
      <alignment horizontal="center" vertical="center" wrapText="1"/>
    </xf>
    <xf numFmtId="2" fontId="9" fillId="5" borderId="13" applyAlignment="1" pivotButton="0" quotePrefix="0" xfId="0">
      <alignment horizontal="center" vertical="center" wrapText="1"/>
    </xf>
    <xf numFmtId="49" fontId="11" fillId="8" borderId="13" applyAlignment="1" pivotButton="0" quotePrefix="0" xfId="0">
      <alignment horizontal="center" vertical="center"/>
    </xf>
    <xf numFmtId="49" fontId="10" fillId="8" borderId="13" applyAlignment="1" pivotButton="0" quotePrefix="0" xfId="0">
      <alignment horizontal="center" vertical="center"/>
    </xf>
    <xf numFmtId="49" fontId="11" fillId="16" borderId="13" applyAlignment="1" pivotButton="0" quotePrefix="0" xfId="0">
      <alignment horizontal="center" vertical="center"/>
    </xf>
    <xf numFmtId="2" fontId="10" fillId="8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7" borderId="4" applyAlignment="1" pivotButton="0" quotePrefix="0" xfId="0">
      <alignment horizontal="center" vertical="center"/>
    </xf>
    <xf numFmtId="0" fontId="3" fillId="0" borderId="5" pivotButton="0" quotePrefix="0" xfId="0"/>
    <xf numFmtId="0" fontId="3" fillId="0" borderId="10" pivotButton="0" quotePrefix="0" xfId="0"/>
    <xf numFmtId="0" fontId="3" fillId="0" borderId="9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2" fillId="6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5" borderId="8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3" fillId="0" borderId="8" pivotButton="0" quotePrefix="0" xfId="0"/>
    <xf numFmtId="0" fontId="2" fillId="6" borderId="10" applyAlignment="1" pivotButton="0" quotePrefix="0" xfId="0">
      <alignment horizontal="center" vertical="center"/>
    </xf>
    <xf numFmtId="0" fontId="3" fillId="0" borderId="2" pivotButton="0" quotePrefix="0" xfId="0"/>
    <xf numFmtId="0" fontId="2" fillId="6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/>
    </xf>
    <xf numFmtId="0" fontId="3" fillId="0" borderId="6" pivotButton="0" quotePrefix="0" xfId="0"/>
    <xf numFmtId="0" fontId="3" fillId="0" borderId="11" pivotButton="0" quotePrefix="0" xfId="0"/>
    <xf numFmtId="0" fontId="2" fillId="3" borderId="1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4" borderId="13" applyAlignment="1" pivotButton="0" quotePrefix="0" xfId="0">
      <alignment horizontal="center" vertical="center"/>
    </xf>
    <xf numFmtId="0" fontId="2" fillId="5" borderId="9" applyAlignment="1" pivotButton="0" quotePrefix="0" xfId="0">
      <alignment horizontal="center" vertical="center"/>
    </xf>
    <xf numFmtId="0" fontId="0" fillId="0" borderId="9" pivotButton="0" quotePrefix="0" xfId="0"/>
    <xf numFmtId="0" fontId="2" fillId="5" borderId="13" applyAlignment="1" pivotButton="0" quotePrefix="0" xfId="0">
      <alignment horizontal="center" vertical="center"/>
    </xf>
    <xf numFmtId="0" fontId="0" fillId="0" borderId="8" pivotButton="0" quotePrefix="0" xfId="0"/>
    <xf numFmtId="0" fontId="2" fillId="6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CY35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V16" sqref="CV16"/>
    </sheetView>
  </sheetViews>
  <sheetFormatPr baseColWidth="8" defaultColWidth="14.42578125" defaultRowHeight="15.75" customHeight="1"/>
  <cols>
    <col width="6.85546875" customWidth="1" style="42" min="1" max="1"/>
    <col width="85.140625" customWidth="1" style="42" min="2" max="2"/>
    <col width="6.85546875" customWidth="1" style="42" min="3" max="4"/>
    <col width="7.140625" customWidth="1" style="42" min="5" max="6"/>
    <col width="6.28515625" customWidth="1" style="42" min="7" max="8"/>
    <col width="5.28515625" customWidth="1" style="42" min="9" max="18"/>
    <col width="6" customWidth="1" style="42" min="19" max="19"/>
    <col width="7" customWidth="1" style="42" min="20" max="20"/>
    <col width="7.28515625" customWidth="1" style="42" min="21" max="21"/>
    <col width="5.28515625" customWidth="1" style="42" min="22" max="22"/>
    <col width="5.5703125" customWidth="1" style="42" min="23" max="23"/>
    <col width="6.7109375" customWidth="1" style="42" min="24" max="24"/>
    <col width="6.140625" customWidth="1" style="42" min="25" max="25"/>
    <col width="5.5703125" customWidth="1" style="42" min="26" max="26"/>
    <col width="6.140625" customWidth="1" style="42" min="27" max="27"/>
    <col width="7.28515625" customWidth="1" style="42" min="28" max="30"/>
    <col width="6.42578125" customWidth="1" style="42" min="31" max="31"/>
    <col width="6.28515625" customWidth="1" style="42" min="32" max="32"/>
    <col width="6.5703125" customWidth="1" style="42" min="33" max="33"/>
    <col width="5.28515625" customWidth="1" style="42" min="34" max="34"/>
    <col width="6.140625" customWidth="1" style="42" min="35" max="38"/>
    <col width="8.140625" customWidth="1" style="42" min="39" max="39"/>
    <col width="7.28515625" customWidth="1" style="42" min="40" max="40"/>
  </cols>
  <sheetData>
    <row r="1" ht="33" customHeight="1" s="42">
      <c r="B1" s="1" t="n"/>
      <c r="C1" s="1" t="inlineStr">
        <is>
          <t>2022 OVERALL CAREER FULFILLMENT STATISTICS - GCGC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</row>
    <row r="2" ht="25.5" customHeight="1" s="42">
      <c r="A2" s="63" t="inlineStr">
        <is>
          <t>S. No.</t>
        </is>
      </c>
      <c r="B2" s="63" t="inlineStr">
        <is>
          <t>Description</t>
        </is>
      </c>
      <c r="C2" s="64" t="inlineStr">
        <is>
          <t>Visakhapatnam Campus</t>
        </is>
      </c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6" t="n"/>
      <c r="U2" s="67" t="inlineStr">
        <is>
          <t>Hyderabad Campus</t>
        </is>
      </c>
      <c r="V2" s="65" t="n"/>
      <c r="W2" s="65" t="n"/>
      <c r="X2" s="65" t="n"/>
      <c r="Y2" s="65" t="n"/>
      <c r="Z2" s="65" t="n"/>
      <c r="AA2" s="65" t="n"/>
      <c r="AB2" s="65" t="n"/>
      <c r="AC2" s="65" t="n"/>
      <c r="AD2" s="66" t="n"/>
      <c r="AE2" s="68" t="inlineStr">
        <is>
          <t>Bengaluru Campus</t>
        </is>
      </c>
      <c r="AF2" s="65" t="n"/>
      <c r="AG2" s="65" t="n"/>
      <c r="AH2" s="65" t="n"/>
      <c r="AI2" s="65" t="n"/>
      <c r="AJ2" s="65" t="n"/>
      <c r="AK2" s="65" t="n"/>
      <c r="AL2" s="66" t="n"/>
      <c r="AM2" s="69" t="inlineStr">
        <is>
          <t>Total</t>
        </is>
      </c>
      <c r="AN2" s="70" t="n"/>
    </row>
    <row r="3" ht="25.5" customHeight="1" s="42">
      <c r="A3" s="71" t="n"/>
      <c r="B3" s="71" t="n"/>
      <c r="C3" s="64" t="inlineStr">
        <is>
          <t>GIT</t>
        </is>
      </c>
      <c r="D3" s="66" t="n"/>
      <c r="E3" s="64" t="inlineStr">
        <is>
          <t>GIM</t>
        </is>
      </c>
      <c r="F3" s="66" t="n"/>
      <c r="G3" s="72" t="inlineStr">
        <is>
          <t>GIS</t>
        </is>
      </c>
      <c r="H3" s="66" t="n"/>
      <c r="I3" s="64" t="inlineStr">
        <is>
          <t>GSoA</t>
        </is>
      </c>
      <c r="J3" s="66" t="n"/>
      <c r="K3" s="64" t="inlineStr">
        <is>
          <t>GIN</t>
        </is>
      </c>
      <c r="L3" s="66" t="n"/>
      <c r="M3" s="64" t="inlineStr">
        <is>
          <t>GIP</t>
        </is>
      </c>
      <c r="N3" s="66" t="n"/>
      <c r="O3" s="64" t="inlineStr">
        <is>
          <t>GSoL</t>
        </is>
      </c>
      <c r="P3" s="66" t="n"/>
      <c r="Q3" s="64" t="inlineStr">
        <is>
          <t>GSGS</t>
        </is>
      </c>
      <c r="R3" s="66" t="n"/>
      <c r="S3" s="64" t="inlineStr">
        <is>
          <t>Total</t>
        </is>
      </c>
      <c r="T3" s="66" t="n"/>
      <c r="U3" s="67" t="inlineStr">
        <is>
          <t>SoTH</t>
        </is>
      </c>
      <c r="V3" s="66" t="n"/>
      <c r="W3" s="73" t="inlineStr">
        <is>
          <t>HBS</t>
        </is>
      </c>
      <c r="X3" s="74" t="n"/>
      <c r="Y3" s="75" t="inlineStr">
        <is>
          <t>SoPH</t>
        </is>
      </c>
      <c r="Z3" s="66" t="n"/>
      <c r="AA3" s="75" t="inlineStr">
        <is>
          <t>SoSH</t>
        </is>
      </c>
      <c r="AB3" s="66" t="n"/>
      <c r="AC3" s="54" t="inlineStr">
        <is>
          <t>Total</t>
        </is>
      </c>
      <c r="AD3" s="76" t="n"/>
      <c r="AE3" s="56" t="inlineStr">
        <is>
          <t>SoTB</t>
        </is>
      </c>
      <c r="AF3" s="76" t="n"/>
      <c r="AG3" s="56" t="inlineStr">
        <is>
          <t>SoSB</t>
        </is>
      </c>
      <c r="AH3" s="76" t="n"/>
      <c r="AI3" s="77" t="inlineStr">
        <is>
          <t>GSBB</t>
        </is>
      </c>
      <c r="AJ3" s="66" t="n"/>
      <c r="AK3" s="77" t="inlineStr">
        <is>
          <t>Total</t>
        </is>
      </c>
      <c r="AL3" s="66" t="n"/>
      <c r="AM3" s="78" t="n"/>
      <c r="AN3" s="74" t="n"/>
    </row>
    <row r="4" ht="25.5" customHeight="1" s="42">
      <c r="A4" s="79" t="n"/>
      <c r="B4" s="79" t="n"/>
      <c r="C4" s="2" t="inlineStr">
        <is>
          <t>UG</t>
        </is>
      </c>
      <c r="D4" s="2" t="inlineStr">
        <is>
          <t>PG</t>
        </is>
      </c>
      <c r="E4" s="2" t="inlineStr">
        <is>
          <t>UG</t>
        </is>
      </c>
      <c r="F4" s="2" t="inlineStr">
        <is>
          <t>PG</t>
        </is>
      </c>
      <c r="G4" s="2" t="inlineStr">
        <is>
          <t>UG</t>
        </is>
      </c>
      <c r="H4" s="2" t="inlineStr">
        <is>
          <t>PG</t>
        </is>
      </c>
      <c r="I4" s="2" t="inlineStr">
        <is>
          <t>UG</t>
        </is>
      </c>
      <c r="J4" s="2" t="inlineStr">
        <is>
          <t>PG</t>
        </is>
      </c>
      <c r="K4" s="2" t="inlineStr">
        <is>
          <t>UG</t>
        </is>
      </c>
      <c r="L4" s="2" t="inlineStr">
        <is>
          <t>PG</t>
        </is>
      </c>
      <c r="M4" s="2" t="inlineStr">
        <is>
          <t>UG</t>
        </is>
      </c>
      <c r="N4" s="2" t="inlineStr">
        <is>
          <t>PG</t>
        </is>
      </c>
      <c r="O4" s="2" t="inlineStr">
        <is>
          <t>UG</t>
        </is>
      </c>
      <c r="P4" s="2" t="inlineStr">
        <is>
          <t>PG</t>
        </is>
      </c>
      <c r="Q4" s="2" t="inlineStr">
        <is>
          <t>UG</t>
        </is>
      </c>
      <c r="R4" s="2" t="inlineStr">
        <is>
          <t>PG</t>
        </is>
      </c>
      <c r="S4" s="2" t="inlineStr">
        <is>
          <t>UG</t>
        </is>
      </c>
      <c r="T4" s="2" t="inlineStr">
        <is>
          <t>PG</t>
        </is>
      </c>
      <c r="U4" s="3" t="inlineStr">
        <is>
          <t>UG</t>
        </is>
      </c>
      <c r="V4" s="3" t="inlineStr">
        <is>
          <t>PG</t>
        </is>
      </c>
      <c r="W4" s="3" t="inlineStr">
        <is>
          <t>UG</t>
        </is>
      </c>
      <c r="X4" s="3" t="inlineStr">
        <is>
          <t>PG</t>
        </is>
      </c>
      <c r="Y4" s="3" t="inlineStr">
        <is>
          <t>UG</t>
        </is>
      </c>
      <c r="Z4" s="3" t="inlineStr">
        <is>
          <t>PG</t>
        </is>
      </c>
      <c r="AA4" s="3" t="inlineStr">
        <is>
          <t>UG</t>
        </is>
      </c>
      <c r="AB4" s="3" t="inlineStr">
        <is>
          <t>PG</t>
        </is>
      </c>
      <c r="AC4" s="3" t="inlineStr">
        <is>
          <t>UG</t>
        </is>
      </c>
      <c r="AD4" s="3" t="inlineStr">
        <is>
          <t>PG</t>
        </is>
      </c>
      <c r="AE4" s="4" t="inlineStr">
        <is>
          <t>UG</t>
        </is>
      </c>
      <c r="AF4" s="4" t="inlineStr">
        <is>
          <t>PG</t>
        </is>
      </c>
      <c r="AG4" s="4" t="inlineStr">
        <is>
          <t>UG</t>
        </is>
      </c>
      <c r="AH4" s="4" t="inlineStr">
        <is>
          <t>PG</t>
        </is>
      </c>
      <c r="AI4" s="4" t="inlineStr">
        <is>
          <t>UG</t>
        </is>
      </c>
      <c r="AJ4" s="4" t="inlineStr">
        <is>
          <t>PG</t>
        </is>
      </c>
      <c r="AK4" s="4" t="inlineStr">
        <is>
          <t>UG</t>
        </is>
      </c>
      <c r="AL4" s="4" t="inlineStr">
        <is>
          <t>PG</t>
        </is>
      </c>
      <c r="AM4" s="5" t="inlineStr">
        <is>
          <t>UG</t>
        </is>
      </c>
      <c r="AN4" s="5" t="inlineStr">
        <is>
          <t>PG</t>
        </is>
      </c>
    </row>
    <row r="5" ht="12.75" customFormat="1" customHeight="1" s="19">
      <c r="A5" s="17" t="n">
        <v>1</v>
      </c>
      <c r="B5" s="18" t="inlineStr">
        <is>
          <t>Total No. of students in the first year of present final year batch.</t>
        </is>
      </c>
      <c r="C5" s="25" t="n">
        <v>10</v>
      </c>
      <c r="D5" s="25" t="n">
        <v>82</v>
      </c>
      <c r="E5" s="25" t="n">
        <v>299</v>
      </c>
      <c r="F5" s="25" t="n">
        <v>6967</v>
      </c>
      <c r="G5" s="25" t="n">
        <v>6968</v>
      </c>
      <c r="H5" s="25" t="n">
        <v>384</v>
      </c>
      <c r="I5" s="25" t="n">
        <v>0</v>
      </c>
      <c r="J5" s="25" t="n">
        <v>0</v>
      </c>
      <c r="K5" s="25" t="n">
        <v>9</v>
      </c>
      <c r="L5" s="25" t="n">
        <v>0</v>
      </c>
      <c r="M5" s="25" t="n">
        <v>99</v>
      </c>
      <c r="N5" s="25" t="n">
        <v>99</v>
      </c>
      <c r="O5" s="25" t="n">
        <v>16</v>
      </c>
      <c r="P5" s="25" t="n">
        <v>0</v>
      </c>
      <c r="Q5" s="25" t="n">
        <v>99</v>
      </c>
      <c r="R5" s="25" t="n">
        <v>0</v>
      </c>
      <c r="S5" s="26">
        <f>SUM(C5,E5,G5,I5,K5,M5,O5,Q5)</f>
        <v/>
      </c>
      <c r="T5" s="26">
        <f>SUM(D5,F5,H5,J5,L5,N5,P5,R5)</f>
        <v/>
      </c>
      <c r="U5" s="30" t="n">
        <v>892</v>
      </c>
      <c r="V5" s="30" t="n">
        <v>26</v>
      </c>
      <c r="W5" s="30" t="n">
        <v>323</v>
      </c>
      <c r="X5" s="30" t="n">
        <v>78</v>
      </c>
      <c r="Y5" s="30" t="n">
        <v>36</v>
      </c>
      <c r="Z5" s="30" t="n">
        <v>0</v>
      </c>
      <c r="AA5" s="30" t="n">
        <v>196</v>
      </c>
      <c r="AB5" s="30" t="n">
        <v>77</v>
      </c>
      <c r="AC5" s="31">
        <f>SUM(U5,W5,Y5,AA5)</f>
        <v/>
      </c>
      <c r="AD5" s="31">
        <f>SUM(V5,X5,Z5,AB5)</f>
        <v/>
      </c>
      <c r="AE5" s="36" t="n">
        <v>0</v>
      </c>
      <c r="AF5" s="36" t="n">
        <v>5</v>
      </c>
      <c r="AG5" s="36" t="n">
        <v>0</v>
      </c>
      <c r="AH5" s="36" t="n">
        <v>10</v>
      </c>
      <c r="AI5" s="36" t="n">
        <v>712</v>
      </c>
      <c r="AJ5" s="36" t="n">
        <v>33</v>
      </c>
      <c r="AK5" s="36">
        <f>SUM(AE5,AG5,AI5)</f>
        <v/>
      </c>
      <c r="AL5" s="36">
        <f>SUM(AF5,AH5,AJ5)</f>
        <v/>
      </c>
      <c r="AM5" s="40">
        <f>SUM(S5,AC5,AK5)</f>
        <v/>
      </c>
      <c r="AN5" s="41">
        <f>SUM(T5,AD5,AL5)</f>
        <v/>
      </c>
    </row>
    <row r="6" ht="12.75" customFormat="1" customHeight="1" s="19">
      <c r="A6" s="20" t="n">
        <v>2</v>
      </c>
      <c r="B6" s="18" t="inlineStr">
        <is>
          <t>Total No. of students in final year.</t>
        </is>
      </c>
      <c r="C6" s="25" t="n">
        <v>10</v>
      </c>
      <c r="D6" s="25" t="n">
        <v>90</v>
      </c>
      <c r="E6" s="25" t="n">
        <v>281</v>
      </c>
      <c r="F6" s="25" t="n">
        <v>0</v>
      </c>
      <c r="G6" s="25" t="n">
        <v>0</v>
      </c>
      <c r="H6" s="25" t="n">
        <v>378</v>
      </c>
      <c r="I6" s="25" t="n">
        <v>56</v>
      </c>
      <c r="J6" s="25" t="n">
        <v>14</v>
      </c>
      <c r="K6" s="25" t="n">
        <v>9</v>
      </c>
      <c r="L6" s="25" t="n">
        <v>0</v>
      </c>
      <c r="M6" s="25" t="n">
        <v>93</v>
      </c>
      <c r="N6" s="25" t="n">
        <v>93</v>
      </c>
      <c r="O6" s="25" t="n">
        <v>14</v>
      </c>
      <c r="P6" s="25" t="n">
        <v>0</v>
      </c>
      <c r="Q6" s="25" t="n">
        <v>0</v>
      </c>
      <c r="R6" s="25" t="n">
        <v>0</v>
      </c>
      <c r="S6" s="26">
        <f>SUM(C6,E6,G6,I6,K6,M6,O6,Q6)</f>
        <v/>
      </c>
      <c r="T6" s="26">
        <f>SUM(D6,F6,H6,J6,L6,N6,P6,R6)</f>
        <v/>
      </c>
      <c r="U6" s="30" t="n">
        <v>862</v>
      </c>
      <c r="V6" s="30" t="n">
        <v>23</v>
      </c>
      <c r="W6" s="30" t="n">
        <v>315</v>
      </c>
      <c r="X6" s="30" t="n">
        <v>77</v>
      </c>
      <c r="Y6" s="30" t="n">
        <v>33</v>
      </c>
      <c r="Z6" s="30" t="n">
        <v>0</v>
      </c>
      <c r="AA6" s="30" t="n">
        <v>191</v>
      </c>
      <c r="AB6" s="30" t="n">
        <v>71</v>
      </c>
      <c r="AC6" s="31">
        <f>SUM(U6,W6,Y6,AA6)</f>
        <v/>
      </c>
      <c r="AD6" s="31">
        <f>SUM(V6,X6,Z6,AB6)</f>
        <v/>
      </c>
      <c r="AE6" s="36" t="n">
        <v>0</v>
      </c>
      <c r="AF6" s="36" t="n">
        <v>3</v>
      </c>
      <c r="AG6" s="36" t="n">
        <v>0</v>
      </c>
      <c r="AH6" s="36" t="n">
        <v>10</v>
      </c>
      <c r="AI6" s="36" t="n">
        <v>540</v>
      </c>
      <c r="AJ6" s="36" t="n">
        <v>28</v>
      </c>
      <c r="AK6" s="36">
        <f>SUM(AE6,AG6,AI6)</f>
        <v/>
      </c>
      <c r="AL6" s="36">
        <f>SUM(AF6,AH6,AJ6)</f>
        <v/>
      </c>
      <c r="AM6" s="41">
        <f>SUM(S6,AC6,AK6)</f>
        <v/>
      </c>
      <c r="AN6" s="41">
        <f>SUM(T6,AD6,AL6)</f>
        <v/>
      </c>
    </row>
    <row r="7" ht="12.75" customFormat="1" customHeight="1" s="19">
      <c r="A7" s="20" t="n">
        <v>3</v>
      </c>
      <c r="B7" s="18" t="inlineStr">
        <is>
          <t>No. of students opted for higher studies who paid CRT fee/opted for Placements (Deferred)</t>
        </is>
      </c>
      <c r="C7" s="25" t="n">
        <v>10</v>
      </c>
      <c r="D7" s="25" t="n">
        <v>1</v>
      </c>
      <c r="E7" s="25" t="n">
        <v>123</v>
      </c>
      <c r="F7" s="25" t="n">
        <v>0</v>
      </c>
      <c r="G7" s="25" t="n">
        <v>0</v>
      </c>
      <c r="H7" s="25" t="n">
        <v>135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2</v>
      </c>
      <c r="N7" s="25" t="n">
        <v>2</v>
      </c>
      <c r="O7" s="25" t="n">
        <v>0</v>
      </c>
      <c r="P7" s="25" t="n">
        <v>0</v>
      </c>
      <c r="Q7" s="25" t="n">
        <v>0</v>
      </c>
      <c r="R7" s="25" t="n">
        <v>0</v>
      </c>
      <c r="S7" s="26">
        <f>SUM(C7,E7,G7,I7,K7,M7,O7,Q7)</f>
        <v/>
      </c>
      <c r="T7" s="26">
        <f>SUM(D7,F7,H7,J7,L7,N7,P7,R7)</f>
        <v/>
      </c>
      <c r="U7" s="30" t="n">
        <v>36</v>
      </c>
      <c r="V7" s="30" t="n">
        <v>0</v>
      </c>
      <c r="W7" s="30" t="n">
        <v>0</v>
      </c>
      <c r="X7" s="30" t="n">
        <v>0</v>
      </c>
      <c r="Y7" s="30" t="n">
        <v>0</v>
      </c>
      <c r="Z7" s="30" t="n">
        <v>0</v>
      </c>
      <c r="AA7" s="30" t="n">
        <v>0</v>
      </c>
      <c r="AB7" s="30" t="n">
        <v>0</v>
      </c>
      <c r="AC7" s="31">
        <f>SUM(U7,W7,Y7,AA7)</f>
        <v/>
      </c>
      <c r="AD7" s="31">
        <f>SUM(V7,X7,Z7,AB7)</f>
        <v/>
      </c>
      <c r="AE7" s="37" t="n">
        <v>0</v>
      </c>
      <c r="AF7" s="36" t="n">
        <v>0</v>
      </c>
      <c r="AG7" s="36" t="n">
        <v>0</v>
      </c>
      <c r="AH7" s="36" t="n">
        <v>0</v>
      </c>
      <c r="AI7" s="36" t="n">
        <v>16</v>
      </c>
      <c r="AJ7" s="36" t="n">
        <v>0</v>
      </c>
      <c r="AK7" s="36">
        <f>SUM(AE7,AG7,AI7)</f>
        <v/>
      </c>
      <c r="AL7" s="36">
        <f>SUM(AF7,AH7,AJ7)</f>
        <v/>
      </c>
      <c r="AM7" s="41">
        <f>SUM(S7,AC7,AK7)</f>
        <v/>
      </c>
      <c r="AN7" s="41">
        <f>SUM(T7,AD7,AL7)</f>
        <v/>
      </c>
    </row>
    <row r="8" ht="12.75" customFormat="1" customHeight="1" s="19">
      <c r="A8" s="20" t="n">
        <v>4</v>
      </c>
      <c r="B8" s="18" t="inlineStr">
        <is>
          <t>No. of students opted for higher studies only</t>
        </is>
      </c>
      <c r="C8" s="25" t="n">
        <v>10</v>
      </c>
      <c r="D8" s="25" t="n">
        <v>0</v>
      </c>
      <c r="E8" s="25" t="n">
        <v>9</v>
      </c>
      <c r="F8" s="25" t="n">
        <v>0</v>
      </c>
      <c r="G8" s="25" t="n">
        <v>0</v>
      </c>
      <c r="H8" s="25" t="n">
        <v>6</v>
      </c>
      <c r="I8" s="25" t="n">
        <v>0</v>
      </c>
      <c r="J8" s="25" t="n">
        <v>0</v>
      </c>
      <c r="K8" s="25" t="n">
        <v>8</v>
      </c>
      <c r="L8" s="25" t="n">
        <v>0</v>
      </c>
      <c r="M8" s="25" t="n">
        <v>26</v>
      </c>
      <c r="N8" s="25" t="n">
        <v>26</v>
      </c>
      <c r="O8" s="25" t="n">
        <v>0</v>
      </c>
      <c r="P8" s="25" t="n">
        <v>0</v>
      </c>
      <c r="Q8" s="25" t="n">
        <v>0</v>
      </c>
      <c r="R8" s="25" t="n">
        <v>0</v>
      </c>
      <c r="S8" s="26">
        <f>SUM(C8,E8,G8,I8,K8,M8,O8,Q8)</f>
        <v/>
      </c>
      <c r="T8" s="26">
        <f>SUM(D8,F8,H8,J8,L8,N8,P8,R8)</f>
        <v/>
      </c>
      <c r="U8" s="32" t="n">
        <v>116</v>
      </c>
      <c r="V8" s="30" t="n">
        <v>0</v>
      </c>
      <c r="W8" s="30" t="n">
        <v>41</v>
      </c>
      <c r="X8" s="30" t="n">
        <v>0</v>
      </c>
      <c r="Y8" s="30" t="n">
        <v>14</v>
      </c>
      <c r="Z8" s="30" t="n">
        <v>0</v>
      </c>
      <c r="AA8" s="30" t="n">
        <v>78</v>
      </c>
      <c r="AB8" s="30" t="n">
        <v>0</v>
      </c>
      <c r="AC8" s="31">
        <f>SUM(U8,W8,Y8,AA8)</f>
        <v/>
      </c>
      <c r="AD8" s="31">
        <f>SUM(V8,X8,Z8,AB8)</f>
        <v/>
      </c>
      <c r="AE8" s="36" t="n">
        <v>0</v>
      </c>
      <c r="AF8" s="36" t="n">
        <v>0</v>
      </c>
      <c r="AG8" s="36" t="n">
        <v>0</v>
      </c>
      <c r="AH8" s="36" t="n">
        <v>9</v>
      </c>
      <c r="AI8" s="36" t="n">
        <v>0</v>
      </c>
      <c r="AJ8" s="36" t="n">
        <v>0</v>
      </c>
      <c r="AK8" s="36">
        <f>SUM(AE8,AG8,AI8)</f>
        <v/>
      </c>
      <c r="AL8" s="36">
        <f>SUM(AF8,AH8,AJ8)</f>
        <v/>
      </c>
      <c r="AM8" s="41">
        <f>SUM(S8,AC8,AK8)</f>
        <v/>
      </c>
      <c r="AN8" s="41">
        <f>SUM(T8,AD8,AL8)</f>
        <v/>
      </c>
    </row>
    <row r="9" ht="12.75" customFormat="1" customHeight="1" s="19">
      <c r="A9" s="20" t="n">
        <v>5</v>
      </c>
      <c r="B9" s="18" t="inlineStr">
        <is>
          <t>No. of students opted out of any Career Fulfillment activities including "No response"</t>
        </is>
      </c>
      <c r="C9" s="25" t="n">
        <v>10</v>
      </c>
      <c r="D9" s="25" t="n">
        <v>40</v>
      </c>
      <c r="E9" s="25" t="n">
        <v>119</v>
      </c>
      <c r="F9" s="25" t="n">
        <v>10</v>
      </c>
      <c r="G9" s="25" t="n">
        <v>0</v>
      </c>
      <c r="H9" s="25" t="n">
        <v>74</v>
      </c>
      <c r="I9" s="25" t="n">
        <v>56</v>
      </c>
      <c r="J9" s="25" t="n">
        <v>14</v>
      </c>
      <c r="K9" s="25" t="n">
        <v>8</v>
      </c>
      <c r="L9" s="25" t="n">
        <v>0</v>
      </c>
      <c r="M9" s="25" t="n">
        <v>0</v>
      </c>
      <c r="N9" s="25" t="n">
        <v>0</v>
      </c>
      <c r="O9" s="25" t="n">
        <v>4</v>
      </c>
      <c r="P9" s="25" t="n">
        <v>0</v>
      </c>
      <c r="Q9" s="25" t="n">
        <v>0</v>
      </c>
      <c r="R9" s="25" t="n">
        <v>0</v>
      </c>
      <c r="S9" s="26">
        <f>SUM(C9,E9,G9,I9,K9,M9,O9,Q9)</f>
        <v/>
      </c>
      <c r="T9" s="26">
        <f>SUM(D9,F9,H9,J9,L9,N9,P9,R9)</f>
        <v/>
      </c>
      <c r="U9" s="32" t="n">
        <v>106</v>
      </c>
      <c r="V9" s="30" t="n">
        <v>2</v>
      </c>
      <c r="W9" s="30" t="n">
        <v>159</v>
      </c>
      <c r="X9" s="30" t="n">
        <v>0</v>
      </c>
      <c r="Y9" s="30" t="n">
        <v>1</v>
      </c>
      <c r="Z9" s="30" t="n">
        <v>0</v>
      </c>
      <c r="AA9" s="30" t="n">
        <v>74</v>
      </c>
      <c r="AB9" s="30" t="n">
        <v>36</v>
      </c>
      <c r="AC9" s="31">
        <f>SUM(U9,W9,Y9,AA9)</f>
        <v/>
      </c>
      <c r="AD9" s="31">
        <f>SUM(V9,X9,Z9,AB9)</f>
        <v/>
      </c>
      <c r="AE9" s="36" t="n">
        <v>0</v>
      </c>
      <c r="AF9" s="36" t="n">
        <v>0</v>
      </c>
      <c r="AG9" s="36" t="n">
        <v>0</v>
      </c>
      <c r="AH9" s="36" t="n">
        <v>0</v>
      </c>
      <c r="AI9" s="36" t="n">
        <v>27</v>
      </c>
      <c r="AJ9" s="36" t="n">
        <v>0</v>
      </c>
      <c r="AK9" s="36">
        <f>SUM(AE9,AG9,AI9)</f>
        <v/>
      </c>
      <c r="AL9" s="36">
        <f>SUM(AF9,AH9,AJ9)</f>
        <v/>
      </c>
      <c r="AM9" s="41">
        <f>SUM(S9,AC9,AK9)</f>
        <v/>
      </c>
      <c r="AN9" s="41">
        <f>SUM(T9,AD9,AL9)</f>
        <v/>
      </c>
    </row>
    <row r="10" ht="12.75" customHeight="1" s="42">
      <c r="A10" s="11" t="n">
        <v>6</v>
      </c>
      <c r="B10" s="13" t="inlineStr">
        <is>
          <t>No. of students having backlogs.(6.1+6.2+6.3)</t>
        </is>
      </c>
      <c r="C10" s="25" t="n">
        <v>30</v>
      </c>
      <c r="D10" s="25" t="n">
        <v>18</v>
      </c>
      <c r="E10" s="25" t="n">
        <v>85</v>
      </c>
      <c r="F10" s="25" t="n">
        <v>0</v>
      </c>
      <c r="G10" s="25" t="n">
        <v>0</v>
      </c>
      <c r="H10" s="25" t="n">
        <v>5</v>
      </c>
      <c r="I10" s="25" t="n">
        <v>12</v>
      </c>
      <c r="J10" s="25" t="n">
        <v>0</v>
      </c>
      <c r="K10" s="25" t="n">
        <v>16</v>
      </c>
      <c r="L10" s="25" t="n">
        <v>0</v>
      </c>
      <c r="M10" s="25" t="n">
        <v>10</v>
      </c>
      <c r="N10" s="25" t="n">
        <v>10</v>
      </c>
      <c r="O10" s="25" t="n">
        <v>0</v>
      </c>
      <c r="P10" s="25" t="n">
        <v>0</v>
      </c>
      <c r="Q10" s="25" t="n">
        <v>0</v>
      </c>
      <c r="R10" s="25" t="n">
        <v>0</v>
      </c>
      <c r="S10" s="26">
        <f>SUM(C10,E10,G10,I10,K10,M10,O10,Q10)</f>
        <v/>
      </c>
      <c r="T10" s="26">
        <f>SUM(D10,F10,H10,J10,L10,N10,P10,R10)</f>
        <v/>
      </c>
      <c r="U10" s="32" t="n">
        <v>85</v>
      </c>
      <c r="V10" s="30" t="n">
        <v>2</v>
      </c>
      <c r="W10" s="32" t="n">
        <v>55</v>
      </c>
      <c r="X10" s="32" t="n">
        <v>11</v>
      </c>
      <c r="Y10" s="30" t="n">
        <v>10</v>
      </c>
      <c r="Z10" s="30" t="n">
        <v>0</v>
      </c>
      <c r="AA10" s="30" t="n">
        <v>69</v>
      </c>
      <c r="AB10" s="30" t="n">
        <v>0</v>
      </c>
      <c r="AC10" s="31">
        <f>SUM(U10,W10,Y10,AA10)</f>
        <v/>
      </c>
      <c r="AD10" s="31">
        <f>SUM(V10,X10,Z10,AB10)</f>
        <v/>
      </c>
      <c r="AE10" s="36" t="n">
        <v>0</v>
      </c>
      <c r="AF10" s="36" t="n">
        <v>0</v>
      </c>
      <c r="AG10" s="36" t="n">
        <v>0</v>
      </c>
      <c r="AH10" s="36" t="n">
        <v>0</v>
      </c>
      <c r="AI10" s="36" t="n">
        <v>60</v>
      </c>
      <c r="AJ10" s="36" t="n">
        <v>5</v>
      </c>
      <c r="AK10" s="36">
        <f>SUM(AE10,AG10,AI10)</f>
        <v/>
      </c>
      <c r="AL10" s="36">
        <f>SUM(AF10,AH10,AJ10)</f>
        <v/>
      </c>
      <c r="AM10" s="41">
        <f>SUM(S10,AC10,AK10)</f>
        <v/>
      </c>
      <c r="AN10" s="41">
        <f>SUM(T10,AD10,AL10)</f>
        <v/>
      </c>
    </row>
    <row r="11" ht="12.75" customFormat="1" customHeight="1" s="16">
      <c r="A11" s="71" t="n"/>
      <c r="B11" s="15" t="inlineStr">
        <is>
          <t>(6.1) No. of students having Backlogs of opted for Placements</t>
        </is>
      </c>
      <c r="C11" s="25" t="n">
        <v>10</v>
      </c>
      <c r="D11" s="25" t="n">
        <v>4</v>
      </c>
      <c r="E11" s="25" t="n">
        <v>27</v>
      </c>
      <c r="F11" s="25" t="n">
        <v>0</v>
      </c>
      <c r="G11" s="25" t="n">
        <v>0</v>
      </c>
      <c r="H11" s="25" t="n">
        <v>5</v>
      </c>
      <c r="I11" s="25" t="n">
        <v>0</v>
      </c>
      <c r="J11" s="25" t="n">
        <v>0</v>
      </c>
      <c r="K11" s="25" t="n">
        <v>8</v>
      </c>
      <c r="L11" s="25" t="n">
        <v>0</v>
      </c>
      <c r="M11" s="25" t="n">
        <v>6</v>
      </c>
      <c r="N11" s="25" t="n">
        <v>6</v>
      </c>
      <c r="O11" s="25" t="n">
        <v>0</v>
      </c>
      <c r="P11" s="25" t="n">
        <v>0</v>
      </c>
      <c r="Q11" s="25" t="n">
        <v>0</v>
      </c>
      <c r="R11" s="25" t="n">
        <v>0</v>
      </c>
      <c r="S11" s="26">
        <f>SUM(C11,E11,G11,I11,K11,M11,O11,Q11)</f>
        <v/>
      </c>
      <c r="T11" s="26">
        <f>SUM(D11,F11,H11,J11,L11,N11,P11,R11)</f>
        <v/>
      </c>
      <c r="U11" s="30" t="n">
        <v>34</v>
      </c>
      <c r="V11" s="30" t="n">
        <v>2</v>
      </c>
      <c r="W11" s="30" t="n">
        <v>9</v>
      </c>
      <c r="X11" s="30" t="n">
        <v>11</v>
      </c>
      <c r="Y11" s="30" t="n">
        <v>5</v>
      </c>
      <c r="Z11" s="30" t="n">
        <v>0</v>
      </c>
      <c r="AA11" s="30" t="n">
        <v>7</v>
      </c>
      <c r="AB11" s="30" t="n">
        <v>0</v>
      </c>
      <c r="AC11" s="31">
        <f>SUM(U11,W11,Y11,AA11)</f>
        <v/>
      </c>
      <c r="AD11" s="31">
        <f>SUM(V11,X11,Z11,AB11)</f>
        <v/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>
        <v>60</v>
      </c>
      <c r="AJ11" s="36" t="n">
        <v>5</v>
      </c>
      <c r="AK11" s="36">
        <f>SUM(AE11,AG11,AI11)</f>
        <v/>
      </c>
      <c r="AL11" s="36">
        <f>SUM(AF11,AH11,AJ11)</f>
        <v/>
      </c>
      <c r="AM11" s="41">
        <f>SUM(S11,AC11,AK11)</f>
        <v/>
      </c>
      <c r="AN11" s="41">
        <f>SUM(T11,AD11,AL11)</f>
        <v/>
      </c>
    </row>
    <row r="12" ht="12.75" customFormat="1" customHeight="1" s="16">
      <c r="A12" s="71" t="n"/>
      <c r="B12" s="15" t="inlineStr">
        <is>
          <t>(6.2) No. of students having Backlogs of opted for Higher studies</t>
        </is>
      </c>
      <c r="C12" s="25" t="n">
        <v>10</v>
      </c>
      <c r="D12" s="25" t="n">
        <v>0</v>
      </c>
      <c r="E12" s="25" t="n">
        <v>12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8</v>
      </c>
      <c r="L12" s="25" t="n">
        <v>0</v>
      </c>
      <c r="M12" s="25" t="n">
        <v>1</v>
      </c>
      <c r="N12" s="25" t="n">
        <v>1</v>
      </c>
      <c r="O12" s="25" t="n">
        <v>0</v>
      </c>
      <c r="P12" s="25" t="n">
        <v>0</v>
      </c>
      <c r="Q12" s="25" t="n">
        <v>0</v>
      </c>
      <c r="R12" s="25" t="n">
        <v>0</v>
      </c>
      <c r="S12" s="26">
        <f>SUM(C12,E12,G12,I12,K12,M12,O12,Q12)</f>
        <v/>
      </c>
      <c r="T12" s="26">
        <f>SUM(D12,F12,H12,J12,L12,N12,P12,R12)</f>
        <v/>
      </c>
      <c r="U12" s="32" t="n">
        <v>0</v>
      </c>
      <c r="V12" s="30" t="n">
        <v>0</v>
      </c>
      <c r="W12" s="30" t="n">
        <v>0</v>
      </c>
      <c r="X12" s="30" t="n">
        <v>0</v>
      </c>
      <c r="Y12" s="30" t="n">
        <v>0</v>
      </c>
      <c r="Z12" s="30" t="n">
        <v>0</v>
      </c>
      <c r="AA12" s="30" t="n">
        <v>0</v>
      </c>
      <c r="AB12" s="30" t="n">
        <v>0</v>
      </c>
      <c r="AC12" s="31">
        <f>SUM(U12,W12,Y12,AA12)</f>
        <v/>
      </c>
      <c r="AD12" s="31">
        <f>SUM(V12,X12,Z12,AB12)</f>
        <v/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>
        <v>0</v>
      </c>
      <c r="AK12" s="36">
        <f>SUM(AE12,AG12,AI12)</f>
        <v/>
      </c>
      <c r="AL12" s="36">
        <f>SUM(AF12,AH12,AJ12)</f>
        <v/>
      </c>
      <c r="AM12" s="41">
        <f>SUM(S12,AC12,AK12)</f>
        <v/>
      </c>
      <c r="AN12" s="41">
        <f>SUM(T12,AD12,AL12)</f>
        <v/>
      </c>
    </row>
    <row r="13" ht="12.75" customFormat="1" customHeight="1" s="16">
      <c r="A13" s="79" t="n"/>
      <c r="B13" s="15" t="inlineStr">
        <is>
          <t>(6.3) No. of students having Backlogs of opted out of any Career Fulfillment activties including "No response"</t>
        </is>
      </c>
      <c r="C13" s="25" t="n">
        <v>10</v>
      </c>
      <c r="D13" s="25" t="n">
        <v>14</v>
      </c>
      <c r="E13" s="25" t="n">
        <v>46</v>
      </c>
      <c r="F13" s="25" t="n">
        <v>0</v>
      </c>
      <c r="G13" s="25" t="n">
        <v>0</v>
      </c>
      <c r="H13" s="25" t="n">
        <v>0</v>
      </c>
      <c r="I13" s="25" t="n">
        <v>12</v>
      </c>
      <c r="J13" s="25" t="n">
        <v>0</v>
      </c>
      <c r="K13" s="25" t="n">
        <v>0</v>
      </c>
      <c r="L13" s="25" t="n">
        <v>0</v>
      </c>
      <c r="M13" s="25" t="n">
        <v>3</v>
      </c>
      <c r="N13" s="25" t="n">
        <v>3</v>
      </c>
      <c r="O13" s="25" t="n">
        <v>0</v>
      </c>
      <c r="P13" s="25" t="n">
        <v>0</v>
      </c>
      <c r="Q13" s="25" t="n">
        <v>0</v>
      </c>
      <c r="R13" s="25" t="n">
        <v>0</v>
      </c>
      <c r="S13" s="26">
        <f>SUM(C13,E13,G13,I13,K13,M13,O13,Q13)</f>
        <v/>
      </c>
      <c r="T13" s="26">
        <f>SUM(D13,F13,H13,J13,L13,N13,P13,R13)</f>
        <v/>
      </c>
      <c r="U13" s="32" t="n">
        <v>51</v>
      </c>
      <c r="V13" s="30" t="n">
        <v>0</v>
      </c>
      <c r="W13" s="30" t="n">
        <v>46</v>
      </c>
      <c r="X13" s="30" t="n">
        <v>0</v>
      </c>
      <c r="Y13" s="30" t="n">
        <v>5</v>
      </c>
      <c r="Z13" s="30" t="n">
        <v>0</v>
      </c>
      <c r="AA13" s="30" t="n">
        <v>62</v>
      </c>
      <c r="AB13" s="30" t="n">
        <v>0</v>
      </c>
      <c r="AC13" s="31">
        <f>SUM(U13,W13,Y13,AA13)</f>
        <v/>
      </c>
      <c r="AD13" s="31">
        <f>SUM(V13,X13,Z13,AB13)</f>
        <v/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>
        <f>SUM(AE13,AG13,AI13)</f>
        <v/>
      </c>
      <c r="AL13" s="36">
        <f>SUM(AF13,AH13,AJ13)</f>
        <v/>
      </c>
      <c r="AM13" s="41">
        <f>SUM(S13,AC13,AK13)</f>
        <v/>
      </c>
      <c r="AN13" s="41">
        <f>SUM(T13,AD13,AL13)</f>
        <v/>
      </c>
    </row>
    <row r="14" ht="12.75" customHeight="1" s="42">
      <c r="A14" s="11" t="n">
        <v>7</v>
      </c>
      <c r="B14" s="12" t="inlineStr">
        <is>
          <t>No. of students eligible for and requiring placements.(2-3-4-5-6.1)</t>
        </is>
      </c>
      <c r="C14" s="25" t="n">
        <v>-30</v>
      </c>
      <c r="D14" s="25" t="n">
        <v>45</v>
      </c>
      <c r="E14" s="25" t="n">
        <v>3</v>
      </c>
      <c r="F14" s="25" t="n">
        <v>-10</v>
      </c>
      <c r="G14" s="25" t="n">
        <v>0</v>
      </c>
      <c r="H14" s="25" t="n">
        <v>158</v>
      </c>
      <c r="I14" s="25" t="n">
        <v>0</v>
      </c>
      <c r="J14" s="25" t="n">
        <v>0</v>
      </c>
      <c r="K14" s="25" t="n">
        <v>-15</v>
      </c>
      <c r="L14" s="25" t="n">
        <v>0</v>
      </c>
      <c r="M14" s="25" t="n">
        <v>59</v>
      </c>
      <c r="N14" s="25" t="n">
        <v>59</v>
      </c>
      <c r="O14" s="25" t="n">
        <v>10</v>
      </c>
      <c r="P14" s="25" t="n">
        <v>0</v>
      </c>
      <c r="Q14" s="25" t="n">
        <v>0</v>
      </c>
      <c r="R14" s="25" t="n">
        <v>0</v>
      </c>
      <c r="S14" s="26">
        <f>SUM(C14,E14,G14,I14,K14,M14,O14,Q14)</f>
        <v/>
      </c>
      <c r="T14" s="26">
        <f>SUM(D14,F14,H14,J14,L14,N14,P14,R14)</f>
        <v/>
      </c>
      <c r="U14" s="32" t="n">
        <v>570</v>
      </c>
      <c r="V14" s="30" t="n">
        <v>19</v>
      </c>
      <c r="W14" s="30" t="n">
        <v>106</v>
      </c>
      <c r="X14" s="30" t="n">
        <v>66</v>
      </c>
      <c r="Y14" s="30" t="n">
        <v>13</v>
      </c>
      <c r="Z14" s="30" t="n">
        <v>0</v>
      </c>
      <c r="AA14" s="30" t="n">
        <v>32</v>
      </c>
      <c r="AB14" s="30" t="n">
        <v>35</v>
      </c>
      <c r="AC14" s="31">
        <f>SUM(U14,W14,Y14,AA14)</f>
        <v/>
      </c>
      <c r="AD14" s="31">
        <f>SUM(V14,X14,Z14,AB14)</f>
        <v/>
      </c>
      <c r="AE14" s="36" t="n">
        <v>0</v>
      </c>
      <c r="AF14" s="36" t="n">
        <v>3</v>
      </c>
      <c r="AG14" s="36" t="n">
        <v>0</v>
      </c>
      <c r="AH14" s="36" t="n">
        <v>1</v>
      </c>
      <c r="AI14" s="36" t="n">
        <v>437</v>
      </c>
      <c r="AJ14" s="36" t="n">
        <v>23</v>
      </c>
      <c r="AK14" s="36">
        <f>SUM(AE14,AG14,AI14)</f>
        <v/>
      </c>
      <c r="AL14" s="36">
        <f>SUM(AF14,AH14,AJ14)</f>
        <v/>
      </c>
      <c r="AM14" s="41">
        <f>SUM(S14,AC14,AK14)</f>
        <v/>
      </c>
      <c r="AN14" s="41">
        <f>SUM(T14,AD14,AL14)</f>
        <v/>
      </c>
    </row>
    <row r="15" ht="12.75" customFormat="1" customHeight="1" s="23">
      <c r="A15" s="21" t="n">
        <v>8</v>
      </c>
      <c r="B15" s="22" t="inlineStr">
        <is>
          <t>Total No. of Offers</t>
        </is>
      </c>
      <c r="C15" s="27" t="n">
        <v>10</v>
      </c>
      <c r="D15" s="27" t="n">
        <v>10</v>
      </c>
      <c r="E15" s="28" t="n">
        <v>289</v>
      </c>
      <c r="F15" s="28" t="n">
        <v>0</v>
      </c>
      <c r="G15" s="28" t="n">
        <v>0</v>
      </c>
      <c r="H15" s="28" t="n">
        <v>70</v>
      </c>
      <c r="I15" s="28" t="n">
        <v>0</v>
      </c>
      <c r="J15" s="28" t="n">
        <v>0</v>
      </c>
      <c r="K15" s="28" t="n">
        <v>8</v>
      </c>
      <c r="L15" s="28" t="n">
        <v>0</v>
      </c>
      <c r="M15" s="28" t="n">
        <v>14</v>
      </c>
      <c r="N15" s="28" t="n">
        <v>14</v>
      </c>
      <c r="O15" s="28" t="n">
        <v>1</v>
      </c>
      <c r="P15" s="28" t="n">
        <v>0</v>
      </c>
      <c r="Q15" s="28" t="n">
        <v>0</v>
      </c>
      <c r="R15" s="28" t="n">
        <v>0</v>
      </c>
      <c r="S15" s="29">
        <f>SUM(C15,E15,G15,I15,K15,M15,O15,Q15)</f>
        <v/>
      </c>
      <c r="T15" s="29">
        <f>SUM(D15,F15,H15,J15,L15,N15,P15,R15)</f>
        <v/>
      </c>
      <c r="U15" s="33" t="n">
        <v>697</v>
      </c>
      <c r="V15" s="33" t="n">
        <v>10</v>
      </c>
      <c r="W15" s="33" t="n">
        <v>11</v>
      </c>
      <c r="X15" s="33" t="n">
        <v>36</v>
      </c>
      <c r="Y15" s="33" t="n">
        <v>6</v>
      </c>
      <c r="Z15" s="33" t="n">
        <v>0</v>
      </c>
      <c r="AA15" s="33" t="n">
        <v>16</v>
      </c>
      <c r="AB15" s="33" t="n">
        <v>28</v>
      </c>
      <c r="AC15" s="34">
        <f>SUM(U15,W15,Y15,AA15)</f>
        <v/>
      </c>
      <c r="AD15" s="34">
        <f>SUM(V15,X15,Z15,AB15)</f>
        <v/>
      </c>
      <c r="AE15" s="38" t="n">
        <v>0</v>
      </c>
      <c r="AF15" s="38" t="n">
        <v>0</v>
      </c>
      <c r="AG15" s="38" t="n">
        <v>0</v>
      </c>
      <c r="AH15" s="38" t="n">
        <v>1</v>
      </c>
      <c r="AI15" s="38" t="n">
        <v>641</v>
      </c>
      <c r="AJ15" s="38" t="n">
        <v>34</v>
      </c>
      <c r="AK15" s="38">
        <f>SUM(AE15,AG15,AI15)</f>
        <v/>
      </c>
      <c r="AL15" s="38">
        <f>SUM(AF15,AH15,AJ15)</f>
        <v/>
      </c>
      <c r="AM15" s="41">
        <f>SUM(S15,AC15,AK15)</f>
        <v/>
      </c>
      <c r="AN15" s="41">
        <f>SUM(T15,AD15,AL15)</f>
        <v/>
      </c>
    </row>
    <row r="16" ht="12.75" customFormat="1" customHeight="1" s="23">
      <c r="A16" s="21" t="n">
        <v>9</v>
      </c>
      <c r="B16" s="24" t="inlineStr">
        <is>
          <t>No. of multiple offers</t>
        </is>
      </c>
      <c r="C16" s="27" t="n">
        <v>10</v>
      </c>
      <c r="D16" s="27" t="n">
        <v>2</v>
      </c>
      <c r="E16" s="28" t="n">
        <v>0</v>
      </c>
      <c r="F16" s="28" t="n">
        <v>0</v>
      </c>
      <c r="G16" s="28" t="n">
        <v>0</v>
      </c>
      <c r="H16" s="28" t="n">
        <v>3</v>
      </c>
      <c r="I16" s="28" t="n">
        <v>0</v>
      </c>
      <c r="J16" s="28" t="n">
        <v>0</v>
      </c>
      <c r="K16" s="28" t="n">
        <v>8</v>
      </c>
      <c r="L16" s="28" t="n">
        <v>0</v>
      </c>
      <c r="M16" s="28" t="n">
        <v>0</v>
      </c>
      <c r="N16" s="28" t="n">
        <v>0</v>
      </c>
      <c r="O16" s="28" t="n">
        <v>0</v>
      </c>
      <c r="P16" s="28" t="n">
        <v>0</v>
      </c>
      <c r="Q16" s="28" t="n">
        <v>0</v>
      </c>
      <c r="R16" s="28" t="n">
        <v>0</v>
      </c>
      <c r="S16" s="29">
        <f>SUM(C16,E16,G16,I16,K16,M16,O16,Q16)</f>
        <v/>
      </c>
      <c r="T16" s="29">
        <f>SUM(D16,F16,H16,J16,L16,N16,P16,R16)</f>
        <v/>
      </c>
      <c r="U16" s="33" t="n">
        <v>229</v>
      </c>
      <c r="V16" s="33" t="n">
        <v>0</v>
      </c>
      <c r="W16" s="33" t="n">
        <v>1</v>
      </c>
      <c r="X16" s="33" t="n">
        <v>2</v>
      </c>
      <c r="Y16" s="33" t="n">
        <v>0</v>
      </c>
      <c r="Z16" s="33" t="n">
        <v>0</v>
      </c>
      <c r="AA16" s="33" t="n">
        <v>1</v>
      </c>
      <c r="AB16" s="33" t="n">
        <v>1</v>
      </c>
      <c r="AC16" s="34">
        <f>SUM(U16,W16,Y16,AA16)</f>
        <v/>
      </c>
      <c r="AD16" s="34">
        <f>SUM(V16,X16,Z16,AB16)</f>
        <v/>
      </c>
      <c r="AE16" s="38" t="n">
        <v>0</v>
      </c>
      <c r="AF16" s="38" t="n">
        <v>0</v>
      </c>
      <c r="AG16" s="38" t="n">
        <v>0</v>
      </c>
      <c r="AH16" s="38" t="n">
        <v>0</v>
      </c>
      <c r="AI16" s="38" t="n">
        <v>258</v>
      </c>
      <c r="AJ16" s="38" t="n">
        <v>16</v>
      </c>
      <c r="AK16" s="38">
        <f>SUM(AE16,AG16,AI16)</f>
        <v/>
      </c>
      <c r="AL16" s="38">
        <f>SUM(AF16,AH16,AJ16)</f>
        <v/>
      </c>
      <c r="AM16" s="41">
        <f>SUM(S16,AC16,AK16)</f>
        <v/>
      </c>
      <c r="AN16" s="41">
        <f>SUM(T16,AD16,AL16)</f>
        <v/>
      </c>
    </row>
    <row r="17" ht="12.75" customHeight="1" s="42">
      <c r="A17" s="9" t="n">
        <v>10</v>
      </c>
      <c r="B17" s="10" t="inlineStr">
        <is>
          <t>No. of students placed out of Sl.No.7</t>
        </is>
      </c>
      <c r="C17" s="27" t="n">
        <v>0</v>
      </c>
      <c r="D17" s="27" t="n">
        <v>8</v>
      </c>
      <c r="E17" s="27" t="n">
        <v>289</v>
      </c>
      <c r="F17" s="27" t="n">
        <v>0</v>
      </c>
      <c r="G17" s="27" t="n">
        <v>0</v>
      </c>
      <c r="H17" s="27" t="n">
        <v>67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14</v>
      </c>
      <c r="N17" s="27" t="n">
        <v>14</v>
      </c>
      <c r="O17" s="27" t="n">
        <v>1</v>
      </c>
      <c r="P17" s="27" t="n">
        <v>0</v>
      </c>
      <c r="Q17" s="27" t="n">
        <v>0</v>
      </c>
      <c r="R17" s="27" t="n">
        <v>0</v>
      </c>
      <c r="S17" s="27">
        <f>S15-S16</f>
        <v/>
      </c>
      <c r="T17" s="27">
        <f>T15-T16</f>
        <v/>
      </c>
      <c r="U17" s="33" t="n">
        <v>468</v>
      </c>
      <c r="V17" s="33" t="n">
        <v>10</v>
      </c>
      <c r="W17" s="33" t="n">
        <v>10</v>
      </c>
      <c r="X17" s="33" t="n">
        <v>34</v>
      </c>
      <c r="Y17" s="33" t="n">
        <v>6</v>
      </c>
      <c r="Z17" s="33" t="n">
        <v>0</v>
      </c>
      <c r="AA17" s="33" t="n">
        <v>15</v>
      </c>
      <c r="AB17" s="33" t="n">
        <v>27</v>
      </c>
      <c r="AC17" s="34">
        <f>SUM(U17,W17,Y17,AA17)</f>
        <v/>
      </c>
      <c r="AD17" s="34">
        <f>SUM(V17,X17,Z17,AB17)</f>
        <v/>
      </c>
      <c r="AE17" s="38" t="n">
        <v>0</v>
      </c>
      <c r="AF17" s="38" t="n">
        <v>0</v>
      </c>
      <c r="AG17" s="38" t="n">
        <v>0</v>
      </c>
      <c r="AH17" s="38" t="n">
        <v>1</v>
      </c>
      <c r="AI17" s="38" t="n">
        <v>383</v>
      </c>
      <c r="AJ17" s="38" t="n">
        <v>18</v>
      </c>
      <c r="AK17" s="38">
        <f>SUM(AE17,AG17,AI17)</f>
        <v/>
      </c>
      <c r="AL17" s="38">
        <f>SUM(AF17,AH17,AJ17)</f>
        <v/>
      </c>
      <c r="AM17" s="41">
        <f>SUM(S17,AC17,AK17)</f>
        <v/>
      </c>
      <c r="AN17" s="41">
        <f>SUM(T17,AD17,AL17)</f>
        <v/>
      </c>
    </row>
    <row r="18" ht="12.75" customHeight="1" s="42">
      <c r="A18" s="11" t="n">
        <v>11</v>
      </c>
      <c r="B18" s="12" t="inlineStr">
        <is>
          <t>No. of students yet to be placed. (7-10)</t>
        </is>
      </c>
      <c r="C18" s="25" t="n">
        <v>-30</v>
      </c>
      <c r="D18" s="25" t="n">
        <v>37</v>
      </c>
      <c r="E18" s="25" t="n">
        <v>-286</v>
      </c>
      <c r="F18" s="25" t="n">
        <v>-10</v>
      </c>
      <c r="G18" s="25" t="n">
        <v>0</v>
      </c>
      <c r="H18" s="25" t="n">
        <v>91</v>
      </c>
      <c r="I18" s="25" t="n">
        <v>0</v>
      </c>
      <c r="J18" s="25" t="n">
        <v>0</v>
      </c>
      <c r="K18" s="25" t="n">
        <v>-15</v>
      </c>
      <c r="L18" s="25" t="n">
        <v>0</v>
      </c>
      <c r="M18" s="25" t="n">
        <v>45</v>
      </c>
      <c r="N18" s="25" t="n">
        <v>45</v>
      </c>
      <c r="O18" s="25" t="n">
        <v>9</v>
      </c>
      <c r="P18" s="25" t="n">
        <v>0</v>
      </c>
      <c r="Q18" s="25" t="n">
        <v>0</v>
      </c>
      <c r="R18" s="25" t="n">
        <v>0</v>
      </c>
      <c r="S18" s="26">
        <f>SUM(C18,E18,G18,I18,K18,M18,O18,Q18)</f>
        <v/>
      </c>
      <c r="T18" s="26">
        <f>SUM(D18,F18,H18,J18,L18,N18,P18,R18)</f>
        <v/>
      </c>
      <c r="U18" s="30" t="n">
        <v>102</v>
      </c>
      <c r="V18" s="30" t="n">
        <v>9</v>
      </c>
      <c r="W18" s="30" t="n">
        <v>96</v>
      </c>
      <c r="X18" s="30" t="n">
        <v>32</v>
      </c>
      <c r="Y18" s="30" t="n">
        <v>7</v>
      </c>
      <c r="Z18" s="30" t="n">
        <v>0</v>
      </c>
      <c r="AA18" s="30" t="n">
        <v>17</v>
      </c>
      <c r="AB18" s="30" t="n">
        <v>8</v>
      </c>
      <c r="AC18" s="31">
        <f>SUM(U18,W18,Y18,AA18)</f>
        <v/>
      </c>
      <c r="AD18" s="31">
        <f>SUM(V18,X18,Z18,AB18)</f>
        <v/>
      </c>
      <c r="AE18" s="36" t="n">
        <v>0</v>
      </c>
      <c r="AF18" s="36" t="n">
        <v>3</v>
      </c>
      <c r="AG18" s="36" t="n">
        <v>0</v>
      </c>
      <c r="AH18" s="36" t="n">
        <v>0</v>
      </c>
      <c r="AI18" s="36" t="n">
        <v>54</v>
      </c>
      <c r="AJ18" s="36" t="n">
        <v>5</v>
      </c>
      <c r="AK18" s="36">
        <f>SUM(AE18,AG18,AI18)</f>
        <v/>
      </c>
      <c r="AL18" s="36">
        <f>SUM(AF18,AH18,AJ18)</f>
        <v/>
      </c>
      <c r="AM18" s="41">
        <f>SUM(S18,AC18,AK18)</f>
        <v/>
      </c>
      <c r="AN18" s="41">
        <f>SUM(T18,AD18,AL18)</f>
        <v/>
      </c>
    </row>
    <row r="19" ht="12.75" customHeight="1" s="42">
      <c r="A19" s="11" t="n">
        <v>12</v>
      </c>
      <c r="B19" s="12" t="inlineStr">
        <is>
          <t>Percentage of students opted HS to the total number of students in final year. (4)</t>
        </is>
      </c>
      <c r="C19" s="25" t="n">
        <v>100</v>
      </c>
      <c r="D19" s="25" t="n">
        <v>0</v>
      </c>
      <c r="E19" s="25" t="n">
        <v>3.2</v>
      </c>
      <c r="F19" s="25" t="n">
        <v>0</v>
      </c>
      <c r="G19" s="25" t="n">
        <v>0</v>
      </c>
      <c r="H19" s="25" t="n">
        <v>1.59</v>
      </c>
      <c r="I19" s="25" t="n">
        <v>0</v>
      </c>
      <c r="J19" s="25" t="n">
        <v>0</v>
      </c>
      <c r="K19" s="25" t="n">
        <v>88.89</v>
      </c>
      <c r="L19" s="25" t="n">
        <v>0</v>
      </c>
      <c r="M19" s="25" t="n">
        <v>27.96</v>
      </c>
      <c r="N19" s="25" t="n">
        <v>27.96</v>
      </c>
      <c r="O19" s="25" t="n">
        <v>0</v>
      </c>
      <c r="P19" s="25" t="n">
        <v>0</v>
      </c>
      <c r="Q19" s="25" t="n">
        <v>0</v>
      </c>
      <c r="R19" s="25" t="n">
        <v>0</v>
      </c>
      <c r="S19" s="25">
        <f>ROUND(((S8/S6)*100),2)</f>
        <v/>
      </c>
      <c r="T19" s="25">
        <f>ROUND(((T8/T6)*100),2)</f>
        <v/>
      </c>
      <c r="U19" s="30" t="n">
        <v>13.46</v>
      </c>
      <c r="V19" s="30" t="n">
        <v>0</v>
      </c>
      <c r="W19" s="30" t="n">
        <v>13.02</v>
      </c>
      <c r="X19" s="30" t="n">
        <v>0</v>
      </c>
      <c r="Y19" s="30" t="n">
        <v>42.42</v>
      </c>
      <c r="Z19" s="30" t="n">
        <v>0</v>
      </c>
      <c r="AA19" s="30" t="n">
        <v>40.84</v>
      </c>
      <c r="AB19" s="30" t="n">
        <v>0</v>
      </c>
      <c r="AC19" s="30">
        <f>ROUND(((AC8/AC6)*100),2)</f>
        <v/>
      </c>
      <c r="AD19" s="30">
        <f>ROUND(((AD8/AD6)*100),2)</f>
        <v/>
      </c>
      <c r="AE19" s="36" t="n">
        <v>0</v>
      </c>
      <c r="AF19" s="36" t="n">
        <v>0</v>
      </c>
      <c r="AG19" s="36" t="n">
        <v>0</v>
      </c>
      <c r="AH19" s="36" t="n">
        <v>90</v>
      </c>
      <c r="AI19" s="36" t="n">
        <v>0</v>
      </c>
      <c r="AJ19" s="36" t="n">
        <v>0</v>
      </c>
      <c r="AK19" s="36">
        <f>ROUND(((AK8/AK6)*100),2)</f>
        <v/>
      </c>
      <c r="AL19" s="36">
        <f>ROUND(((AL8/AL6)*100),2)</f>
        <v/>
      </c>
      <c r="AM19" s="41">
        <f>ROUND(((AM8/AM6)*100),2)</f>
        <v/>
      </c>
      <c r="AN19" s="41">
        <f>ROUND(((AN8/AN6)*100),2)</f>
        <v/>
      </c>
    </row>
    <row r="20" ht="12.75" customHeight="1" s="42">
      <c r="A20" s="11" t="n">
        <v>13</v>
      </c>
      <c r="B20" s="12" t="inlineStr">
        <is>
          <t>Percentage of students having backlogs to the total number of students in the final year. (6)</t>
        </is>
      </c>
      <c r="C20" s="25" t="n">
        <v>300</v>
      </c>
      <c r="D20" s="25" t="n">
        <v>20</v>
      </c>
      <c r="E20" s="25" t="n">
        <v>30.25</v>
      </c>
      <c r="F20" s="25" t="n">
        <v>0</v>
      </c>
      <c r="G20" s="25" t="n">
        <v>0</v>
      </c>
      <c r="H20" s="25" t="n">
        <v>1.32</v>
      </c>
      <c r="I20" s="25" t="n">
        <v>21.43</v>
      </c>
      <c r="J20" s="25" t="n">
        <v>0</v>
      </c>
      <c r="K20" s="25" t="n">
        <v>177.78</v>
      </c>
      <c r="L20" s="25" t="n">
        <v>0</v>
      </c>
      <c r="M20" s="25" t="n">
        <v>10.75</v>
      </c>
      <c r="N20" s="25" t="n">
        <v>10.75</v>
      </c>
      <c r="O20" s="25" t="n">
        <v>0</v>
      </c>
      <c r="P20" s="25" t="n">
        <v>0</v>
      </c>
      <c r="Q20" s="25" t="n">
        <v>0</v>
      </c>
      <c r="R20" s="25" t="n">
        <v>0</v>
      </c>
      <c r="S20" s="25">
        <f>ROUND(((S10/S6)*100),2)</f>
        <v/>
      </c>
      <c r="T20" s="25">
        <f>ROUND(((T10/T6)*100),2)</f>
        <v/>
      </c>
      <c r="U20" s="30" t="n">
        <v>9.859999999999999</v>
      </c>
      <c r="V20" s="30" t="n">
        <v>8.699999999999999</v>
      </c>
      <c r="W20" s="30" t="n">
        <v>17.46</v>
      </c>
      <c r="X20" s="30" t="n">
        <v>14.29</v>
      </c>
      <c r="Y20" s="30" t="n">
        <v>30.3</v>
      </c>
      <c r="Z20" s="30" t="n">
        <v>0</v>
      </c>
      <c r="AA20" s="30" t="n">
        <v>36.13</v>
      </c>
      <c r="AB20" s="30" t="n">
        <v>0</v>
      </c>
      <c r="AC20" s="30">
        <f>ROUND(((AC10/AC6)*100),2)</f>
        <v/>
      </c>
      <c r="AD20" s="30">
        <f>ROUND(((AD10/AD6)*100),2)</f>
        <v/>
      </c>
      <c r="AE20" s="36" t="n">
        <v>0</v>
      </c>
      <c r="AF20" s="36" t="n">
        <v>0</v>
      </c>
      <c r="AG20" s="36" t="n">
        <v>0</v>
      </c>
      <c r="AH20" s="36" t="n">
        <v>0</v>
      </c>
      <c r="AI20" s="36" t="n">
        <v>11.11</v>
      </c>
      <c r="AJ20" s="36" t="n">
        <v>17.86</v>
      </c>
      <c r="AK20" s="36">
        <f>ROUND(((AK10/AK6)*100),2)</f>
        <v/>
      </c>
      <c r="AL20" s="36">
        <f>ROUND(((AL10/AL6)*100),2)</f>
        <v/>
      </c>
      <c r="AM20" s="41">
        <f>ROUND((AM10/AM6)*100,2)</f>
        <v/>
      </c>
      <c r="AN20" s="41">
        <f>ROUND((AN10/AN6)*100,2)</f>
        <v/>
      </c>
    </row>
    <row r="21" ht="12.75" customHeight="1" s="4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25" t="n">
        <v>-300</v>
      </c>
      <c r="D21" s="25" t="n">
        <v>50</v>
      </c>
      <c r="E21" s="25" t="n">
        <v>1.07</v>
      </c>
      <c r="F21" s="25" t="n">
        <v>0</v>
      </c>
      <c r="G21" s="25" t="n">
        <v>0</v>
      </c>
      <c r="H21" s="25" t="n">
        <v>41.8</v>
      </c>
      <c r="I21" s="25" t="n">
        <v>0</v>
      </c>
      <c r="J21" s="25" t="n">
        <v>0</v>
      </c>
      <c r="K21" s="25" t="n">
        <v>-166.67</v>
      </c>
      <c r="L21" s="25" t="n">
        <v>0</v>
      </c>
      <c r="M21" s="25" t="n">
        <v>63.44</v>
      </c>
      <c r="N21" s="25" t="n">
        <v>63.44</v>
      </c>
      <c r="O21" s="25" t="n">
        <v>71.43000000000001</v>
      </c>
      <c r="P21" s="25" t="n">
        <v>0</v>
      </c>
      <c r="Q21" s="25" t="n">
        <v>0</v>
      </c>
      <c r="R21" s="25" t="n">
        <v>0</v>
      </c>
      <c r="S21" s="25">
        <f>ROUND(((S14/S6)*100),2)</f>
        <v/>
      </c>
      <c r="T21" s="25">
        <f>ROUND(((T14/T6)*100),2)</f>
        <v/>
      </c>
      <c r="U21" s="30" t="n">
        <v>66.13</v>
      </c>
      <c r="V21" s="30" t="n">
        <v>82.61</v>
      </c>
      <c r="W21" s="30" t="n">
        <v>33.65</v>
      </c>
      <c r="X21" s="30" t="n">
        <v>85.70999999999999</v>
      </c>
      <c r="Y21" s="30" t="n">
        <v>39.39</v>
      </c>
      <c r="Z21" s="30" t="n">
        <v>0</v>
      </c>
      <c r="AA21" s="30" t="n">
        <v>16.75</v>
      </c>
      <c r="AB21" s="30" t="n">
        <v>49.3</v>
      </c>
      <c r="AC21" s="30">
        <f>ROUND(((AC14/AC6)*100),2)</f>
        <v/>
      </c>
      <c r="AD21" s="30">
        <f>ROUND(((AD14/AD6)*100),2)</f>
        <v/>
      </c>
      <c r="AE21" s="36" t="n">
        <v>0</v>
      </c>
      <c r="AF21" s="36" t="n">
        <v>100</v>
      </c>
      <c r="AG21" s="36" t="n">
        <v>0</v>
      </c>
      <c r="AH21" s="36" t="n">
        <v>10</v>
      </c>
      <c r="AI21" s="36" t="n">
        <v>80.93000000000001</v>
      </c>
      <c r="AJ21" s="36" t="n">
        <v>82.14</v>
      </c>
      <c r="AK21" s="36">
        <f>ROUND(((AK14/AK6)*100),2)</f>
        <v/>
      </c>
      <c r="AL21" s="36">
        <f>ROUND(((AL14/AL6)*100),2)</f>
        <v/>
      </c>
      <c r="AM21" s="41">
        <f>ROUND((AM14/AM6)*100,2)</f>
        <v/>
      </c>
      <c r="AN21" s="41">
        <f>ROUND((AN14/AN6)*100,2)</f>
        <v/>
      </c>
    </row>
    <row r="22" ht="12.75" customHeight="1" s="42">
      <c r="A22" s="11" t="n">
        <v>15</v>
      </c>
      <c r="B22" s="12" t="inlineStr">
        <is>
          <t>Percentage of students placed out of eligible students requiring placements. (10)</t>
        </is>
      </c>
      <c r="C22" s="25" t="n">
        <v>0</v>
      </c>
      <c r="D22" s="25" t="n">
        <v>17.78</v>
      </c>
      <c r="E22" s="25" t="n">
        <v>9633.33</v>
      </c>
      <c r="F22" s="25" t="n">
        <v>0</v>
      </c>
      <c r="G22" s="25" t="n">
        <v>0</v>
      </c>
      <c r="H22" s="25" t="n">
        <v>42.41</v>
      </c>
      <c r="I22" s="25" t="n">
        <v>0</v>
      </c>
      <c r="J22" s="25" t="n">
        <v>0</v>
      </c>
      <c r="K22" s="25" t="n">
        <v>0</v>
      </c>
      <c r="L22" s="25" t="n">
        <v>0</v>
      </c>
      <c r="M22" s="25" t="n">
        <v>23.73</v>
      </c>
      <c r="N22" s="25" t="n">
        <v>23.73</v>
      </c>
      <c r="O22" s="25" t="n">
        <v>10</v>
      </c>
      <c r="P22" s="25" t="n">
        <v>0</v>
      </c>
      <c r="Q22" s="25" t="n">
        <v>0</v>
      </c>
      <c r="R22" s="25" t="n">
        <v>0</v>
      </c>
      <c r="S22" s="25">
        <f>ROUND(((S17/S14)*100),2)</f>
        <v/>
      </c>
      <c r="T22" s="25">
        <f>ROUND(((T17/T14)*100),2)</f>
        <v/>
      </c>
      <c r="U22" s="30" t="n">
        <v>82.11</v>
      </c>
      <c r="V22" s="30" t="n">
        <v>52.63</v>
      </c>
      <c r="W22" s="30" t="n">
        <v>9.43</v>
      </c>
      <c r="X22" s="30" t="n">
        <v>51.52</v>
      </c>
      <c r="Y22" s="30" t="n">
        <v>46.15</v>
      </c>
      <c r="Z22" s="30" t="n">
        <v>0</v>
      </c>
      <c r="AA22" s="30" t="n">
        <v>46.88</v>
      </c>
      <c r="AB22" s="30" t="n">
        <v>77.14</v>
      </c>
      <c r="AC22" s="30">
        <f>ROUND(((AC17/AC14)*100),2)</f>
        <v/>
      </c>
      <c r="AD22" s="30">
        <f>ROUND(((AD17/AD14)*100),2)</f>
        <v/>
      </c>
      <c r="AE22" s="36" t="n">
        <v>0</v>
      </c>
      <c r="AF22" s="36" t="n">
        <v>0</v>
      </c>
      <c r="AG22" s="36" t="n">
        <v>0</v>
      </c>
      <c r="AH22" s="36" t="n">
        <v>100</v>
      </c>
      <c r="AI22" s="36" t="n">
        <v>87.64</v>
      </c>
      <c r="AJ22" s="36" t="n">
        <v>78.26000000000001</v>
      </c>
      <c r="AK22" s="36">
        <f>ROUND(((AK17/AK14)*100),2)</f>
        <v/>
      </c>
      <c r="AL22" s="36">
        <f>ROUND(((AL17/AL14)*100),2)</f>
        <v/>
      </c>
      <c r="AM22" s="41">
        <f>ROUND((AM17/AM14)*100,2)</f>
        <v/>
      </c>
      <c r="AN22" s="41">
        <f>ROUND((AN17/AN14)*100,2)</f>
        <v/>
      </c>
    </row>
    <row r="23" ht="12.75" customHeight="1" s="42">
      <c r="A23" s="11" t="n">
        <v>16</v>
      </c>
      <c r="B23" s="12" t="inlineStr">
        <is>
          <t>Percentage of students yet to be placed out of eligible students requiring placement. (11)</t>
        </is>
      </c>
      <c r="C23" s="25" t="n">
        <v>100</v>
      </c>
      <c r="D23" s="25" t="n">
        <v>82.22</v>
      </c>
      <c r="E23" s="25" t="n">
        <v>-9533.33</v>
      </c>
      <c r="F23" s="25" t="n">
        <v>100</v>
      </c>
      <c r="G23" s="25" t="n">
        <v>0</v>
      </c>
      <c r="H23" s="25" t="n">
        <v>57.59</v>
      </c>
      <c r="I23" s="25" t="n">
        <v>0</v>
      </c>
      <c r="J23" s="25" t="n">
        <v>0</v>
      </c>
      <c r="K23" s="25" t="n">
        <v>100</v>
      </c>
      <c r="L23" s="25" t="n">
        <v>0</v>
      </c>
      <c r="M23" s="25" t="n">
        <v>76.27</v>
      </c>
      <c r="N23" s="25" t="n">
        <v>76.27</v>
      </c>
      <c r="O23" s="25" t="n">
        <v>90</v>
      </c>
      <c r="P23" s="25" t="n">
        <v>0</v>
      </c>
      <c r="Q23" s="25" t="n">
        <v>0</v>
      </c>
      <c r="R23" s="25" t="n">
        <v>0</v>
      </c>
      <c r="S23" s="25">
        <f>ROUND(((S18/S14)*100),2)</f>
        <v/>
      </c>
      <c r="T23" s="25">
        <f>ROUND(((T18/T14)*100),2)</f>
        <v/>
      </c>
      <c r="U23" s="30" t="n">
        <v>17.89</v>
      </c>
      <c r="V23" s="30" t="n">
        <v>47.37</v>
      </c>
      <c r="W23" s="30" t="n">
        <v>90.56999999999999</v>
      </c>
      <c r="X23" s="30" t="n">
        <v>48.48</v>
      </c>
      <c r="Y23" s="30" t="n">
        <v>53.85</v>
      </c>
      <c r="Z23" s="30" t="n">
        <v>0</v>
      </c>
      <c r="AA23" s="30" t="n">
        <v>53.12</v>
      </c>
      <c r="AB23" s="30" t="n">
        <v>22.86</v>
      </c>
      <c r="AC23" s="30">
        <f>ROUND(((AC18/AC14)*100),2)</f>
        <v/>
      </c>
      <c r="AD23" s="30">
        <f>ROUND(((AD18/AD14)*100),2)</f>
        <v/>
      </c>
      <c r="AE23" s="36" t="n">
        <v>0</v>
      </c>
      <c r="AF23" s="36" t="n">
        <v>100</v>
      </c>
      <c r="AG23" s="36" t="n">
        <v>0</v>
      </c>
      <c r="AH23" s="36" t="n">
        <v>0</v>
      </c>
      <c r="AI23" s="36" t="n">
        <v>12.36</v>
      </c>
      <c r="AJ23" s="36" t="n">
        <v>21.74</v>
      </c>
      <c r="AK23" s="36">
        <f>ROUND(((AK18/AK14)*100),2)</f>
        <v/>
      </c>
      <c r="AL23" s="36">
        <f>ROUND(((AL18/AL14)*100),2)</f>
        <v/>
      </c>
      <c r="AM23" s="41">
        <f>ROUND((AM18/AM14)*100,2)</f>
        <v/>
      </c>
      <c r="AN23" s="41">
        <f>ROUND((AN18/AN14)*100,2)</f>
        <v/>
      </c>
    </row>
    <row r="24" ht="12.75" customHeight="1" s="42">
      <c r="A24" s="11" t="n">
        <v>17</v>
      </c>
      <c r="B24" s="13" t="inlineStr">
        <is>
          <t>Salary details.</t>
        </is>
      </c>
      <c r="C24" s="25" t="inlineStr"/>
      <c r="D24" s="25" t="inlineStr"/>
      <c r="E24" s="25" t="inlineStr"/>
      <c r="F24" s="25" t="inlineStr"/>
      <c r="G24" s="25" t="inlineStr"/>
      <c r="H24" s="25" t="inlineStr"/>
      <c r="I24" s="25" t="inlineStr"/>
      <c r="J24" s="25" t="inlineStr"/>
      <c r="K24" s="25" t="inlineStr"/>
      <c r="L24" s="25" t="inlineStr"/>
      <c r="M24" s="25" t="inlineStr"/>
      <c r="N24" s="25" t="inlineStr"/>
      <c r="O24" s="25" t="inlineStr"/>
      <c r="P24" s="25" t="inlineStr"/>
      <c r="Q24" s="25" t="inlineStr"/>
      <c r="R24" s="25" t="inlineStr"/>
      <c r="S24" s="25" t="n"/>
      <c r="T24" s="25" t="n"/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n"/>
      <c r="AD24" s="30" t="n"/>
      <c r="AE24" s="36" t="inlineStr"/>
      <c r="AF24" s="36" t="inlineStr"/>
      <c r="AG24" s="36" t="inlineStr"/>
      <c r="AH24" s="36" t="inlineStr"/>
      <c r="AI24" s="36" t="inlineStr"/>
      <c r="AJ24" s="36" t="inlineStr"/>
      <c r="AK24" s="36" t="n"/>
      <c r="AL24" s="36" t="n"/>
      <c r="AM24" s="41" t="n"/>
      <c r="AN24" s="41" t="n"/>
    </row>
    <row r="25" ht="12.75" customFormat="1" customHeight="1" s="16">
      <c r="A25" s="71" t="n"/>
      <c r="B25" s="15" t="inlineStr">
        <is>
          <t>(a) Highest (Per annum) Rs.in lakhs</t>
        </is>
      </c>
      <c r="C25" s="25" t="n">
        <v>1.5</v>
      </c>
      <c r="D25" s="25" t="n">
        <v>8</v>
      </c>
      <c r="E25" s="25" t="n">
        <v>3.25</v>
      </c>
      <c r="F25" s="25" t="n">
        <v>32.2</v>
      </c>
      <c r="G25" s="25" t="n">
        <v>0</v>
      </c>
      <c r="H25" s="25" t="n">
        <v>4.5</v>
      </c>
      <c r="I25" s="25" t="n">
        <v>0</v>
      </c>
      <c r="J25" s="25" t="n">
        <v>0</v>
      </c>
      <c r="K25" s="25" t="n">
        <v>9</v>
      </c>
      <c r="L25" s="25" t="n">
        <v>0</v>
      </c>
      <c r="M25" s="25" t="n">
        <v>4.5</v>
      </c>
      <c r="N25" s="25" t="n">
        <v>4.5</v>
      </c>
      <c r="O25" s="25" t="n">
        <v>0</v>
      </c>
      <c r="P25" s="25" t="n">
        <v>0</v>
      </c>
      <c r="Q25" s="25" t="n">
        <v>0</v>
      </c>
      <c r="R25" s="25" t="n">
        <v>0</v>
      </c>
      <c r="S25" s="25">
        <f>MAX(C25,E25,G25,I25,K25,M25,O25,Q25)</f>
        <v/>
      </c>
      <c r="T25" s="25">
        <f>MAX(D25,F25,H25,J25,L25,N25,P25,R25)</f>
        <v/>
      </c>
      <c r="U25" s="30" t="n">
        <v>32</v>
      </c>
      <c r="V25" s="30" t="n">
        <v>5.2</v>
      </c>
      <c r="W25" s="35" t="n">
        <v>9</v>
      </c>
      <c r="X25" s="35" t="n">
        <v>10</v>
      </c>
      <c r="Y25" s="30" t="n">
        <v>2.18</v>
      </c>
      <c r="Z25" s="30" t="n">
        <v>0</v>
      </c>
      <c r="AA25" s="30" t="n">
        <v>3.82</v>
      </c>
      <c r="AB25" s="30" t="n">
        <v>9</v>
      </c>
      <c r="AC25" s="30">
        <f>MAX(U25,W25,Y25,AA25)</f>
        <v/>
      </c>
      <c r="AD25" s="30">
        <f>MAX(V25,X25,Z25,AB25)</f>
        <v/>
      </c>
      <c r="AE25" s="39" t="n">
        <v>0</v>
      </c>
      <c r="AF25" s="39" t="n">
        <v>0</v>
      </c>
      <c r="AG25" s="39" t="n">
        <v>0</v>
      </c>
      <c r="AH25" s="39" t="n">
        <v>9</v>
      </c>
      <c r="AI25" s="36" t="n">
        <v>8.5</v>
      </c>
      <c r="AJ25" s="39" t="n">
        <v>10</v>
      </c>
      <c r="AK25" s="39">
        <f>MAX(AE25,AG25,AI25)</f>
        <v/>
      </c>
      <c r="AL25" s="39">
        <f>MAX(AF25,AH25,AJ25)</f>
        <v/>
      </c>
      <c r="AM25" s="41">
        <f>MAX(S25,AC25,AK25)</f>
        <v/>
      </c>
      <c r="AN25" s="41">
        <f>MAX(T25,AD25,AL25)</f>
        <v/>
      </c>
    </row>
    <row r="26" ht="12.75" customFormat="1" customHeight="1" s="16">
      <c r="A26" s="71" t="n"/>
      <c r="B26" s="15" t="inlineStr">
        <is>
          <t>(b) Lowest (Per annum) Rs.in lakhs</t>
        </is>
      </c>
      <c r="C26" s="25" t="n">
        <v>1.5</v>
      </c>
      <c r="D26" s="25" t="n">
        <v>3.36</v>
      </c>
      <c r="E26" s="25" t="n">
        <v>3.25</v>
      </c>
      <c r="F26" s="25" t="n">
        <v>12.2</v>
      </c>
      <c r="G26" s="25" t="n">
        <v>0</v>
      </c>
      <c r="H26" s="25" t="n">
        <v>1.65</v>
      </c>
      <c r="I26" s="25" t="n">
        <v>0</v>
      </c>
      <c r="J26" s="25" t="n">
        <v>0</v>
      </c>
      <c r="K26" s="25" t="n">
        <v>98</v>
      </c>
      <c r="L26" s="25" t="n">
        <v>0</v>
      </c>
      <c r="M26" s="25" t="n">
        <v>3</v>
      </c>
      <c r="N26" s="25" t="n">
        <v>3</v>
      </c>
      <c r="O26" s="25" t="n">
        <v>0</v>
      </c>
      <c r="P26" s="25" t="n">
        <v>0</v>
      </c>
      <c r="Q26" s="25" t="n">
        <v>0</v>
      </c>
      <c r="R26" s="25" t="n">
        <v>0</v>
      </c>
      <c r="S26" s="25">
        <f>MIN(C26,E26,G26,I26,K26,M26,O26,Q26)</f>
        <v/>
      </c>
      <c r="T26" s="25">
        <f>MIN(D26,F26,H26,J26,L26,N26,P26,R26)</f>
        <v/>
      </c>
      <c r="U26" s="30" t="n">
        <v>3.36</v>
      </c>
      <c r="V26" s="30" t="n">
        <v>3.5</v>
      </c>
      <c r="W26" s="35" t="n">
        <v>4.5</v>
      </c>
      <c r="X26" s="35" t="n">
        <v>4</v>
      </c>
      <c r="Y26" s="30" t="n">
        <v>2.18</v>
      </c>
      <c r="Z26" s="30" t="n">
        <v>0</v>
      </c>
      <c r="AA26" s="30" t="n">
        <v>3.82</v>
      </c>
      <c r="AB26" s="30" t="n">
        <v>3.53</v>
      </c>
      <c r="AC26" s="30">
        <f>MIN(U26,W26,Y26,AA26)</f>
        <v/>
      </c>
      <c r="AD26" s="30">
        <f>MIN(V26,X26,Z26,AB26)</f>
        <v/>
      </c>
      <c r="AE26" s="39" t="n">
        <v>0</v>
      </c>
      <c r="AF26" s="39" t="n">
        <v>0</v>
      </c>
      <c r="AG26" s="39" t="n">
        <v>0</v>
      </c>
      <c r="AH26" s="39" t="n">
        <v>9</v>
      </c>
      <c r="AI26" s="36" t="n">
        <v>3.2</v>
      </c>
      <c r="AJ26" s="39" t="n">
        <v>4</v>
      </c>
      <c r="AK26" s="39">
        <f>MIN(AE26,AG26,AI26)</f>
        <v/>
      </c>
      <c r="AL26" s="39">
        <f>MIN(AF26,AH26,AJ26)</f>
        <v/>
      </c>
      <c r="AM26" s="41">
        <f>MIN(S26,AC26,AK26)</f>
        <v/>
      </c>
      <c r="AN26" s="41">
        <f>MIN(T26,AD26,AL26)</f>
        <v/>
      </c>
    </row>
    <row r="27" ht="12.75" customFormat="1" customHeight="1" s="16">
      <c r="A27" s="79" t="n"/>
      <c r="B27" s="15" t="inlineStr">
        <is>
          <t>(c) Average (Per annum)Rs.in lakhs</t>
        </is>
      </c>
      <c r="C27" s="25" t="n">
        <v>1.5</v>
      </c>
      <c r="D27" s="25" t="n">
        <v>5.25</v>
      </c>
      <c r="E27" s="25" t="n">
        <v>3.25</v>
      </c>
      <c r="F27" s="25" t="n">
        <v>3</v>
      </c>
      <c r="G27" s="25" t="n">
        <v>0</v>
      </c>
      <c r="H27" s="25" t="n">
        <v>3.5</v>
      </c>
      <c r="I27" s="25" t="n">
        <v>0</v>
      </c>
      <c r="J27" s="25" t="n">
        <v>0</v>
      </c>
      <c r="K27" s="25" t="n">
        <v>798</v>
      </c>
      <c r="L27" s="25" t="n">
        <v>0</v>
      </c>
      <c r="M27" s="25" t="n">
        <v>3.75</v>
      </c>
      <c r="N27" s="25" t="n">
        <v>3.75</v>
      </c>
      <c r="O27" s="25" t="n">
        <v>0</v>
      </c>
      <c r="P27" s="25" t="n">
        <v>0</v>
      </c>
      <c r="Q27" s="25" t="n">
        <v>0</v>
      </c>
      <c r="R27" s="25" t="n">
        <v>0</v>
      </c>
      <c r="S27" s="25">
        <f>ROUND((AVERAGE(C27,E27,G27,I27,K27,M27,O27,Q27)),2)</f>
        <v/>
      </c>
      <c r="T27" s="25">
        <f>ROUND((AVERAGE(D27,F27,H27,J27,L27,N27,P27,R27)),2)</f>
        <v/>
      </c>
      <c r="U27" s="30" t="n">
        <v>5.1</v>
      </c>
      <c r="V27" s="30" t="n">
        <v>5</v>
      </c>
      <c r="W27" s="35" t="n">
        <v>6.83</v>
      </c>
      <c r="X27" s="35" t="n">
        <v>6.55</v>
      </c>
      <c r="Y27" s="30" t="n">
        <v>2.18</v>
      </c>
      <c r="Z27" s="30" t="n">
        <v>0</v>
      </c>
      <c r="AA27" s="30" t="n">
        <v>3.82</v>
      </c>
      <c r="AB27" s="30" t="n">
        <v>3.53</v>
      </c>
      <c r="AC27" s="30">
        <f>ROUND((AVERAGE(U27,W27,Y27,AA27)),2)</f>
        <v/>
      </c>
      <c r="AD27" s="30">
        <f>ROUND((AVERAGE(V27,X27,Z27,AB27)),2)</f>
        <v/>
      </c>
      <c r="AE27" s="39" t="n">
        <v>0</v>
      </c>
      <c r="AF27" s="39" t="n">
        <v>0</v>
      </c>
      <c r="AG27" s="39" t="n">
        <v>0</v>
      </c>
      <c r="AH27" s="39" t="n">
        <v>9</v>
      </c>
      <c r="AI27" s="36" t="n">
        <v>4.2</v>
      </c>
      <c r="AJ27" s="39" t="n">
        <v>6.58</v>
      </c>
      <c r="AK27" s="39">
        <f>ROUND((AVERAGE(AE27,AG27,AI27)),2)</f>
        <v/>
      </c>
      <c r="AL27" s="39">
        <f>ROUND((AVERAGE(AF27,AH27,AJ27)),2)</f>
        <v/>
      </c>
      <c r="AM27" s="41">
        <f>ROUND((AVERAGE(S27,AC27,AK27)),2)</f>
        <v/>
      </c>
      <c r="AN27" s="41">
        <f>ROUND((AVERAGE(T27,AD27,AL27)),2)</f>
        <v/>
      </c>
    </row>
    <row r="28" ht="12.75" customHeight="1" s="42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</row>
    <row r="29" ht="12.75" customHeight="1" s="42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</row>
    <row r="30" ht="12.75" customHeight="1" s="42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</row>
    <row r="31" ht="12.75" customHeight="1" s="42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</row>
    <row r="32" ht="12.75" customHeight="1" s="4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</row>
    <row r="33" ht="12.75" customHeight="1" s="42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</row>
    <row r="34" ht="12.75" customHeight="1" s="42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</row>
    <row r="35" ht="12.75" customHeight="1" s="42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</row>
  </sheetData>
  <mergeCells count="26"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2022-03-02T17:27:35Z</dcterms:created>
  <dcterms:modified xsi:type="dcterms:W3CDTF">2022-03-02T17:34:22Z</dcterms:modified>
  <cp:lastModifiedBy>JYOTHIPRAKASH</cp:lastModifiedBy>
</cp:coreProperties>
</file>