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6A33177A-580D-4395-BEB9-617E97739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FS 2022" sheetId="1" r:id="rId1"/>
    <sheet name="2022 Data on Other Career Op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1" l="1"/>
  <c r="S22" i="1"/>
  <c r="AL27" i="1"/>
  <c r="AK27" i="1"/>
  <c r="AL26" i="1"/>
  <c r="AK26" i="1"/>
  <c r="AL25" i="1"/>
  <c r="AK25" i="1"/>
  <c r="AL23" i="1"/>
  <c r="AK23" i="1"/>
  <c r="AK21" i="1"/>
  <c r="AL19" i="1"/>
  <c r="AK19" i="1"/>
  <c r="AL18" i="1"/>
  <c r="AK18" i="1"/>
  <c r="AL17" i="1"/>
  <c r="AL22" i="1" s="1"/>
  <c r="AK17" i="1"/>
  <c r="AK22" i="1" s="1"/>
  <c r="AL16" i="1"/>
  <c r="AK16" i="1"/>
  <c r="AL15" i="1"/>
  <c r="AK15" i="1"/>
  <c r="AL14" i="1"/>
  <c r="AL21" i="1" s="1"/>
  <c r="AK14" i="1"/>
  <c r="AL13" i="1"/>
  <c r="AK13" i="1"/>
  <c r="AL12" i="1"/>
  <c r="AK12" i="1"/>
  <c r="AL11" i="1"/>
  <c r="AK11" i="1"/>
  <c r="AL10" i="1"/>
  <c r="AL20" i="1" s="1"/>
  <c r="AK10" i="1"/>
  <c r="AK20" i="1" s="1"/>
  <c r="AL9" i="1"/>
  <c r="AK9" i="1"/>
  <c r="AL8" i="1"/>
  <c r="AK8" i="1"/>
  <c r="AL7" i="1"/>
  <c r="AK7" i="1"/>
  <c r="AL6" i="1"/>
  <c r="AK6" i="1"/>
  <c r="AL5" i="1"/>
  <c r="AK5" i="1"/>
  <c r="AD27" i="1"/>
  <c r="AC27" i="1"/>
  <c r="AD26" i="1"/>
  <c r="AC26" i="1"/>
  <c r="AD25" i="1"/>
  <c r="AC25" i="1"/>
  <c r="AC23" i="1"/>
  <c r="AD21" i="1"/>
  <c r="AC21" i="1"/>
  <c r="AD20" i="1"/>
  <c r="AC20" i="1"/>
  <c r="AC18" i="1"/>
  <c r="AD17" i="1"/>
  <c r="AD22" i="1" s="1"/>
  <c r="AC17" i="1"/>
  <c r="AC22" i="1" s="1"/>
  <c r="AD16" i="1"/>
  <c r="AC16" i="1"/>
  <c r="AD15" i="1"/>
  <c r="AC15" i="1"/>
  <c r="AD14" i="1"/>
  <c r="AD23" i="1" s="1"/>
  <c r="AC14" i="1"/>
  <c r="AD13" i="1"/>
  <c r="AC13" i="1"/>
  <c r="AD12" i="1"/>
  <c r="AC12" i="1"/>
  <c r="AD11" i="1"/>
  <c r="AC11" i="1"/>
  <c r="AD10" i="1"/>
  <c r="AC10" i="1"/>
  <c r="AD9" i="1"/>
  <c r="AC9" i="1"/>
  <c r="AD8" i="1"/>
  <c r="AD19" i="1" s="1"/>
  <c r="AC8" i="1"/>
  <c r="AC19" i="1" s="1"/>
  <c r="AD7" i="1"/>
  <c r="AC7" i="1"/>
  <c r="AD6" i="1"/>
  <c r="AC6" i="1"/>
  <c r="AD5" i="1"/>
  <c r="AC5" i="1"/>
  <c r="T27" i="1" l="1"/>
  <c r="S27" i="1"/>
  <c r="T26" i="1"/>
  <c r="S26" i="1"/>
  <c r="T25" i="1"/>
  <c r="S25" i="1"/>
  <c r="T21" i="1"/>
  <c r="S21" i="1"/>
  <c r="T20" i="1"/>
  <c r="S20" i="1"/>
  <c r="T18" i="1"/>
  <c r="T23" i="1" s="1"/>
  <c r="S18" i="1"/>
  <c r="S23" i="1" s="1"/>
  <c r="T16" i="1"/>
  <c r="T17" i="1" s="1"/>
  <c r="T22" i="1" s="1"/>
  <c r="S16" i="1"/>
  <c r="S17" i="1" s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T19" i="1" s="1"/>
  <c r="S8" i="1"/>
  <c r="S19" i="1" s="1"/>
  <c r="T7" i="1"/>
  <c r="S7" i="1"/>
  <c r="T6" i="1"/>
  <c r="S6" i="1"/>
  <c r="T5" i="1"/>
  <c r="S5" i="1"/>
  <c r="Y13" i="2" l="1"/>
  <c r="X13" i="2"/>
  <c r="W13" i="2"/>
  <c r="V13" i="2"/>
  <c r="U13" i="2"/>
  <c r="T13" i="2"/>
  <c r="S13" i="2"/>
  <c r="R13" i="2"/>
  <c r="Q13" i="2"/>
  <c r="P13" i="2"/>
  <c r="E13" i="2"/>
  <c r="D13" i="2"/>
  <c r="C13" i="2"/>
  <c r="B13" i="2"/>
  <c r="AN27" i="1"/>
  <c r="AM27" i="1"/>
  <c r="AN26" i="1"/>
  <c r="AM26" i="1"/>
  <c r="AN25" i="1"/>
  <c r="AM25" i="1"/>
  <c r="AN21" i="1"/>
  <c r="AM21" i="1"/>
  <c r="AN20" i="1"/>
  <c r="AN18" i="1"/>
  <c r="AM18" i="1"/>
  <c r="AN17" i="1"/>
  <c r="AM17" i="1"/>
  <c r="AM22" i="1" s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N19" i="1" s="1"/>
  <c r="AM8" i="1"/>
  <c r="AM19" i="1" s="1"/>
  <c r="AN7" i="1"/>
  <c r="AM7" i="1"/>
  <c r="AN6" i="1"/>
  <c r="AM6" i="1"/>
  <c r="AN5" i="1"/>
  <c r="AN22" i="1" l="1"/>
  <c r="AM20" i="1"/>
  <c r="AM23" i="1"/>
  <c r="AN23" i="1"/>
</calcChain>
</file>

<file path=xl/sharedStrings.xml><?xml version="1.0" encoding="utf-8"?>
<sst xmlns="http://schemas.openxmlformats.org/spreadsheetml/2006/main" count="192" uniqueCount="60">
  <si>
    <t>2022 OVERALL CAREER FULFILLMENT STATISTICS - GCGC</t>
  </si>
  <si>
    <t>S. No.</t>
  </si>
  <si>
    <t>Description</t>
  </si>
  <si>
    <t>Visakhapatnam Campus</t>
  </si>
  <si>
    <t>Hyderabad Campus</t>
  </si>
  <si>
    <t>Bengaluru Campus</t>
  </si>
  <si>
    <t>Total</t>
  </si>
  <si>
    <t>GIT</t>
  </si>
  <si>
    <t>GIM</t>
  </si>
  <si>
    <t>GIS</t>
  </si>
  <si>
    <t>GSoA</t>
  </si>
  <si>
    <t>GIN</t>
  </si>
  <si>
    <t>GIP</t>
  </si>
  <si>
    <t>GSoL</t>
  </si>
  <si>
    <t>GSGS</t>
  </si>
  <si>
    <t>GST</t>
  </si>
  <si>
    <t>HBS</t>
  </si>
  <si>
    <t>SoP</t>
  </si>
  <si>
    <t>SoS</t>
  </si>
  <si>
    <t>GSBB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</si>
  <si>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</si>
  <si>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</si>
  <si>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</si>
  <si>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</si>
  <si>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</si>
  <si>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</si>
  <si>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</si>
  <si>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</si>
  <si>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</si>
  <si>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</si>
  <si>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</si>
  <si>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</si>
  <si>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</si>
  <si>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</si>
  <si>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</si>
  <si>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</si>
  <si>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</si>
  <si>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</si>
  <si>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</si>
  <si>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</si>
  <si>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</si>
  <si>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</si>
  <si>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</si>
  <si>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</si>
  <si>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</si>
  <si>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</si>
  <si>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Career Option</t>
  </si>
  <si>
    <t>Career Guidance Center - Visakhapatnam</t>
  </si>
  <si>
    <t>Career Guidance Center - Hyderabad</t>
  </si>
  <si>
    <t>Career Guidance Center - Bengaluru</t>
  </si>
  <si>
    <t>SoT</t>
  </si>
  <si>
    <t>Placements</t>
  </si>
  <si>
    <t>Deferred Placements</t>
  </si>
  <si>
    <t>Higher Education Overseas</t>
  </si>
  <si>
    <t>Higher Education India</t>
  </si>
  <si>
    <t>Entrepreneurship /Startups</t>
  </si>
  <si>
    <t>Family Business</t>
  </si>
  <si>
    <t>CIVILS/UPSC/SSC/GROUPS</t>
  </si>
  <si>
    <t>Yet to Disclose</t>
  </si>
  <si>
    <t>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</si>
</sst>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8"/>
      <color rgb="FF000000"/>
      <name val="Arial"/>
      <family val="2"/>
    </font>
    <font>
      <b/>
      <sz val="9"/>
      <color rgb="FF000000"/>
      <name val="Verdana"/>
      <family val="2"/>
    </font>
    <font>
      <sz val="10"/>
      <name val="Arial"/>
      <family val="2"/>
    </font>
    <font>
      <b/>
      <sz val="9"/>
      <color rgb="FFFFFFFF"/>
      <name val="Verdana"/>
      <family val="2"/>
    </font>
    <font>
      <sz val="10"/>
      <color rgb="FF000000"/>
      <name val="Calibri"/>
      <family val="2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sz val="8"/>
      <color rgb="FF000000"/>
      <name val="&quot;Courier New&quot;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FFD9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vertical="center"/>
    </xf>
    <xf numFmtId="0" fontId="5" fillId="9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10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5" fillId="10" borderId="13" xfId="0" applyFont="1" applyFill="1" applyBorder="1" applyAlignment="1">
      <alignment vertical="center"/>
    </xf>
    <xf numFmtId="0" fontId="0" fillId="11" borderId="0" xfId="0" applyFont="1" applyFill="1" applyAlignment="1"/>
    <xf numFmtId="0" fontId="5" fillId="12" borderId="0" xfId="0" applyFont="1" applyFill="1" applyAlignment="1">
      <alignment horizontal="center"/>
    </xf>
    <xf numFmtId="0" fontId="5" fillId="12" borderId="13" xfId="0" applyFont="1" applyFill="1" applyBorder="1" applyAlignment="1">
      <alignment vertical="center"/>
    </xf>
    <xf numFmtId="0" fontId="0" fillId="13" borderId="0" xfId="0" applyFont="1" applyFill="1" applyAlignment="1"/>
    <xf numFmtId="0" fontId="5" fillId="12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vertical="center"/>
    </xf>
    <xf numFmtId="0" fontId="0" fillId="15" borderId="0" xfId="0" applyFont="1" applyFill="1" applyAlignment="1"/>
    <xf numFmtId="0" fontId="5" fillId="14" borderId="13" xfId="0" applyFont="1" applyFill="1" applyBorder="1" applyAlignment="1"/>
    <xf numFmtId="0" fontId="12" fillId="4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2" fillId="16" borderId="13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2" fontId="12" fillId="5" borderId="13" xfId="0" applyNumberFormat="1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center" vertical="center"/>
    </xf>
    <xf numFmtId="49" fontId="13" fillId="8" borderId="13" xfId="0" applyNumberFormat="1" applyFont="1" applyFill="1" applyBorder="1" applyAlignment="1">
      <alignment horizontal="center" vertical="center"/>
    </xf>
    <xf numFmtId="49" fontId="14" fillId="16" borderId="13" xfId="0" applyNumberFormat="1" applyFont="1" applyFill="1" applyBorder="1" applyAlignment="1">
      <alignment horizontal="center" vertical="center"/>
    </xf>
    <xf numFmtId="2" fontId="13" fillId="8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7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3" fillId="0" borderId="9" xfId="0" applyFont="1" applyBorder="1"/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6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/>
    <xf numFmtId="0" fontId="2" fillId="6" borderId="10" xfId="0" applyFont="1" applyFill="1" applyBorder="1" applyAlignment="1">
      <alignment horizontal="center" vertical="center"/>
    </xf>
    <xf numFmtId="0" fontId="3" fillId="0" borderId="2" xfId="0" applyFont="1" applyBorder="1"/>
    <xf numFmtId="0" fontId="2" fillId="6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11" xfId="0" applyFont="1" applyBorder="1"/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A35"/>
  <sheetViews>
    <sheetView tabSelected="1" zoomScale="115" zoomScaleNormal="115" workbookViewId="0">
      <pane xSplit="2" ySplit="4" topLeftCell="X5" activePane="bottomRight" state="frozen"/>
      <selection pane="topRight" activeCell="C1" sqref="C1"/>
      <selection pane="bottomLeft" activeCell="A5" sqref="A5"/>
      <selection pane="bottomRight" activeCell="AM5" sqref="AM5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4" width="6.85546875" customWidth="1"/>
    <col min="5" max="6" width="7.140625" customWidth="1"/>
    <col min="7" max="8" width="6.28515625" customWidth="1"/>
    <col min="9" max="18" width="5.28515625" customWidth="1"/>
    <col min="19" max="19" width="6" customWidth="1"/>
    <col min="20" max="20" width="7" customWidth="1"/>
    <col min="21" max="21" width="7.28515625" customWidth="1"/>
    <col min="22" max="22" width="5.28515625" customWidth="1"/>
    <col min="23" max="23" width="5.5703125" customWidth="1"/>
    <col min="24" max="24" width="6.7109375" customWidth="1"/>
    <col min="25" max="25" width="6.140625" customWidth="1"/>
    <col min="26" max="26" width="5.5703125" customWidth="1"/>
    <col min="27" max="27" width="6.140625" customWidth="1"/>
    <col min="28" max="30" width="7.28515625" customWidth="1"/>
    <col min="31" max="31" width="6.42578125" customWidth="1"/>
    <col min="32" max="32" width="6.28515625" customWidth="1"/>
    <col min="33" max="33" width="6.5703125" customWidth="1"/>
    <col min="34" max="34" width="5.28515625" customWidth="1"/>
    <col min="35" max="38" width="6.140625" customWidth="1"/>
    <col min="39" max="39" width="8.140625" customWidth="1"/>
    <col min="40" max="40" width="7.28515625" customWidth="1"/>
  </cols>
  <sheetData>
    <row r="1" spans="1:79" ht="33" customHeight="1"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79" ht="25.5" customHeight="1">
      <c r="A2" s="68" t="s">
        <v>1</v>
      </c>
      <c r="B2" s="68" t="s">
        <v>2</v>
      </c>
      <c r="C2" s="53" t="s">
        <v>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54"/>
      <c r="U2" s="57" t="s">
        <v>4</v>
      </c>
      <c r="V2" s="63"/>
      <c r="W2" s="63"/>
      <c r="X2" s="63"/>
      <c r="Y2" s="63"/>
      <c r="Z2" s="63"/>
      <c r="AA2" s="63"/>
      <c r="AB2" s="63"/>
      <c r="AC2" s="63"/>
      <c r="AD2" s="54"/>
      <c r="AE2" s="64" t="s">
        <v>5</v>
      </c>
      <c r="AF2" s="63"/>
      <c r="AG2" s="63"/>
      <c r="AH2" s="63"/>
      <c r="AI2" s="63"/>
      <c r="AJ2" s="63"/>
      <c r="AK2" s="63"/>
      <c r="AL2" s="54"/>
      <c r="AM2" s="49" t="s">
        <v>6</v>
      </c>
      <c r="AN2" s="50"/>
    </row>
    <row r="3" spans="1:79" ht="25.5" customHeight="1">
      <c r="A3" s="66"/>
      <c r="B3" s="66"/>
      <c r="C3" s="53" t="s">
        <v>7</v>
      </c>
      <c r="D3" s="54"/>
      <c r="E3" s="53" t="s">
        <v>8</v>
      </c>
      <c r="F3" s="54"/>
      <c r="G3" s="56" t="s">
        <v>9</v>
      </c>
      <c r="H3" s="54"/>
      <c r="I3" s="53" t="s">
        <v>10</v>
      </c>
      <c r="J3" s="54"/>
      <c r="K3" s="53" t="s">
        <v>11</v>
      </c>
      <c r="L3" s="54"/>
      <c r="M3" s="53" t="s">
        <v>12</v>
      </c>
      <c r="N3" s="54"/>
      <c r="O3" s="53" t="s">
        <v>13</v>
      </c>
      <c r="P3" s="54"/>
      <c r="Q3" s="53" t="s">
        <v>14</v>
      </c>
      <c r="R3" s="54"/>
      <c r="S3" s="53" t="s">
        <v>6</v>
      </c>
      <c r="T3" s="54"/>
      <c r="U3" s="57" t="s">
        <v>15</v>
      </c>
      <c r="V3" s="54"/>
      <c r="W3" s="58" t="s">
        <v>16</v>
      </c>
      <c r="X3" s="52"/>
      <c r="Y3" s="59" t="s">
        <v>17</v>
      </c>
      <c r="Z3" s="54"/>
      <c r="AA3" s="59" t="s">
        <v>18</v>
      </c>
      <c r="AB3" s="54"/>
      <c r="AC3" s="60" t="s">
        <v>6</v>
      </c>
      <c r="AD3" s="61"/>
      <c r="AE3" s="62" t="s">
        <v>15</v>
      </c>
      <c r="AF3" s="61"/>
      <c r="AG3" s="62" t="s">
        <v>18</v>
      </c>
      <c r="AH3" s="61"/>
      <c r="AI3" s="55" t="s">
        <v>19</v>
      </c>
      <c r="AJ3" s="54"/>
      <c r="AK3" s="55" t="s">
        <v>6</v>
      </c>
      <c r="AL3" s="54"/>
      <c r="AM3" s="51"/>
      <c r="AN3" s="52"/>
    </row>
    <row r="4" spans="1:79" ht="25.5" customHeight="1">
      <c r="A4" s="67"/>
      <c r="B4" s="67"/>
      <c r="C4" s="2" t="s">
        <v>20</v>
      </c>
      <c r="D4" s="2" t="s">
        <v>21</v>
      </c>
      <c r="E4" s="2" t="s">
        <v>20</v>
      </c>
      <c r="F4" s="2" t="s">
        <v>21</v>
      </c>
      <c r="G4" s="2" t="s">
        <v>20</v>
      </c>
      <c r="H4" s="2" t="s">
        <v>21</v>
      </c>
      <c r="I4" s="2" t="s">
        <v>20</v>
      </c>
      <c r="J4" s="2" t="s">
        <v>21</v>
      </c>
      <c r="K4" s="2" t="s">
        <v>20</v>
      </c>
      <c r="L4" s="2" t="s">
        <v>21</v>
      </c>
      <c r="M4" s="2" t="s">
        <v>20</v>
      </c>
      <c r="N4" s="2" t="s">
        <v>21</v>
      </c>
      <c r="O4" s="2" t="s">
        <v>20</v>
      </c>
      <c r="P4" s="2" t="s">
        <v>21</v>
      </c>
      <c r="Q4" s="2" t="s">
        <v>20</v>
      </c>
      <c r="R4" s="2" t="s">
        <v>21</v>
      </c>
      <c r="S4" s="2" t="s">
        <v>20</v>
      </c>
      <c r="T4" s="2" t="s">
        <v>21</v>
      </c>
      <c r="U4" s="3" t="s">
        <v>20</v>
      </c>
      <c r="V4" s="3" t="s">
        <v>21</v>
      </c>
      <c r="W4" s="3" t="s">
        <v>20</v>
      </c>
      <c r="X4" s="3" t="s">
        <v>21</v>
      </c>
      <c r="Y4" s="3" t="s">
        <v>20</v>
      </c>
      <c r="Z4" s="3" t="s">
        <v>21</v>
      </c>
      <c r="AA4" s="3" t="s">
        <v>20</v>
      </c>
      <c r="AB4" s="3" t="s">
        <v>21</v>
      </c>
      <c r="AC4" s="3" t="s">
        <v>20</v>
      </c>
      <c r="AD4" s="3" t="s">
        <v>21</v>
      </c>
      <c r="AE4" s="4" t="s">
        <v>20</v>
      </c>
      <c r="AF4" s="4" t="s">
        <v>21</v>
      </c>
      <c r="AG4" s="4" t="s">
        <v>20</v>
      </c>
      <c r="AH4" s="4" t="s">
        <v>21</v>
      </c>
      <c r="AI4" s="4" t="s">
        <v>20</v>
      </c>
      <c r="AJ4" s="4" t="s">
        <v>21</v>
      </c>
      <c r="AK4" s="4" t="s">
        <v>20</v>
      </c>
      <c r="AL4" s="4" t="s">
        <v>21</v>
      </c>
      <c r="AM4" s="5" t="s">
        <v>20</v>
      </c>
      <c r="AN4" s="5" t="s">
        <v>21</v>
      </c>
    </row>
    <row r="5" spans="1:79" s="25" customFormat="1" ht="12.75">
      <c r="A5" s="23">
        <v>1</v>
      </c>
      <c r="B5" s="24" t="s">
        <v>22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2">
        <f t="shared" ref="S5:T16" si="0">SUM(C5,E5,G5,I5,K5,M5,O5,Q5)</f>
        <v>0</v>
      </c>
      <c r="T5" s="32">
        <f t="shared" si="0"/>
        <v>0</v>
      </c>
      <c r="U5" s="36"/>
      <c r="V5" s="36"/>
      <c r="W5" s="36"/>
      <c r="X5" s="36"/>
      <c r="Y5" s="36"/>
      <c r="Z5" s="36"/>
      <c r="AA5" s="36"/>
      <c r="AB5" s="36"/>
      <c r="AC5" s="37">
        <f t="shared" ref="AC5:AD17" si="1">SUM(U5,W5,Y5,AA5)</f>
        <v>0</v>
      </c>
      <c r="AD5" s="37">
        <f t="shared" si="1"/>
        <v>0</v>
      </c>
      <c r="AE5" s="42"/>
      <c r="AF5" s="42"/>
      <c r="AG5" s="42"/>
      <c r="AH5" s="42"/>
      <c r="AI5" s="42"/>
      <c r="AJ5" s="42"/>
      <c r="AK5" s="42">
        <f t="shared" ref="AK5:AL18" si="2">SUM(AE5,AG5,AI5)</f>
        <v>0</v>
      </c>
      <c r="AL5" s="42">
        <f t="shared" si="2"/>
        <v>0</v>
      </c>
      <c r="AM5" s="46">
        <f>SUM(S5,AC5,AK5)</f>
        <v>0</v>
      </c>
      <c r="AN5" s="47">
        <f t="shared" ref="AN5" si="3">SUM(T5,AD5,AL5)</f>
        <v>0</v>
      </c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</row>
    <row r="6" spans="1:79" s="25" customFormat="1" ht="12.75">
      <c r="A6" s="26">
        <v>2</v>
      </c>
      <c r="B6" s="24" t="s">
        <v>24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2">
        <f t="shared" si="0"/>
        <v>0</v>
      </c>
      <c r="T6" s="32">
        <f t="shared" si="0"/>
        <v>0</v>
      </c>
      <c r="U6" s="36"/>
      <c r="V6" s="36"/>
      <c r="W6" s="36"/>
      <c r="X6" s="36"/>
      <c r="Y6" s="36"/>
      <c r="Z6" s="36"/>
      <c r="AA6" s="36"/>
      <c r="AB6" s="36"/>
      <c r="AC6" s="37">
        <f t="shared" si="1"/>
        <v>0</v>
      </c>
      <c r="AD6" s="37">
        <f t="shared" si="1"/>
        <v>0</v>
      </c>
      <c r="AE6" s="42"/>
      <c r="AF6" s="42"/>
      <c r="AG6" s="42"/>
      <c r="AH6" s="42"/>
      <c r="AI6" s="42"/>
      <c r="AJ6" s="42"/>
      <c r="AK6" s="42">
        <f t="shared" si="2"/>
        <v>0</v>
      </c>
      <c r="AL6" s="42">
        <f t="shared" si="2"/>
        <v>0</v>
      </c>
      <c r="AM6" s="47">
        <f t="shared" ref="AM6:AN6" si="4">SUM(S6,AC6,AK6)</f>
        <v>0</v>
      </c>
      <c r="AN6" s="47">
        <f t="shared" si="4"/>
        <v>0</v>
      </c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</row>
    <row r="7" spans="1:79" s="25" customFormat="1" ht="12.75">
      <c r="A7" s="26">
        <v>3</v>
      </c>
      <c r="B7" s="24" t="s">
        <v>25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2">
        <f t="shared" si="0"/>
        <v>0</v>
      </c>
      <c r="T7" s="32">
        <f t="shared" si="0"/>
        <v>0</v>
      </c>
      <c r="U7" s="36"/>
      <c r="V7" s="36"/>
      <c r="W7" s="36"/>
      <c r="X7" s="36"/>
      <c r="Y7" s="36"/>
      <c r="Z7" s="36"/>
      <c r="AA7" s="36"/>
      <c r="AB7" s="36"/>
      <c r="AC7" s="37">
        <f t="shared" si="1"/>
        <v>0</v>
      </c>
      <c r="AD7" s="37">
        <f t="shared" si="1"/>
        <v>0</v>
      </c>
      <c r="AE7" s="43"/>
      <c r="AF7" s="42"/>
      <c r="AG7" s="42"/>
      <c r="AH7" s="42"/>
      <c r="AI7" s="42"/>
      <c r="AJ7" s="42"/>
      <c r="AK7" s="42">
        <f t="shared" si="2"/>
        <v>0</v>
      </c>
      <c r="AL7" s="42">
        <f t="shared" si="2"/>
        <v>0</v>
      </c>
      <c r="AM7" s="47">
        <f t="shared" ref="AM7:AN7" si="5">SUM(S7,AC7,AK7)</f>
        <v>0</v>
      </c>
      <c r="AN7" s="47">
        <f t="shared" si="5"/>
        <v>0</v>
      </c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</row>
    <row r="8" spans="1:79" s="25" customFormat="1" ht="12.75">
      <c r="A8" s="26">
        <v>4</v>
      </c>
      <c r="B8" s="24" t="s">
        <v>26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2">
        <f t="shared" si="0"/>
        <v>0</v>
      </c>
      <c r="T8" s="32">
        <f t="shared" si="0"/>
        <v>0</v>
      </c>
      <c r="U8" s="38"/>
      <c r="V8" s="36"/>
      <c r="W8" s="36"/>
      <c r="X8" s="36"/>
      <c r="Y8" s="36"/>
      <c r="Z8" s="36"/>
      <c r="AA8" s="36"/>
      <c r="AB8" s="36"/>
      <c r="AC8" s="37">
        <f t="shared" si="1"/>
        <v>0</v>
      </c>
      <c r="AD8" s="37">
        <f t="shared" si="1"/>
        <v>0</v>
      </c>
      <c r="AE8" s="42"/>
      <c r="AF8" s="42"/>
      <c r="AG8" s="42"/>
      <c r="AH8" s="42"/>
      <c r="AI8" s="42"/>
      <c r="AJ8" s="42"/>
      <c r="AK8" s="42">
        <f t="shared" si="2"/>
        <v>0</v>
      </c>
      <c r="AL8" s="42">
        <f t="shared" si="2"/>
        <v>0</v>
      </c>
      <c r="AM8" s="47">
        <f t="shared" ref="AM8:AN8" si="6">SUM(S8,AC8,AK8)</f>
        <v>0</v>
      </c>
      <c r="AN8" s="47">
        <f t="shared" si="6"/>
        <v>0</v>
      </c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</row>
    <row r="9" spans="1:79" s="25" customFormat="1" ht="12.75">
      <c r="A9" s="26">
        <v>5</v>
      </c>
      <c r="B9" s="24" t="s">
        <v>27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2">
        <f t="shared" si="0"/>
        <v>0</v>
      </c>
      <c r="T9" s="32">
        <f t="shared" si="0"/>
        <v>0</v>
      </c>
      <c r="U9" s="38"/>
      <c r="V9" s="36"/>
      <c r="W9" s="36"/>
      <c r="X9" s="36"/>
      <c r="Y9" s="36"/>
      <c r="Z9" s="36"/>
      <c r="AA9" s="36"/>
      <c r="AB9" s="36"/>
      <c r="AC9" s="37">
        <f t="shared" si="1"/>
        <v>0</v>
      </c>
      <c r="AD9" s="37">
        <f t="shared" si="1"/>
        <v>0</v>
      </c>
      <c r="AE9" s="42"/>
      <c r="AF9" s="42"/>
      <c r="AG9" s="42"/>
      <c r="AH9" s="42"/>
      <c r="AI9" s="42"/>
      <c r="AJ9" s="42"/>
      <c r="AK9" s="42">
        <f t="shared" si="2"/>
        <v>0</v>
      </c>
      <c r="AL9" s="42">
        <f t="shared" si="2"/>
        <v>0</v>
      </c>
      <c r="AM9" s="47">
        <f t="shared" ref="AM9:AN9" si="7">SUM(S9,AC9,AK9)</f>
        <v>0</v>
      </c>
      <c r="AN9" s="47">
        <f t="shared" si="7"/>
        <v>0</v>
      </c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</row>
    <row r="10" spans="1:79" ht="12.75">
      <c r="A10" s="65">
        <v>6</v>
      </c>
      <c r="B10" s="8" t="s">
        <v>28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>
        <f t="shared" si="0"/>
        <v>0</v>
      </c>
      <c r="T10" s="32">
        <f t="shared" si="0"/>
        <v>0</v>
      </c>
      <c r="U10" s="38"/>
      <c r="V10" s="36"/>
      <c r="W10" s="38"/>
      <c r="X10" s="38"/>
      <c r="Y10" s="36"/>
      <c r="Z10" s="36"/>
      <c r="AA10" s="36"/>
      <c r="AB10" s="36"/>
      <c r="AC10" s="37">
        <f t="shared" si="1"/>
        <v>0</v>
      </c>
      <c r="AD10" s="37">
        <f t="shared" si="1"/>
        <v>0</v>
      </c>
      <c r="AE10" s="42"/>
      <c r="AF10" s="42"/>
      <c r="AG10" s="42"/>
      <c r="AH10" s="42"/>
      <c r="AI10" s="42"/>
      <c r="AJ10" s="42"/>
      <c r="AK10" s="42">
        <f t="shared" si="2"/>
        <v>0</v>
      </c>
      <c r="AL10" s="42">
        <f t="shared" si="2"/>
        <v>0</v>
      </c>
      <c r="AM10" s="47">
        <f t="shared" ref="AM10:AN10" si="8">SUM(S10,AC10,AK10)</f>
        <v>0</v>
      </c>
      <c r="AN10" s="47">
        <f t="shared" si="8"/>
        <v>0</v>
      </c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</row>
    <row r="11" spans="1:79" s="22" customFormat="1" ht="12.75">
      <c r="A11" s="66"/>
      <c r="B11" s="21" t="s">
        <v>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>
        <f t="shared" si="0"/>
        <v>0</v>
      </c>
      <c r="T11" s="32">
        <f t="shared" si="0"/>
        <v>0</v>
      </c>
      <c r="U11" s="36"/>
      <c r="V11" s="36"/>
      <c r="W11" s="36"/>
      <c r="X11" s="36"/>
      <c r="Y11" s="36"/>
      <c r="Z11" s="36"/>
      <c r="AA11" s="36"/>
      <c r="AB11" s="36"/>
      <c r="AC11" s="37">
        <f t="shared" si="1"/>
        <v>0</v>
      </c>
      <c r="AD11" s="37">
        <f t="shared" si="1"/>
        <v>0</v>
      </c>
      <c r="AE11" s="42"/>
      <c r="AF11" s="42"/>
      <c r="AG11" s="42"/>
      <c r="AH11" s="42"/>
      <c r="AI11" s="42"/>
      <c r="AJ11" s="42"/>
      <c r="AK11" s="42">
        <f t="shared" si="2"/>
        <v>0</v>
      </c>
      <c r="AL11" s="42">
        <f t="shared" si="2"/>
        <v>0</v>
      </c>
      <c r="AM11" s="47">
        <f t="shared" ref="AM11:AN11" si="9">SUM(S11,AC11,AK11)</f>
        <v>0</v>
      </c>
      <c r="AN11" s="47">
        <f t="shared" si="9"/>
        <v>0</v>
      </c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</row>
    <row r="12" spans="1:79" s="22" customFormat="1" ht="12.75">
      <c r="A12" s="66"/>
      <c r="B12" s="21" t="s">
        <v>30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>
        <f t="shared" si="0"/>
        <v>0</v>
      </c>
      <c r="T12" s="32">
        <f t="shared" si="0"/>
        <v>0</v>
      </c>
      <c r="U12" s="38"/>
      <c r="V12" s="36"/>
      <c r="W12" s="36"/>
      <c r="X12" s="36"/>
      <c r="Y12" s="36"/>
      <c r="Z12" s="36"/>
      <c r="AA12" s="36"/>
      <c r="AB12" s="36"/>
      <c r="AC12" s="37">
        <f t="shared" si="1"/>
        <v>0</v>
      </c>
      <c r="AD12" s="37">
        <f t="shared" si="1"/>
        <v>0</v>
      </c>
      <c r="AE12" s="42"/>
      <c r="AF12" s="42"/>
      <c r="AG12" s="42"/>
      <c r="AH12" s="42"/>
      <c r="AI12" s="42"/>
      <c r="AJ12" s="42"/>
      <c r="AK12" s="42">
        <f t="shared" si="2"/>
        <v>0</v>
      </c>
      <c r="AL12" s="42">
        <f t="shared" si="2"/>
        <v>0</v>
      </c>
      <c r="AM12" s="47">
        <f t="shared" ref="AM12:AN12" si="10">SUM(S12,AC12,AK12)</f>
        <v>0</v>
      </c>
      <c r="AN12" s="47">
        <f t="shared" si="10"/>
        <v>0</v>
      </c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</row>
    <row r="13" spans="1:79" s="22" customFormat="1" ht="12.75">
      <c r="A13" s="67"/>
      <c r="B13" s="21" t="s">
        <v>31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>
        <f t="shared" si="0"/>
        <v>0</v>
      </c>
      <c r="T13" s="32">
        <f t="shared" si="0"/>
        <v>0</v>
      </c>
      <c r="U13" s="38"/>
      <c r="V13" s="36"/>
      <c r="W13" s="36"/>
      <c r="X13" s="36"/>
      <c r="Y13" s="36"/>
      <c r="Z13" s="36"/>
      <c r="AA13" s="36"/>
      <c r="AB13" s="36"/>
      <c r="AC13" s="37">
        <f t="shared" si="1"/>
        <v>0</v>
      </c>
      <c r="AD13" s="37">
        <f t="shared" si="1"/>
        <v>0</v>
      </c>
      <c r="AE13" s="42"/>
      <c r="AF13" s="42"/>
      <c r="AG13" s="42"/>
      <c r="AH13" s="42"/>
      <c r="AI13" s="42"/>
      <c r="AJ13" s="42"/>
      <c r="AK13" s="42">
        <f t="shared" si="2"/>
        <v>0</v>
      </c>
      <c r="AL13" s="42">
        <f t="shared" si="2"/>
        <v>0</v>
      </c>
      <c r="AM13" s="47">
        <f t="shared" ref="AM13:AN13" si="11">SUM(S13,AC13,AK13)</f>
        <v>0</v>
      </c>
      <c r="AN13" s="47">
        <f t="shared" si="11"/>
        <v>0</v>
      </c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</row>
    <row r="14" spans="1:79" ht="12.75">
      <c r="A14" s="7">
        <v>7</v>
      </c>
      <c r="B14" s="6" t="s">
        <v>32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>
        <f t="shared" si="0"/>
        <v>0</v>
      </c>
      <c r="T14" s="32">
        <f t="shared" si="0"/>
        <v>0</v>
      </c>
      <c r="U14" s="38"/>
      <c r="V14" s="36"/>
      <c r="W14" s="36"/>
      <c r="X14" s="36"/>
      <c r="Y14" s="36"/>
      <c r="Z14" s="36"/>
      <c r="AA14" s="36"/>
      <c r="AB14" s="36"/>
      <c r="AC14" s="37">
        <f t="shared" si="1"/>
        <v>0</v>
      </c>
      <c r="AD14" s="37">
        <f t="shared" si="1"/>
        <v>0</v>
      </c>
      <c r="AE14" s="42"/>
      <c r="AF14" s="42"/>
      <c r="AG14" s="42"/>
      <c r="AH14" s="42"/>
      <c r="AI14" s="42"/>
      <c r="AJ14" s="42"/>
      <c r="AK14" s="42">
        <f t="shared" si="2"/>
        <v>0</v>
      </c>
      <c r="AL14" s="42">
        <f t="shared" si="2"/>
        <v>0</v>
      </c>
      <c r="AM14" s="47">
        <f t="shared" ref="AM14:AN14" si="12">SUM(S14,AC14,AK14)</f>
        <v>0</v>
      </c>
      <c r="AN14" s="47">
        <f t="shared" si="12"/>
        <v>0</v>
      </c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</row>
    <row r="15" spans="1:79" s="29" customFormat="1" ht="12.75">
      <c r="A15" s="27">
        <v>8</v>
      </c>
      <c r="B15" s="28" t="s">
        <v>33</v>
      </c>
      <c r="C15" s="33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5">
        <f t="shared" si="0"/>
        <v>0</v>
      </c>
      <c r="T15" s="35">
        <f t="shared" si="0"/>
        <v>0</v>
      </c>
      <c r="U15" s="39"/>
      <c r="V15" s="39"/>
      <c r="W15" s="39"/>
      <c r="X15" s="39"/>
      <c r="Y15" s="39"/>
      <c r="Z15" s="39"/>
      <c r="AA15" s="39"/>
      <c r="AB15" s="39"/>
      <c r="AC15" s="40">
        <f t="shared" si="1"/>
        <v>0</v>
      </c>
      <c r="AD15" s="40">
        <f t="shared" si="1"/>
        <v>0</v>
      </c>
      <c r="AE15" s="44"/>
      <c r="AF15" s="44"/>
      <c r="AG15" s="44"/>
      <c r="AH15" s="44"/>
      <c r="AI15" s="44"/>
      <c r="AJ15" s="44"/>
      <c r="AK15" s="44">
        <f t="shared" si="2"/>
        <v>0</v>
      </c>
      <c r="AL15" s="44">
        <f t="shared" si="2"/>
        <v>0</v>
      </c>
      <c r="AM15" s="47">
        <f t="shared" ref="AM15:AN15" si="13">SUM(S15,AC15,AK15)</f>
        <v>0</v>
      </c>
      <c r="AN15" s="47">
        <f t="shared" si="13"/>
        <v>0</v>
      </c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</row>
    <row r="16" spans="1:79" s="29" customFormat="1" ht="12.75">
      <c r="A16" s="27">
        <v>9</v>
      </c>
      <c r="B16" s="30" t="s">
        <v>34</v>
      </c>
      <c r="C16" s="33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5">
        <f t="shared" si="0"/>
        <v>0</v>
      </c>
      <c r="T16" s="35">
        <f t="shared" si="0"/>
        <v>0</v>
      </c>
      <c r="U16" s="39"/>
      <c r="V16" s="39"/>
      <c r="W16" s="39"/>
      <c r="X16" s="39"/>
      <c r="Y16" s="39"/>
      <c r="Z16" s="39"/>
      <c r="AA16" s="39"/>
      <c r="AB16" s="39"/>
      <c r="AC16" s="40">
        <f t="shared" si="1"/>
        <v>0</v>
      </c>
      <c r="AD16" s="40">
        <f t="shared" si="1"/>
        <v>0</v>
      </c>
      <c r="AE16" s="44"/>
      <c r="AF16" s="44"/>
      <c r="AG16" s="44"/>
      <c r="AH16" s="44"/>
      <c r="AI16" s="44"/>
      <c r="AJ16" s="44"/>
      <c r="AK16" s="44">
        <f t="shared" si="2"/>
        <v>0</v>
      </c>
      <c r="AL16" s="44">
        <f t="shared" si="2"/>
        <v>0</v>
      </c>
      <c r="AM16" s="47">
        <f t="shared" ref="AM16:AN16" si="14">SUM(S16,AC16,AK16)</f>
        <v>0</v>
      </c>
      <c r="AN16" s="47">
        <f t="shared" si="14"/>
        <v>0</v>
      </c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</row>
    <row r="17" spans="1:79" ht="12.75">
      <c r="A17" s="9">
        <v>10</v>
      </c>
      <c r="B17" s="10" t="s">
        <v>35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>
        <f t="shared" ref="S17:T17" si="15">S15-S16</f>
        <v>0</v>
      </c>
      <c r="T17" s="33">
        <f t="shared" si="15"/>
        <v>0</v>
      </c>
      <c r="U17" s="39"/>
      <c r="V17" s="39"/>
      <c r="W17" s="39"/>
      <c r="X17" s="39"/>
      <c r="Y17" s="39"/>
      <c r="Z17" s="39"/>
      <c r="AA17" s="39"/>
      <c r="AB17" s="39"/>
      <c r="AC17" s="40">
        <f t="shared" si="1"/>
        <v>0</v>
      </c>
      <c r="AD17" s="40">
        <f t="shared" si="1"/>
        <v>0</v>
      </c>
      <c r="AE17" s="44"/>
      <c r="AF17" s="44"/>
      <c r="AG17" s="44"/>
      <c r="AH17" s="44"/>
      <c r="AI17" s="44"/>
      <c r="AJ17" s="44"/>
      <c r="AK17" s="44">
        <f t="shared" si="2"/>
        <v>0</v>
      </c>
      <c r="AL17" s="44">
        <f t="shared" si="2"/>
        <v>0</v>
      </c>
      <c r="AM17" s="47">
        <f t="shared" ref="AM17:AN17" si="16">SUM(S17,AC17,AK17)</f>
        <v>0</v>
      </c>
      <c r="AN17" s="47">
        <f t="shared" si="16"/>
        <v>0</v>
      </c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</row>
    <row r="18" spans="1:79" ht="12.75">
      <c r="A18" s="7">
        <v>11</v>
      </c>
      <c r="B18" s="6" t="s">
        <v>36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>
        <f t="shared" ref="S18:T18" si="17">SUM(C18,E18,G18,I18,K18,M18,O18,Q18)</f>
        <v>0</v>
      </c>
      <c r="T18" s="32">
        <f t="shared" si="17"/>
        <v>0</v>
      </c>
      <c r="U18" s="36"/>
      <c r="V18" s="36"/>
      <c r="W18" s="36"/>
      <c r="X18" s="36"/>
      <c r="Y18" s="36"/>
      <c r="Z18" s="36"/>
      <c r="AA18" s="36"/>
      <c r="AB18" s="36"/>
      <c r="AC18" s="37">
        <f>SUM(U18,W18,Y18,AA18)</f>
        <v>0</v>
      </c>
      <c r="AD18" s="37">
        <v>5</v>
      </c>
      <c r="AE18" s="42"/>
      <c r="AF18" s="42"/>
      <c r="AG18" s="42"/>
      <c r="AH18" s="42"/>
      <c r="AI18" s="42"/>
      <c r="AJ18" s="42"/>
      <c r="AK18" s="42">
        <f t="shared" si="2"/>
        <v>0</v>
      </c>
      <c r="AL18" s="42">
        <f t="shared" si="2"/>
        <v>0</v>
      </c>
      <c r="AM18" s="47">
        <f t="shared" ref="AM18:AN18" si="18">SUM(S18,AC18,AK18)</f>
        <v>0</v>
      </c>
      <c r="AN18" s="47">
        <f t="shared" si="18"/>
        <v>5</v>
      </c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</row>
    <row r="19" spans="1:79" ht="12.75">
      <c r="A19" s="7">
        <v>12</v>
      </c>
      <c r="B19" s="6" t="s">
        <v>37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 t="e">
        <f t="shared" ref="S19:T19" si="19">ROUND(((S8/S6)*100),2)</f>
        <v>#DIV/0!</v>
      </c>
      <c r="T19" s="31" t="e">
        <f t="shared" si="19"/>
        <v>#DIV/0!</v>
      </c>
      <c r="U19" s="36"/>
      <c r="V19" s="36"/>
      <c r="W19" s="36"/>
      <c r="X19" s="36"/>
      <c r="Y19" s="36"/>
      <c r="Z19" s="36"/>
      <c r="AA19" s="36"/>
      <c r="AB19" s="36"/>
      <c r="AC19" s="36" t="e">
        <f t="shared" ref="AC19:AD19" si="20">ROUND(((AC8/AC6)*100),2)</f>
        <v>#DIV/0!</v>
      </c>
      <c r="AD19" s="36" t="e">
        <f t="shared" si="20"/>
        <v>#DIV/0!</v>
      </c>
      <c r="AE19" s="42"/>
      <c r="AF19" s="42"/>
      <c r="AG19" s="42"/>
      <c r="AH19" s="42"/>
      <c r="AI19" s="42"/>
      <c r="AJ19" s="42"/>
      <c r="AK19" s="42" t="e">
        <f t="shared" ref="AK19:AL19" si="21">ROUND(((AK8/AK6)*100),2)</f>
        <v>#DIV/0!</v>
      </c>
      <c r="AL19" s="42" t="e">
        <f t="shared" si="21"/>
        <v>#DIV/0!</v>
      </c>
      <c r="AM19" s="47" t="e">
        <f t="shared" ref="AM19:AN19" si="22">ROUND(((AM8/AM6)*100),2)</f>
        <v>#DIV/0!</v>
      </c>
      <c r="AN19" s="47" t="e">
        <f t="shared" si="22"/>
        <v>#DIV/0!</v>
      </c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</row>
    <row r="20" spans="1:79" ht="12.75">
      <c r="A20" s="7">
        <v>13</v>
      </c>
      <c r="B20" s="6" t="s">
        <v>38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 t="e">
        <f t="shared" ref="S20:T20" si="23">ROUND(((S10/S6)*100),2)</f>
        <v>#DIV/0!</v>
      </c>
      <c r="T20" s="31" t="e">
        <f t="shared" si="23"/>
        <v>#DIV/0!</v>
      </c>
      <c r="U20" s="36"/>
      <c r="V20" s="36"/>
      <c r="W20" s="36"/>
      <c r="X20" s="36"/>
      <c r="Y20" s="36"/>
      <c r="Z20" s="36"/>
      <c r="AA20" s="36"/>
      <c r="AB20" s="36"/>
      <c r="AC20" s="36" t="e">
        <f t="shared" ref="AC20:AD20" si="24">ROUND(((AC10/AC6)*100),2)</f>
        <v>#DIV/0!</v>
      </c>
      <c r="AD20" s="36" t="e">
        <f t="shared" si="24"/>
        <v>#DIV/0!</v>
      </c>
      <c r="AE20" s="42"/>
      <c r="AF20" s="42"/>
      <c r="AG20" s="42"/>
      <c r="AH20" s="42"/>
      <c r="AI20" s="42"/>
      <c r="AJ20" s="42"/>
      <c r="AK20" s="42" t="e">
        <f t="shared" ref="AK20:AL20" si="25">ROUND(((AK10/AK6)*100),2)</f>
        <v>#DIV/0!</v>
      </c>
      <c r="AL20" s="42" t="e">
        <f t="shared" si="25"/>
        <v>#DIV/0!</v>
      </c>
      <c r="AM20" s="47" t="e">
        <f t="shared" ref="AM20:AN20" si="26">ROUND((AM10/AM6)*100,2)</f>
        <v>#DIV/0!</v>
      </c>
      <c r="AN20" s="47" t="e">
        <f t="shared" si="26"/>
        <v>#DIV/0!</v>
      </c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</row>
    <row r="21" spans="1:79" ht="12.75">
      <c r="A21" s="7">
        <v>14</v>
      </c>
      <c r="B21" s="6" t="s">
        <v>39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 t="e">
        <f t="shared" ref="S21:T21" si="27">ROUND(((S14/S6)*100),2)</f>
        <v>#DIV/0!</v>
      </c>
      <c r="T21" s="31" t="e">
        <f t="shared" si="27"/>
        <v>#DIV/0!</v>
      </c>
      <c r="U21" s="36"/>
      <c r="V21" s="36"/>
      <c r="W21" s="36"/>
      <c r="X21" s="36"/>
      <c r="Y21" s="36"/>
      <c r="Z21" s="36"/>
      <c r="AA21" s="36"/>
      <c r="AB21" s="36"/>
      <c r="AC21" s="36" t="e">
        <f t="shared" ref="AC21:AD21" si="28">ROUND(((AC14/AC6)*100),2)</f>
        <v>#DIV/0!</v>
      </c>
      <c r="AD21" s="36" t="e">
        <f t="shared" si="28"/>
        <v>#DIV/0!</v>
      </c>
      <c r="AE21" s="42"/>
      <c r="AF21" s="42"/>
      <c r="AG21" s="42"/>
      <c r="AH21" s="42"/>
      <c r="AI21" s="42"/>
      <c r="AJ21" s="42"/>
      <c r="AK21" s="42" t="e">
        <f t="shared" ref="AK21:AL21" si="29">ROUND(((AK14/AK6)*100),2)</f>
        <v>#DIV/0!</v>
      </c>
      <c r="AL21" s="42" t="e">
        <f t="shared" si="29"/>
        <v>#DIV/0!</v>
      </c>
      <c r="AM21" s="47" t="e">
        <f t="shared" ref="AM21:AN21" si="30">ROUND((AM14/AM6)*100,2)</f>
        <v>#DIV/0!</v>
      </c>
      <c r="AN21" s="47" t="e">
        <f t="shared" si="30"/>
        <v>#DIV/0!</v>
      </c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</row>
    <row r="22" spans="1:79" ht="12.75">
      <c r="A22" s="7">
        <v>15</v>
      </c>
      <c r="B22" s="6" t="s">
        <v>40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 t="e">
        <f>ROUND(((S17/S14)*100),2)</f>
        <v>#DIV/0!</v>
      </c>
      <c r="T22" s="31" t="e">
        <f t="shared" ref="S22:T22" si="31">ROUND(((T17/T14)*100),2)</f>
        <v>#DIV/0!</v>
      </c>
      <c r="U22" s="36"/>
      <c r="V22" s="36"/>
      <c r="W22" s="36"/>
      <c r="X22" s="36"/>
      <c r="Y22" s="36"/>
      <c r="Z22" s="36"/>
      <c r="AA22" s="36"/>
      <c r="AB22" s="36"/>
      <c r="AC22" s="36" t="e">
        <f t="shared" ref="AC22:AD22" si="32">ROUND(((AC17/AC14)*100),2)</f>
        <v>#DIV/0!</v>
      </c>
      <c r="AD22" s="36" t="e">
        <f t="shared" si="32"/>
        <v>#DIV/0!</v>
      </c>
      <c r="AE22" s="42"/>
      <c r="AF22" s="42"/>
      <c r="AG22" s="42"/>
      <c r="AH22" s="42"/>
      <c r="AI22" s="42"/>
      <c r="AJ22" s="42"/>
      <c r="AK22" s="42" t="e">
        <f t="shared" ref="AK22:AL22" si="33">ROUND(((AK17/AK14)*100),2)</f>
        <v>#DIV/0!</v>
      </c>
      <c r="AL22" s="42" t="e">
        <f t="shared" si="33"/>
        <v>#DIV/0!</v>
      </c>
      <c r="AM22" s="47" t="e">
        <f t="shared" ref="AM22:AN22" si="34">ROUND((AM17/AM14)*100,2)</f>
        <v>#DIV/0!</v>
      </c>
      <c r="AN22" s="47" t="e">
        <f t="shared" si="34"/>
        <v>#DIV/0!</v>
      </c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</row>
    <row r="23" spans="1:79" ht="12.75">
      <c r="A23" s="11">
        <v>16</v>
      </c>
      <c r="B23" s="12" t="s">
        <v>41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 t="e">
        <f t="shared" ref="S23:T23" si="35">ROUND(((S18/S14)*100),2)</f>
        <v>#DIV/0!</v>
      </c>
      <c r="T23" s="31" t="e">
        <f t="shared" si="35"/>
        <v>#DIV/0!</v>
      </c>
      <c r="U23" s="36"/>
      <c r="V23" s="36"/>
      <c r="W23" s="36"/>
      <c r="X23" s="36"/>
      <c r="Y23" s="36"/>
      <c r="Z23" s="36"/>
      <c r="AA23" s="36"/>
      <c r="AB23" s="36"/>
      <c r="AC23" s="36" t="e">
        <f t="shared" ref="AC23:AD23" si="36">ROUND(((AC18/AC14)*100),2)</f>
        <v>#DIV/0!</v>
      </c>
      <c r="AD23" s="36" t="e">
        <f t="shared" si="36"/>
        <v>#DIV/0!</v>
      </c>
      <c r="AE23" s="42"/>
      <c r="AF23" s="42"/>
      <c r="AG23" s="42"/>
      <c r="AH23" s="42"/>
      <c r="AI23" s="42"/>
      <c r="AJ23" s="42"/>
      <c r="AK23" s="42" t="e">
        <f t="shared" ref="AK23:AL23" si="37">ROUND(((AK18/AK14)*100),2)</f>
        <v>#DIV/0!</v>
      </c>
      <c r="AL23" s="42" t="e">
        <f t="shared" si="37"/>
        <v>#DIV/0!</v>
      </c>
      <c r="AM23" s="47" t="e">
        <f t="shared" ref="AM23:AN23" si="38">ROUND((AM18/AM14)*100,2)</f>
        <v>#DIV/0!</v>
      </c>
      <c r="AN23" s="47" t="e">
        <f t="shared" si="38"/>
        <v>#DIV/0!</v>
      </c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</row>
    <row r="24" spans="1:79" ht="12.75">
      <c r="A24" s="65">
        <v>17</v>
      </c>
      <c r="B24" s="13" t="s">
        <v>42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42"/>
      <c r="AF24" s="42"/>
      <c r="AG24" s="42"/>
      <c r="AH24" s="42"/>
      <c r="AI24" s="42"/>
      <c r="AJ24" s="42"/>
      <c r="AK24" s="42"/>
      <c r="AL24" s="42"/>
      <c r="AM24" s="47"/>
      <c r="AN24" s="47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</row>
    <row r="25" spans="1:79" s="22" customFormat="1" ht="12.75">
      <c r="A25" s="66"/>
      <c r="B25" s="21" t="s">
        <v>43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>
        <f t="shared" ref="S25:T25" si="39">MAX(C25,E25,G25,I25,K25,M25,O25,Q25)</f>
        <v>0</v>
      </c>
      <c r="T25" s="31">
        <f t="shared" si="39"/>
        <v>0</v>
      </c>
      <c r="U25" s="36"/>
      <c r="V25" s="36"/>
      <c r="W25" s="41"/>
      <c r="X25" s="41"/>
      <c r="Y25" s="36"/>
      <c r="Z25" s="36"/>
      <c r="AA25" s="36"/>
      <c r="AB25" s="36"/>
      <c r="AC25" s="36">
        <f>MAX(U25,W25,Y25,AA25)</f>
        <v>0</v>
      </c>
      <c r="AD25" s="36">
        <f>MAX(V25,X25,Z25,AB25)</f>
        <v>0</v>
      </c>
      <c r="AE25" s="45"/>
      <c r="AF25" s="45"/>
      <c r="AG25" s="45"/>
      <c r="AH25" s="45"/>
      <c r="AI25" s="42"/>
      <c r="AJ25" s="45"/>
      <c r="AK25" s="45">
        <f t="shared" ref="AK25:AL25" si="40">MAX(AE25,AG25,AI25)</f>
        <v>0</v>
      </c>
      <c r="AL25" s="45">
        <f t="shared" si="40"/>
        <v>0</v>
      </c>
      <c r="AM25" s="47">
        <f t="shared" ref="AM25:AN25" si="41">MAX(S25,AC25,AK25)</f>
        <v>0</v>
      </c>
      <c r="AN25" s="47">
        <f t="shared" si="41"/>
        <v>0</v>
      </c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</row>
    <row r="26" spans="1:79" s="22" customFormat="1" ht="12.75">
      <c r="A26" s="66"/>
      <c r="B26" s="21" t="s">
        <v>44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>
        <f t="shared" ref="S26:T26" si="42">MIN(C26,E26,G26,I26,K26,M26,O26,Q26)</f>
        <v>0</v>
      </c>
      <c r="T26" s="31">
        <f t="shared" si="42"/>
        <v>0</v>
      </c>
      <c r="U26" s="36"/>
      <c r="V26" s="36"/>
      <c r="W26" s="41"/>
      <c r="X26" s="41"/>
      <c r="Y26" s="36"/>
      <c r="Z26" s="36"/>
      <c r="AA26" s="36"/>
      <c r="AB26" s="36"/>
      <c r="AC26" s="36">
        <f>MIN(U26,W26,Y26,AA26)</f>
        <v>0</v>
      </c>
      <c r="AD26" s="36">
        <f>MIN(V26,X26,Z26,AB26)</f>
        <v>0</v>
      </c>
      <c r="AE26" s="45"/>
      <c r="AF26" s="45"/>
      <c r="AG26" s="45"/>
      <c r="AH26" s="45"/>
      <c r="AI26" s="42"/>
      <c r="AJ26" s="45"/>
      <c r="AK26" s="45">
        <f t="shared" ref="AK26:AL26" si="43">MIN(AE26,AG26,AI26)</f>
        <v>0</v>
      </c>
      <c r="AL26" s="45">
        <f t="shared" si="43"/>
        <v>0</v>
      </c>
      <c r="AM26" s="47">
        <f t="shared" ref="AM26:AN26" si="44">MIN(S26,AC26,AK26)</f>
        <v>0</v>
      </c>
      <c r="AN26" s="47">
        <f t="shared" si="44"/>
        <v>0</v>
      </c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</row>
    <row r="27" spans="1:79" s="22" customFormat="1" ht="12.75">
      <c r="A27" s="67"/>
      <c r="B27" s="21" t="s">
        <v>45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 t="e">
        <f t="shared" ref="S27:T27" si="45">ROUND((AVERAGE(C27,E27,G27,I27,K27,M27,O27,Q27)),2)</f>
        <v>#DIV/0!</v>
      </c>
      <c r="T27" s="31" t="e">
        <f t="shared" si="45"/>
        <v>#DIV/0!</v>
      </c>
      <c r="U27" s="36"/>
      <c r="V27" s="36"/>
      <c r="W27" s="41"/>
      <c r="X27" s="41"/>
      <c r="Y27" s="36"/>
      <c r="Z27" s="36"/>
      <c r="AA27" s="36"/>
      <c r="AB27" s="36"/>
      <c r="AC27" s="36" t="e">
        <f t="shared" ref="AC27:AD27" si="46">ROUND((AVERAGE(U27,W27,Y27,AA27)),2)</f>
        <v>#DIV/0!</v>
      </c>
      <c r="AD27" s="36" t="e">
        <f t="shared" si="46"/>
        <v>#DIV/0!</v>
      </c>
      <c r="AE27" s="45"/>
      <c r="AF27" s="45"/>
      <c r="AG27" s="45"/>
      <c r="AH27" s="45"/>
      <c r="AI27" s="42"/>
      <c r="AJ27" s="45"/>
      <c r="AK27" s="45" t="e">
        <f t="shared" ref="AK27:AL27" si="47">ROUND((AVERAGE(AE27,AG27,AI27)),2)</f>
        <v>#DIV/0!</v>
      </c>
      <c r="AL27" s="45" t="e">
        <f t="shared" si="47"/>
        <v>#DIV/0!</v>
      </c>
      <c r="AM27" s="47" t="e">
        <f>ROUND((AVERAGE(S27,AC27,AK27)),2)</f>
        <v>#DIV/0!</v>
      </c>
      <c r="AN27" s="47" t="e">
        <f>ROUND((AVERAGE(T27,AD27,AL27)),2)</f>
        <v>#DIV/0!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</row>
    <row r="28" spans="1:79" ht="12.7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79" ht="12.7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79" ht="12.7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79" ht="12.7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79" ht="12.7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3:30" ht="12.7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3:30" ht="12.7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3:30" ht="12.7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26"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3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/>
  <cols>
    <col min="1" max="1" width="22.28515625" customWidth="1"/>
    <col min="2" max="33" width="6.5703125" customWidth="1"/>
  </cols>
  <sheetData>
    <row r="1" spans="1:33">
      <c r="A1" s="69" t="s">
        <v>46</v>
      </c>
      <c r="B1" s="70" t="s">
        <v>47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54"/>
      <c r="P1" s="70" t="s">
        <v>48</v>
      </c>
      <c r="Q1" s="63"/>
      <c r="R1" s="63"/>
      <c r="S1" s="63"/>
      <c r="T1" s="63"/>
      <c r="U1" s="63"/>
      <c r="V1" s="63"/>
      <c r="W1" s="63"/>
      <c r="X1" s="63"/>
      <c r="Y1" s="54"/>
      <c r="Z1" s="70" t="s">
        <v>49</v>
      </c>
      <c r="AA1" s="63"/>
      <c r="AB1" s="63"/>
      <c r="AC1" s="63"/>
      <c r="AD1" s="63"/>
      <c r="AE1" s="63"/>
      <c r="AF1" s="63"/>
      <c r="AG1" s="54"/>
    </row>
    <row r="2" spans="1:33">
      <c r="A2" s="66"/>
      <c r="B2" s="70" t="s">
        <v>20</v>
      </c>
      <c r="C2" s="63"/>
      <c r="D2" s="63"/>
      <c r="E2" s="63"/>
      <c r="F2" s="63"/>
      <c r="G2" s="63"/>
      <c r="H2" s="54"/>
      <c r="I2" s="70" t="s">
        <v>21</v>
      </c>
      <c r="J2" s="63"/>
      <c r="K2" s="63"/>
      <c r="L2" s="63"/>
      <c r="M2" s="63"/>
      <c r="N2" s="54"/>
      <c r="O2" s="69" t="s">
        <v>6</v>
      </c>
      <c r="P2" s="70" t="s">
        <v>20</v>
      </c>
      <c r="Q2" s="63"/>
      <c r="R2" s="63"/>
      <c r="S2" s="63"/>
      <c r="T2" s="54"/>
      <c r="U2" s="70" t="s">
        <v>21</v>
      </c>
      <c r="V2" s="63"/>
      <c r="W2" s="63"/>
      <c r="X2" s="54"/>
      <c r="Y2" s="69" t="s">
        <v>6</v>
      </c>
      <c r="Z2" s="70" t="s">
        <v>20</v>
      </c>
      <c r="AA2" s="63"/>
      <c r="AB2" s="63"/>
      <c r="AC2" s="54"/>
      <c r="AD2" s="70" t="s">
        <v>21</v>
      </c>
      <c r="AE2" s="63"/>
      <c r="AF2" s="54"/>
      <c r="AG2" s="69" t="s">
        <v>6</v>
      </c>
    </row>
    <row r="3" spans="1:33">
      <c r="A3" s="67"/>
      <c r="B3" s="15" t="s">
        <v>7</v>
      </c>
      <c r="C3" s="15" t="s">
        <v>9</v>
      </c>
      <c r="D3" s="15" t="s">
        <v>8</v>
      </c>
      <c r="E3" s="15" t="s">
        <v>12</v>
      </c>
      <c r="F3" s="15" t="s">
        <v>10</v>
      </c>
      <c r="G3" s="15" t="s">
        <v>14</v>
      </c>
      <c r="H3" s="15" t="s">
        <v>6</v>
      </c>
      <c r="I3" s="15" t="s">
        <v>9</v>
      </c>
      <c r="J3" s="15" t="s">
        <v>8</v>
      </c>
      <c r="K3" s="15" t="s">
        <v>12</v>
      </c>
      <c r="L3" s="15" t="s">
        <v>10</v>
      </c>
      <c r="M3" s="15" t="s">
        <v>14</v>
      </c>
      <c r="N3" s="15" t="s">
        <v>6</v>
      </c>
      <c r="O3" s="67"/>
      <c r="P3" s="15" t="s">
        <v>50</v>
      </c>
      <c r="Q3" s="15" t="s">
        <v>18</v>
      </c>
      <c r="R3" s="15" t="s">
        <v>17</v>
      </c>
      <c r="S3" s="15" t="s">
        <v>16</v>
      </c>
      <c r="T3" s="15" t="s">
        <v>6</v>
      </c>
      <c r="U3" s="15" t="s">
        <v>50</v>
      </c>
      <c r="V3" s="15" t="s">
        <v>18</v>
      </c>
      <c r="W3" s="15" t="s">
        <v>16</v>
      </c>
      <c r="X3" s="15" t="s">
        <v>6</v>
      </c>
      <c r="Y3" s="67"/>
      <c r="Z3" s="15" t="s">
        <v>50</v>
      </c>
      <c r="AA3" s="15" t="s">
        <v>18</v>
      </c>
      <c r="AB3" s="15" t="s">
        <v>19</v>
      </c>
      <c r="AC3" s="15" t="s">
        <v>6</v>
      </c>
      <c r="AD3" s="15" t="s">
        <v>50</v>
      </c>
      <c r="AE3" s="15" t="s">
        <v>19</v>
      </c>
      <c r="AF3" s="15" t="s">
        <v>6</v>
      </c>
      <c r="AG3" s="67"/>
    </row>
    <row r="4" spans="1:33">
      <c r="A4" s="16" t="s">
        <v>51</v>
      </c>
      <c r="B4" s="17">
        <v>1168</v>
      </c>
      <c r="C4" s="17">
        <v>111</v>
      </c>
      <c r="D4" s="17">
        <v>112</v>
      </c>
      <c r="E4" s="17">
        <v>29</v>
      </c>
      <c r="F4" s="17">
        <v>10</v>
      </c>
      <c r="G4" s="17" t="s">
        <v>23</v>
      </c>
      <c r="H4" s="15">
        <v>1430</v>
      </c>
      <c r="I4" s="17">
        <v>296</v>
      </c>
      <c r="J4" s="17">
        <v>198</v>
      </c>
      <c r="K4" s="17">
        <v>31</v>
      </c>
      <c r="L4" s="17">
        <v>5</v>
      </c>
      <c r="M4" s="17">
        <v>0</v>
      </c>
      <c r="N4" s="15">
        <v>530</v>
      </c>
      <c r="O4" s="15">
        <v>1960</v>
      </c>
      <c r="P4" s="18">
        <v>651</v>
      </c>
      <c r="Q4" s="17">
        <v>32</v>
      </c>
      <c r="R4" s="17">
        <v>16</v>
      </c>
      <c r="S4" s="17">
        <v>148</v>
      </c>
      <c r="T4" s="15">
        <v>847</v>
      </c>
      <c r="U4" s="17">
        <v>14</v>
      </c>
      <c r="V4" s="17">
        <v>30</v>
      </c>
      <c r="W4" s="17">
        <v>76</v>
      </c>
      <c r="X4" s="15">
        <v>120</v>
      </c>
      <c r="Y4" s="15">
        <v>970</v>
      </c>
      <c r="Z4" s="17">
        <v>506</v>
      </c>
      <c r="AA4" s="17">
        <v>5</v>
      </c>
      <c r="AB4" s="17">
        <v>90</v>
      </c>
      <c r="AC4" s="15">
        <v>601</v>
      </c>
      <c r="AD4" s="17">
        <v>1</v>
      </c>
      <c r="AE4" s="17">
        <v>33</v>
      </c>
      <c r="AF4" s="15">
        <v>34</v>
      </c>
      <c r="AG4" s="15">
        <v>635</v>
      </c>
    </row>
    <row r="5" spans="1:33">
      <c r="A5" s="16" t="s">
        <v>52</v>
      </c>
      <c r="B5" s="17">
        <v>55</v>
      </c>
      <c r="C5" s="17">
        <v>18</v>
      </c>
      <c r="D5" s="17">
        <v>8</v>
      </c>
      <c r="E5" s="17">
        <v>13</v>
      </c>
      <c r="F5" s="17" t="s">
        <v>23</v>
      </c>
      <c r="G5" s="17" t="s">
        <v>23</v>
      </c>
      <c r="H5" s="15">
        <v>94</v>
      </c>
      <c r="I5" s="17">
        <v>12</v>
      </c>
      <c r="J5" s="17">
        <v>19</v>
      </c>
      <c r="K5" s="17">
        <v>0</v>
      </c>
      <c r="L5" s="17" t="s">
        <v>23</v>
      </c>
      <c r="M5" s="17">
        <v>0</v>
      </c>
      <c r="N5" s="15">
        <v>31</v>
      </c>
      <c r="O5" s="15">
        <v>125</v>
      </c>
      <c r="P5" s="17">
        <v>0</v>
      </c>
      <c r="Q5" s="17">
        <v>0</v>
      </c>
      <c r="R5" s="17">
        <v>0</v>
      </c>
      <c r="S5" s="17">
        <v>0</v>
      </c>
      <c r="T5" s="15">
        <v>0</v>
      </c>
      <c r="U5" s="17">
        <v>0</v>
      </c>
      <c r="V5" s="17">
        <v>0</v>
      </c>
      <c r="W5" s="17">
        <v>0</v>
      </c>
      <c r="X5" s="15">
        <v>0</v>
      </c>
      <c r="Y5" s="15">
        <v>0</v>
      </c>
      <c r="Z5" s="17" t="s">
        <v>23</v>
      </c>
      <c r="AA5" s="17" t="s">
        <v>23</v>
      </c>
      <c r="AB5" s="17" t="s">
        <v>23</v>
      </c>
      <c r="AC5" s="15">
        <v>0</v>
      </c>
      <c r="AD5" s="17" t="s">
        <v>23</v>
      </c>
      <c r="AE5" s="17" t="s">
        <v>23</v>
      </c>
      <c r="AF5" s="15">
        <v>0</v>
      </c>
      <c r="AG5" s="15">
        <v>0</v>
      </c>
    </row>
    <row r="6" spans="1:33">
      <c r="A6" s="16" t="s">
        <v>53</v>
      </c>
      <c r="B6" s="17">
        <v>208</v>
      </c>
      <c r="C6" s="17">
        <v>12</v>
      </c>
      <c r="D6" s="17">
        <v>61</v>
      </c>
      <c r="E6" s="17" t="s">
        <v>23</v>
      </c>
      <c r="F6" s="17">
        <v>15</v>
      </c>
      <c r="G6" s="17">
        <v>9</v>
      </c>
      <c r="H6" s="15">
        <v>305</v>
      </c>
      <c r="I6" s="17">
        <v>0</v>
      </c>
      <c r="J6" s="17">
        <v>1</v>
      </c>
      <c r="K6" s="17">
        <v>0</v>
      </c>
      <c r="L6" s="17">
        <v>1</v>
      </c>
      <c r="M6" s="17">
        <v>13</v>
      </c>
      <c r="N6" s="15">
        <v>15</v>
      </c>
      <c r="O6" s="15">
        <v>320</v>
      </c>
      <c r="P6" s="18">
        <v>120</v>
      </c>
      <c r="Q6" s="17">
        <v>12</v>
      </c>
      <c r="R6" s="17">
        <v>0</v>
      </c>
      <c r="S6" s="17">
        <v>0</v>
      </c>
      <c r="T6" s="15">
        <v>132</v>
      </c>
      <c r="U6" s="17">
        <v>0</v>
      </c>
      <c r="V6" s="17">
        <v>0</v>
      </c>
      <c r="W6" s="17">
        <v>0</v>
      </c>
      <c r="X6" s="15">
        <v>0</v>
      </c>
      <c r="Y6" s="15">
        <v>139</v>
      </c>
      <c r="Z6" s="17">
        <v>28</v>
      </c>
      <c r="AA6" s="17" t="s">
        <v>23</v>
      </c>
      <c r="AB6" s="17" t="s">
        <v>23</v>
      </c>
      <c r="AC6" s="15">
        <v>28</v>
      </c>
      <c r="AD6" s="17" t="s">
        <v>23</v>
      </c>
      <c r="AE6" s="17" t="s">
        <v>23</v>
      </c>
      <c r="AF6" s="15">
        <v>0</v>
      </c>
      <c r="AG6" s="15">
        <v>28</v>
      </c>
    </row>
    <row r="7" spans="1:33">
      <c r="A7" s="16" t="s">
        <v>54</v>
      </c>
      <c r="B7" s="17">
        <v>13</v>
      </c>
      <c r="C7" s="17">
        <v>172</v>
      </c>
      <c r="D7" s="17">
        <v>36</v>
      </c>
      <c r="E7" s="17">
        <v>39</v>
      </c>
      <c r="F7" s="17">
        <v>5</v>
      </c>
      <c r="G7" s="17">
        <v>13</v>
      </c>
      <c r="H7" s="15">
        <v>278</v>
      </c>
      <c r="I7" s="17">
        <v>18</v>
      </c>
      <c r="J7" s="17">
        <v>0</v>
      </c>
      <c r="K7" s="17">
        <v>1</v>
      </c>
      <c r="L7" s="17">
        <v>0</v>
      </c>
      <c r="M7" s="17">
        <v>15</v>
      </c>
      <c r="N7" s="15">
        <v>34</v>
      </c>
      <c r="O7" s="15">
        <v>312</v>
      </c>
      <c r="P7" s="17">
        <v>0</v>
      </c>
      <c r="Q7" s="17">
        <v>0</v>
      </c>
      <c r="R7" s="17">
        <v>15</v>
      </c>
      <c r="S7" s="17">
        <v>13</v>
      </c>
      <c r="T7" s="15">
        <v>28</v>
      </c>
      <c r="U7" s="17">
        <v>0</v>
      </c>
      <c r="V7" s="17">
        <v>0</v>
      </c>
      <c r="W7" s="17">
        <v>0</v>
      </c>
      <c r="X7" s="15">
        <v>0</v>
      </c>
      <c r="Y7" s="15">
        <v>38</v>
      </c>
      <c r="Z7" s="17" t="s">
        <v>23</v>
      </c>
      <c r="AA7" s="17">
        <v>15</v>
      </c>
      <c r="AB7" s="17">
        <v>5</v>
      </c>
      <c r="AC7" s="15">
        <v>20</v>
      </c>
      <c r="AD7" s="17" t="s">
        <v>23</v>
      </c>
      <c r="AE7" s="17" t="s">
        <v>23</v>
      </c>
      <c r="AF7" s="15">
        <v>0</v>
      </c>
      <c r="AG7" s="15">
        <v>20</v>
      </c>
    </row>
    <row r="8" spans="1:33">
      <c r="A8" s="16" t="s">
        <v>55</v>
      </c>
      <c r="B8" s="17">
        <v>3</v>
      </c>
      <c r="C8" s="17">
        <v>0</v>
      </c>
      <c r="D8" s="17">
        <v>15</v>
      </c>
      <c r="E8" s="17" t="s">
        <v>23</v>
      </c>
      <c r="F8" s="17">
        <v>2</v>
      </c>
      <c r="G8" s="17" t="s">
        <v>23</v>
      </c>
      <c r="H8" s="15">
        <v>20</v>
      </c>
      <c r="I8" s="17">
        <v>0</v>
      </c>
      <c r="J8" s="17">
        <v>3</v>
      </c>
      <c r="K8" s="17">
        <v>0</v>
      </c>
      <c r="L8" s="17">
        <v>3</v>
      </c>
      <c r="M8" s="17">
        <v>0</v>
      </c>
      <c r="N8" s="15">
        <v>6</v>
      </c>
      <c r="O8" s="15">
        <v>26</v>
      </c>
      <c r="P8" s="18">
        <v>0</v>
      </c>
      <c r="Q8" s="17">
        <v>0</v>
      </c>
      <c r="R8" s="17">
        <v>2</v>
      </c>
      <c r="S8" s="17">
        <v>0</v>
      </c>
      <c r="T8" s="15">
        <v>2</v>
      </c>
      <c r="U8" s="17">
        <v>0</v>
      </c>
      <c r="V8" s="17">
        <v>0</v>
      </c>
      <c r="W8" s="17">
        <v>0</v>
      </c>
      <c r="X8" s="15">
        <v>0</v>
      </c>
      <c r="Y8" s="15">
        <v>7</v>
      </c>
      <c r="Z8" s="17" t="s">
        <v>23</v>
      </c>
      <c r="AA8" s="17" t="s">
        <v>23</v>
      </c>
      <c r="AB8" s="17" t="s">
        <v>23</v>
      </c>
      <c r="AC8" s="15">
        <v>0</v>
      </c>
      <c r="AD8" s="17" t="s">
        <v>23</v>
      </c>
      <c r="AE8" s="17" t="s">
        <v>23</v>
      </c>
      <c r="AF8" s="15">
        <v>0</v>
      </c>
      <c r="AG8" s="15">
        <v>0</v>
      </c>
    </row>
    <row r="9" spans="1:33">
      <c r="A9" s="16" t="s">
        <v>56</v>
      </c>
      <c r="B9" s="17">
        <v>0</v>
      </c>
      <c r="C9" s="17">
        <v>0</v>
      </c>
      <c r="D9" s="17">
        <v>0</v>
      </c>
      <c r="E9" s="17" t="s">
        <v>23</v>
      </c>
      <c r="F9" s="17">
        <v>0</v>
      </c>
      <c r="G9" s="17" t="s">
        <v>23</v>
      </c>
      <c r="H9" s="15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5">
        <v>0</v>
      </c>
      <c r="O9" s="15">
        <v>0</v>
      </c>
      <c r="P9" s="17">
        <v>2</v>
      </c>
      <c r="Q9" s="17">
        <v>0</v>
      </c>
      <c r="R9" s="17">
        <v>0</v>
      </c>
      <c r="S9" s="17">
        <v>2</v>
      </c>
      <c r="T9" s="15">
        <v>4</v>
      </c>
      <c r="U9" s="17">
        <v>0</v>
      </c>
      <c r="V9" s="17">
        <v>0</v>
      </c>
      <c r="W9" s="17">
        <v>0</v>
      </c>
      <c r="X9" s="15">
        <v>0</v>
      </c>
      <c r="Y9" s="15">
        <v>5</v>
      </c>
      <c r="Z9" s="17" t="s">
        <v>23</v>
      </c>
      <c r="AA9" s="17" t="s">
        <v>23</v>
      </c>
      <c r="AB9" s="17" t="s">
        <v>23</v>
      </c>
      <c r="AC9" s="15">
        <v>0</v>
      </c>
      <c r="AD9" s="17" t="s">
        <v>23</v>
      </c>
      <c r="AE9" s="17" t="s">
        <v>23</v>
      </c>
      <c r="AF9" s="15">
        <v>0</v>
      </c>
      <c r="AG9" s="15">
        <v>0</v>
      </c>
    </row>
    <row r="10" spans="1:33">
      <c r="A10" s="16" t="s">
        <v>57</v>
      </c>
      <c r="B10" s="17">
        <v>4</v>
      </c>
      <c r="C10" s="17">
        <v>0</v>
      </c>
      <c r="D10" s="17">
        <v>6</v>
      </c>
      <c r="E10" s="17" t="s">
        <v>23</v>
      </c>
      <c r="F10" s="17">
        <v>2</v>
      </c>
      <c r="G10" s="17">
        <v>21</v>
      </c>
      <c r="H10" s="15">
        <v>33</v>
      </c>
      <c r="I10" s="17">
        <v>0</v>
      </c>
      <c r="J10" s="17">
        <v>0</v>
      </c>
      <c r="K10" s="17">
        <v>0</v>
      </c>
      <c r="L10" s="17">
        <v>0</v>
      </c>
      <c r="M10" s="17">
        <v>1</v>
      </c>
      <c r="N10" s="15">
        <v>1</v>
      </c>
      <c r="O10" s="15">
        <v>34</v>
      </c>
      <c r="P10" s="17">
        <v>0</v>
      </c>
      <c r="Q10" s="17">
        <v>0</v>
      </c>
      <c r="R10" s="17">
        <v>0</v>
      </c>
      <c r="S10" s="17">
        <v>0</v>
      </c>
      <c r="T10" s="15">
        <v>0</v>
      </c>
      <c r="U10" s="17">
        <v>0</v>
      </c>
      <c r="V10" s="17">
        <v>0</v>
      </c>
      <c r="W10" s="17">
        <v>0</v>
      </c>
      <c r="X10" s="15">
        <v>0</v>
      </c>
      <c r="Y10" s="15">
        <v>0</v>
      </c>
      <c r="Z10" s="17" t="s">
        <v>23</v>
      </c>
      <c r="AA10" s="17" t="s">
        <v>23</v>
      </c>
      <c r="AB10" s="17" t="s">
        <v>23</v>
      </c>
      <c r="AC10" s="15">
        <v>0</v>
      </c>
      <c r="AD10" s="17" t="s">
        <v>23</v>
      </c>
      <c r="AE10" s="17" t="s">
        <v>23</v>
      </c>
      <c r="AF10" s="15">
        <v>0</v>
      </c>
      <c r="AG10" s="15">
        <v>0</v>
      </c>
    </row>
    <row r="11" spans="1:33">
      <c r="A11" s="16" t="s">
        <v>58</v>
      </c>
      <c r="B11" s="17">
        <v>4</v>
      </c>
      <c r="C11" s="17">
        <v>2</v>
      </c>
      <c r="D11" s="17">
        <v>24</v>
      </c>
      <c r="E11" s="17" t="s">
        <v>23</v>
      </c>
      <c r="F11" s="17">
        <v>0</v>
      </c>
      <c r="G11" s="17" t="s">
        <v>23</v>
      </c>
      <c r="H11" s="15">
        <v>30</v>
      </c>
      <c r="I11" s="17">
        <v>0</v>
      </c>
      <c r="J11" s="17">
        <v>11</v>
      </c>
      <c r="K11" s="17">
        <v>0</v>
      </c>
      <c r="L11" s="17">
        <v>0</v>
      </c>
      <c r="M11" s="17">
        <v>9</v>
      </c>
      <c r="N11" s="15">
        <v>20</v>
      </c>
      <c r="O11" s="15">
        <v>50</v>
      </c>
      <c r="P11" s="17">
        <v>0</v>
      </c>
      <c r="Q11" s="17">
        <v>0</v>
      </c>
      <c r="R11" s="17">
        <v>0</v>
      </c>
      <c r="S11" s="17">
        <v>0</v>
      </c>
      <c r="T11" s="15">
        <v>0</v>
      </c>
      <c r="U11" s="17">
        <v>0</v>
      </c>
      <c r="V11" s="17">
        <v>0</v>
      </c>
      <c r="W11" s="17">
        <v>0</v>
      </c>
      <c r="X11" s="15">
        <v>0</v>
      </c>
      <c r="Y11" s="15">
        <v>0</v>
      </c>
      <c r="Z11" s="17" t="s">
        <v>23</v>
      </c>
      <c r="AA11" s="17" t="s">
        <v>23</v>
      </c>
      <c r="AB11" s="17" t="s">
        <v>23</v>
      </c>
      <c r="AC11" s="15">
        <v>0</v>
      </c>
      <c r="AD11" s="17" t="s">
        <v>23</v>
      </c>
      <c r="AE11" s="17" t="s">
        <v>23</v>
      </c>
      <c r="AF11" s="15">
        <v>0</v>
      </c>
      <c r="AG11" s="15">
        <v>0</v>
      </c>
    </row>
    <row r="12" spans="1:33">
      <c r="A12" s="16" t="s">
        <v>59</v>
      </c>
      <c r="B12" s="17">
        <v>14</v>
      </c>
      <c r="C12" s="17" t="s">
        <v>23</v>
      </c>
      <c r="D12" s="17" t="s">
        <v>23</v>
      </c>
      <c r="E12" s="17" t="s">
        <v>23</v>
      </c>
      <c r="F12" s="17" t="s">
        <v>23</v>
      </c>
      <c r="G12" s="17" t="s">
        <v>23</v>
      </c>
      <c r="H12" s="15">
        <v>14</v>
      </c>
      <c r="I12" s="17"/>
      <c r="J12" s="17"/>
      <c r="K12" s="17"/>
      <c r="L12" s="17"/>
      <c r="M12" s="17"/>
      <c r="N12" s="15">
        <v>0</v>
      </c>
      <c r="O12" s="15">
        <v>14</v>
      </c>
      <c r="P12" s="18">
        <v>89</v>
      </c>
      <c r="Q12" s="17">
        <v>147</v>
      </c>
      <c r="R12" s="17">
        <v>0</v>
      </c>
      <c r="S12" s="17">
        <v>153</v>
      </c>
      <c r="T12" s="15">
        <v>389</v>
      </c>
      <c r="U12" s="17">
        <v>12</v>
      </c>
      <c r="V12" s="17">
        <v>46</v>
      </c>
      <c r="W12" s="17">
        <v>0</v>
      </c>
      <c r="X12" s="15">
        <v>58</v>
      </c>
      <c r="Y12" s="15">
        <v>416</v>
      </c>
      <c r="Z12" s="17" t="s">
        <v>23</v>
      </c>
      <c r="AA12" s="17" t="s">
        <v>23</v>
      </c>
      <c r="AB12" s="17" t="s">
        <v>23</v>
      </c>
      <c r="AC12" s="15">
        <v>0</v>
      </c>
      <c r="AD12" s="17" t="s">
        <v>23</v>
      </c>
      <c r="AE12" s="17" t="s">
        <v>23</v>
      </c>
      <c r="AF12" s="15">
        <v>0</v>
      </c>
      <c r="AG12" s="15">
        <v>0</v>
      </c>
    </row>
    <row r="13" spans="1:33">
      <c r="A13" s="16" t="s">
        <v>6</v>
      </c>
      <c r="B13" s="19">
        <f t="shared" ref="B13:E13" si="0">SUM(B4:B12)</f>
        <v>1469</v>
      </c>
      <c r="C13" s="19">
        <f t="shared" si="0"/>
        <v>315</v>
      </c>
      <c r="D13" s="19">
        <f t="shared" si="0"/>
        <v>262</v>
      </c>
      <c r="E13" s="19">
        <f t="shared" si="0"/>
        <v>81</v>
      </c>
      <c r="F13" s="19">
        <v>34</v>
      </c>
      <c r="G13" s="19">
        <v>43</v>
      </c>
      <c r="H13" s="19">
        <v>2204</v>
      </c>
      <c r="I13" s="19">
        <v>326</v>
      </c>
      <c r="J13" s="19">
        <v>232</v>
      </c>
      <c r="K13" s="19">
        <v>32</v>
      </c>
      <c r="L13" s="19">
        <v>9</v>
      </c>
      <c r="M13" s="19">
        <v>38</v>
      </c>
      <c r="N13" s="19">
        <v>637</v>
      </c>
      <c r="O13" s="19">
        <v>2841</v>
      </c>
      <c r="P13" s="20">
        <f t="shared" ref="P13:Y13" si="1">SUM(P4:P12)</f>
        <v>862</v>
      </c>
      <c r="Q13" s="20">
        <f t="shared" si="1"/>
        <v>191</v>
      </c>
      <c r="R13" s="20">
        <f t="shared" si="1"/>
        <v>33</v>
      </c>
      <c r="S13" s="20">
        <f t="shared" si="1"/>
        <v>316</v>
      </c>
      <c r="T13" s="20">
        <f t="shared" si="1"/>
        <v>1402</v>
      </c>
      <c r="U13" s="20">
        <f t="shared" si="1"/>
        <v>26</v>
      </c>
      <c r="V13" s="20">
        <f t="shared" si="1"/>
        <v>76</v>
      </c>
      <c r="W13" s="20">
        <f t="shared" si="1"/>
        <v>76</v>
      </c>
      <c r="X13" s="20">
        <f t="shared" si="1"/>
        <v>178</v>
      </c>
      <c r="Y13" s="20">
        <f t="shared" si="1"/>
        <v>1575</v>
      </c>
      <c r="Z13" s="19">
        <v>534</v>
      </c>
      <c r="AA13" s="19">
        <v>20</v>
      </c>
      <c r="AB13" s="19">
        <v>95</v>
      </c>
      <c r="AC13" s="19">
        <v>649</v>
      </c>
      <c r="AD13" s="19">
        <v>1</v>
      </c>
      <c r="AE13" s="19">
        <v>33</v>
      </c>
      <c r="AF13" s="19">
        <v>34</v>
      </c>
      <c r="AG13" s="19">
        <v>683</v>
      </c>
    </row>
  </sheetData>
  <mergeCells count="13">
    <mergeCell ref="AG2:AG3"/>
    <mergeCell ref="A1:A3"/>
    <mergeCell ref="B1:O1"/>
    <mergeCell ref="P1:Y1"/>
    <mergeCell ref="Z1:AG1"/>
    <mergeCell ref="B2:H2"/>
    <mergeCell ref="I2:N2"/>
    <mergeCell ref="O2:O3"/>
    <mergeCell ref="P2:T2"/>
    <mergeCell ref="U2:X2"/>
    <mergeCell ref="Y2:Y3"/>
    <mergeCell ref="Z2:AC2"/>
    <mergeCell ref="AD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CFS 2022</vt:lpstr>
      <vt:lpstr>2022 Data on Other Career Optio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2022-02-01T16:18:34Z</dcterms:modified>
</cp:coreProperties>
</file>