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notilac\plugins\waka\wconfig\updates\files\"/>
    </mc:Choice>
  </mc:AlternateContent>
  <xr:revisionPtr revIDLastSave="0" documentId="13_ncr:1_{C720C766-BE3B-4786-9697-EAE161B2B188}" xr6:coauthVersionLast="45" xr6:coauthVersionMax="45" xr10:uidLastSave="{00000000-0000-0000-0000-000000000000}"/>
  <bookViews>
    <workbookView xWindow="-120" yWindow="-120" windowWidth="29040" windowHeight="15840" activeTab="2" xr2:uid="{40AA8A13-75A8-4F21-AFA9-66F6E9D095CD}"/>
  </bookViews>
  <sheets>
    <sheet name="project_wata" sheetId="1" r:id="rId1"/>
    <sheet name="project_wonfig" sheetId="2" r:id="rId2"/>
    <sheet name="task_wata" sheetId="8" r:id="rId3"/>
    <sheet name="task_wonfig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8" l="1"/>
  <c r="E22" i="8"/>
  <c r="E34" i="8"/>
  <c r="F34" i="8"/>
  <c r="E17" i="8"/>
  <c r="F17" i="8"/>
  <c r="E18" i="8"/>
  <c r="F18" i="8"/>
  <c r="E19" i="8"/>
  <c r="F19" i="8"/>
  <c r="E20" i="8"/>
  <c r="F20" i="8"/>
  <c r="E21" i="8"/>
  <c r="F21" i="8"/>
  <c r="E23" i="8"/>
  <c r="F23" i="8"/>
  <c r="E24" i="8"/>
  <c r="F24" i="8"/>
  <c r="E25" i="8"/>
  <c r="F25" i="8"/>
  <c r="E26" i="8"/>
  <c r="F26" i="8"/>
  <c r="E27" i="8"/>
  <c r="F27" i="8"/>
  <c r="E28" i="8"/>
  <c r="F28" i="8"/>
  <c r="E29" i="8"/>
  <c r="F29" i="8"/>
  <c r="E30" i="8"/>
  <c r="F30" i="8"/>
  <c r="E31" i="8"/>
  <c r="F31" i="8"/>
  <c r="E32" i="8"/>
  <c r="F32" i="8"/>
  <c r="E33" i="8"/>
  <c r="F33" i="8"/>
  <c r="E35" i="8"/>
  <c r="F35" i="8"/>
  <c r="E36" i="8"/>
  <c r="F36" i="8"/>
  <c r="E15" i="8" l="1"/>
  <c r="F15" i="8"/>
  <c r="F16" i="8"/>
  <c r="E16" i="8"/>
  <c r="E23" i="1" l="1"/>
  <c r="F23" i="1"/>
  <c r="E22" i="1"/>
  <c r="F22" i="1"/>
  <c r="E13" i="1"/>
  <c r="F13" i="1"/>
  <c r="E14" i="1"/>
  <c r="F14" i="1"/>
  <c r="E11" i="1"/>
  <c r="F11" i="1"/>
  <c r="E12" i="1"/>
  <c r="F12" i="1"/>
  <c r="E18" i="1" l="1"/>
  <c r="F18" i="1"/>
  <c r="E19" i="1"/>
  <c r="F19" i="1"/>
  <c r="E20" i="1"/>
  <c r="F20" i="1"/>
  <c r="F17" i="1" l="1"/>
  <c r="E17" i="1" l="1"/>
  <c r="E21" i="1"/>
  <c r="F21" i="1"/>
  <c r="E16" i="1"/>
  <c r="F16" i="1"/>
  <c r="E15" i="1"/>
  <c r="F15" i="1"/>
  <c r="F10" i="1"/>
  <c r="E10" i="1"/>
</calcChain>
</file>

<file path=xl/sharedStrings.xml><?xml version="1.0" encoding="utf-8"?>
<sst xmlns="http://schemas.openxmlformats.org/spreadsheetml/2006/main" count="264" uniqueCount="124">
  <si>
    <t>key</t>
  </si>
  <si>
    <t>type</t>
  </si>
  <si>
    <t>name</t>
  </si>
  <si>
    <t>lang</t>
  </si>
  <si>
    <t>from</t>
  </si>
  <si>
    <t>to</t>
  </si>
  <si>
    <t>places</t>
  </si>
  <si>
    <t>abdn</t>
  </si>
  <si>
    <t>Abandon</t>
  </si>
  <si>
    <t>fin</t>
  </si>
  <si>
    <t>Fin du process</t>
  </si>
  <si>
    <t>trans</t>
  </si>
  <si>
    <t>value</t>
  </si>
  <si>
    <t>data</t>
  </si>
  <si>
    <t>arguments</t>
  </si>
  <si>
    <t>state</t>
  </si>
  <si>
    <t>title</t>
  </si>
  <si>
    <t>initial_places</t>
  </si>
  <si>
    <t>var</t>
  </si>
  <si>
    <t>com</t>
  </si>
  <si>
    <t>from__</t>
  </si>
  <si>
    <t>to__</t>
  </si>
  <si>
    <t>id__</t>
  </si>
  <si>
    <t>fnc_prod_val</t>
  </si>
  <si>
    <t>fnc_prod_arg</t>
  </si>
  <si>
    <t>fnc_prod</t>
  </si>
  <si>
    <t>fnc_trait</t>
  </si>
  <si>
    <t>fnc_trait_arg</t>
  </si>
  <si>
    <t>fnc_trait_val</t>
  </si>
  <si>
    <t>brouillon</t>
  </si>
  <si>
    <t>Brouillon</t>
  </si>
  <si>
    <t>Abandon du brouillon</t>
  </si>
  <si>
    <t>icon</t>
  </si>
  <si>
    <t>color</t>
  </si>
  <si>
    <t>rules</t>
  </si>
  <si>
    <t>required</t>
  </si>
  <si>
    <t>ruleset_name</t>
  </si>
  <si>
    <t>none</t>
  </si>
  <si>
    <t>presente</t>
  </si>
  <si>
    <t>Projet prêt pour presentation</t>
  </si>
  <si>
    <t>Projet validé par le client</t>
  </si>
  <si>
    <t>En cours de production</t>
  </si>
  <si>
    <t>Gestion des projets</t>
  </si>
  <si>
    <t>Un commentaire sur la gestion des projets</t>
  </si>
  <si>
    <t>client_id</t>
  </si>
  <si>
    <t>contact_id</t>
  </si>
  <si>
    <t>default,none</t>
  </si>
  <si>
    <t>default</t>
  </si>
  <si>
    <t>icon-exchange</t>
  </si>
  <si>
    <t>En presentation/Négo</t>
  </si>
  <si>
    <t>sommeil</t>
  </si>
  <si>
    <t>En sommeil</t>
  </si>
  <si>
    <t>icon-pencil</t>
  </si>
  <si>
    <t>icon-bed</t>
  </si>
  <si>
    <t>icon-cubes</t>
  </si>
  <si>
    <t>icon-minus-circle</t>
  </si>
  <si>
    <t>icon-check-circle</t>
  </si>
  <si>
    <t>Le dossier entre en sommeil</t>
  </si>
  <si>
    <t>Abandon du projet</t>
  </si>
  <si>
    <t>permissions</t>
  </si>
  <si>
    <t>brouillon_valid</t>
  </si>
  <si>
    <t>Brouillon validé</t>
  </si>
  <si>
    <t>Brouillon à corriger</t>
  </si>
  <si>
    <t>waka.crm.manager</t>
  </si>
  <si>
    <t>Brouillon à valider</t>
  </si>
  <si>
    <t>Abandon du brouillon validé</t>
  </si>
  <si>
    <t>en_prod</t>
  </si>
  <si>
    <t>Archivage</t>
  </si>
  <si>
    <t>Le projet est terminé, Archivage</t>
  </si>
  <si>
    <t>Gestion des taches</t>
  </si>
  <si>
    <t>Un commentaire sur la gestion des taches</t>
  </si>
  <si>
    <t>draft</t>
  </si>
  <si>
    <t>running</t>
  </si>
  <si>
    <t>sleep</t>
  </si>
  <si>
    <t>ready</t>
  </si>
  <si>
    <t>end</t>
  </si>
  <si>
    <t>la tâche est prête</t>
  </si>
  <si>
    <t>Prêt</t>
  </si>
  <si>
    <t>Terminé</t>
  </si>
  <si>
    <t>canceled</t>
  </si>
  <si>
    <t>Mise en sommeil</t>
  </si>
  <si>
    <t>int_check</t>
  </si>
  <si>
    <t>ext_check</t>
  </si>
  <si>
    <t>int_checked</t>
  </si>
  <si>
    <t>ext_checked</t>
  </si>
  <si>
    <t>Mise en route de la tâche</t>
  </si>
  <si>
    <t>Abandon de la tâche</t>
  </si>
  <si>
    <t>fnc_gard</t>
  </si>
  <si>
    <t>fnc_gard_arg</t>
  </si>
  <si>
    <t>fnc_arg_val</t>
  </si>
  <si>
    <t>Demande de validation interne</t>
  </si>
  <si>
    <t>Demande de validation externe</t>
  </si>
  <si>
    <t>Tache terminé</t>
  </si>
  <si>
    <t>authorized</t>
  </si>
  <si>
    <t>fin_direct</t>
  </si>
  <si>
    <t>Demande de correction</t>
  </si>
  <si>
    <t>Validation interne</t>
  </si>
  <si>
    <t>validation_fin</t>
  </si>
  <si>
    <t>int_check_fin</t>
  </si>
  <si>
    <t>Tache validé et terminé</t>
  </si>
  <si>
    <t>Demande de correction (ext)</t>
  </si>
  <si>
    <t>field_yaml</t>
  </si>
  <si>
    <t>field_end</t>
  </si>
  <si>
    <t>Archiver</t>
  </si>
  <si>
    <t>awake_state</t>
  </si>
  <si>
    <t>awake_at</t>
  </si>
  <si>
    <t>start_at</t>
  </si>
  <si>
    <t>En validation</t>
  </si>
  <si>
    <t>Validé</t>
  </si>
  <si>
    <t>En validation (ext)</t>
  </si>
  <si>
    <t>Validé (ext)</t>
  </si>
  <si>
    <t>En cours</t>
  </si>
  <si>
    <t>Réveil</t>
  </si>
  <si>
    <t>Validation ext</t>
  </si>
  <si>
    <t>Sommeil</t>
  </si>
  <si>
    <t>ruleset</t>
  </si>
  <si>
    <t>Le champ réveil et date de réveil doivent être remplis</t>
  </si>
  <si>
    <t>Le champ start_at doit être remplis</t>
  </si>
  <si>
    <t>cleanData</t>
  </si>
  <si>
    <t>sendNoticiation</t>
  </si>
  <si>
    <t>model</t>
  </si>
  <si>
    <t>demandeCorrection</t>
  </si>
  <si>
    <t>validation</t>
  </si>
  <si>
    <t>Brouillonne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</si>
</sst>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3" borderId="0" xfId="0" applyFill="1" applyAlignment="1">
      <alignment shrinkToFit="1"/>
    </xf>
    <xf numFmtId="0" fontId="0" fillId="0" borderId="0" xfId="0" applyAlignment="1">
      <alignment shrinkToFit="1"/>
    </xf>
    <xf numFmtId="0" fontId="0" fillId="2" borderId="0" xfId="0" applyFill="1" applyAlignment="1">
      <alignment shrinkToFit="1"/>
    </xf>
    <xf numFmtId="0" fontId="2" fillId="0" borderId="0" xfId="0" applyFont="1"/>
    <xf numFmtId="0" fontId="2" fillId="0" borderId="0" xfId="0" applyFont="1" applyAlignment="1">
      <alignment shrinkToFit="1"/>
    </xf>
  </cellXfs>
  <cellStyles count="1">
    <cellStyle name="Normal" xfId="0" builtinId="0"/>
  </cellStyles>
  <dxfs count="21"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323228-0E41-4007-9D0E-BD8ED6AEE6AB}" name="Tableau1" displayName="Tableau1" ref="A1:S23" totalsRowShown="0">
  <autoFilter ref="A1:S23" xr:uid="{62D4855A-B444-4D5A-B29A-0C1AFB808C29}"/>
  <tableColumns count="19">
    <tableColumn id="9" xr3:uid="{F4F2837F-0161-416E-806E-90AC2F1EB5EA}" name="from__"/>
    <tableColumn id="10" xr3:uid="{939D5B86-C9AA-431D-822D-59F54675E7A8}" name="to__"/>
    <tableColumn id="11" xr3:uid="{9F94DB12-8850-4D69-B0F0-B00837BBA3BD}" name="id__"/>
    <tableColumn id="1" xr3:uid="{74AA0DA4-210A-467F-B0CE-C1B872319633}" name="var"/>
    <tableColumn id="4" xr3:uid="{1CC2CC56-423E-403E-90CB-294C3EB22967}" name="from" dataDxfId="20">
      <calculatedColumnFormula>Tableau1[[#This Row],[from__]]</calculatedColumnFormula>
    </tableColumn>
    <tableColumn id="13" xr3:uid="{E49BF66A-C65B-4381-8E33-05936D2D87C1}" name="to" dataDxfId="19">
      <calculatedColumnFormula>Tableau1[[#This Row],[to__]]</calculatedColumnFormula>
    </tableColumn>
    <tableColumn id="2" xr3:uid="{B447CD9B-F1DD-490D-B7DC-6619166E6098}" name="type"/>
    <tableColumn id="3" xr3:uid="{F98D53C1-A70B-485C-9AFE-F76DCA54DC66}" name="lang"/>
    <tableColumn id="14" xr3:uid="{79512935-44C6-480F-B926-B6B6C78A4B8D}" name="com" dataDxfId="18"/>
    <tableColumn id="5" xr3:uid="{5C6437CB-98E4-476F-A1BB-0C3AE6822E95}" name="icon" dataDxfId="17"/>
    <tableColumn id="6" xr3:uid="{061110B5-41BB-4D9A-BD2F-4E1423EBE5BD}" name="color" dataDxfId="16"/>
    <tableColumn id="15" xr3:uid="{0EF7A891-9397-470D-8077-F66C776614AF}" name="rules"/>
    <tableColumn id="7" xr3:uid="{445FB622-C069-4025-9A41-D894A8193C5D}" name="permissions"/>
    <tableColumn id="16" xr3:uid="{99BB367A-BFE4-4E3C-8B21-DEC617BA6460}" name="fnc_prod"/>
    <tableColumn id="18" xr3:uid="{8EA5F28C-FE53-4DCF-A60A-E0B283BEBFD8}" name="fnc_prod_arg" dataDxfId="15"/>
    <tableColumn id="19" xr3:uid="{5477D369-9105-48BA-84AF-CBE2049033C5}" name="fnc_prod_val" dataDxfId="14"/>
    <tableColumn id="17" xr3:uid="{E8F676C6-CA42-4D2E-9438-11BEA5F01572}" name="fnc_trait"/>
    <tableColumn id="20" xr3:uid="{B1CEFF6E-03AF-4392-9325-307446E0A12E}" name="fnc_trait_arg" dataDxfId="13"/>
    <tableColumn id="21" xr3:uid="{66DC48FE-59E0-431A-A8F3-A3839FA08009}" name="fnc_trait_val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CC452E-F904-4BAC-9018-32ACB96C850F}" name="Tableau2" displayName="Tableau2" ref="A1:D8" totalsRowShown="0">
  <autoFilter ref="A1:D8" xr:uid="{82306AD5-03E6-4131-B212-5F1AC9C9BFF8}"/>
  <tableColumns count="4">
    <tableColumn id="1" xr3:uid="{483A5B46-4038-4410-BD5B-1BA6C3DCA0D4}" name="key"/>
    <tableColumn id="3" xr3:uid="{208D2834-4CC6-464B-9C86-BE77F6423FB2}" name="value"/>
    <tableColumn id="2" xr3:uid="{7BAA43FC-3C79-496F-A178-0F28D036693D}" name="type"/>
    <tableColumn id="4" xr3:uid="{B43268A6-EFC0-49BD-AE14-6A321EC37568}" name="dat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BB06E0-83AF-4A24-99BC-456E942448BC}" name="Tableau14" displayName="Tableau14" ref="A1:V36" totalsRowShown="0">
  <autoFilter ref="A1:V36" xr:uid="{62D4855A-B444-4D5A-B29A-0C1AFB808C29}"/>
  <tableColumns count="22">
    <tableColumn id="9" xr3:uid="{2B340ACE-69E1-4767-ACF2-9B631F44434E}" name="from__"/>
    <tableColumn id="10" xr3:uid="{F0C3A090-9377-4C29-BACA-B9DE810C1ECA}" name="to__"/>
    <tableColumn id="11" xr3:uid="{8B344381-C1C0-4484-931F-0C8C74DA5D69}" name="id__"/>
    <tableColumn id="1" xr3:uid="{69D7DFC0-1A43-4FF5-988D-D7D1793FE938}" name="var"/>
    <tableColumn id="4" xr3:uid="{AE6FA407-31B2-4E4A-BD8C-ADFF84B1D240}" name="from" dataDxfId="11">
      <calculatedColumnFormula>Tableau14[[#This Row],[from__]]</calculatedColumnFormula>
    </tableColumn>
    <tableColumn id="13" xr3:uid="{71FA08C0-8451-4C20-BA77-09B500A90F29}" name="to" dataDxfId="10">
      <calculatedColumnFormula>Tableau14[[#This Row],[to__]]</calculatedColumnFormula>
    </tableColumn>
    <tableColumn id="2" xr3:uid="{F58C3D88-8835-42AD-BCAB-8014DB5986DF}" name="type"/>
    <tableColumn id="3" xr3:uid="{333C9066-E2C3-49B6-B146-2A996B1E195B}" name="lang"/>
    <tableColumn id="14" xr3:uid="{5F9EB793-D52F-4C27-8C10-6755106D3762}" name="com" dataDxfId="9"/>
    <tableColumn id="5" xr3:uid="{13D7F9F6-0FDA-4F00-8BFA-26579BEF1B61}" name="icon" dataDxfId="8"/>
    <tableColumn id="6" xr3:uid="{622602D6-442A-4B9E-AF3F-D1FD97228E1C}" name="color" dataDxfId="7"/>
    <tableColumn id="15" xr3:uid="{90C8DB01-EC79-446D-8076-509475AB1924}" name="rules"/>
    <tableColumn id="23" xr3:uid="{AFC03AE7-51B1-42E8-9413-A05C59157E48}" name="field_yaml"/>
    <tableColumn id="16" xr3:uid="{2920DBCA-EF84-49C0-ADB3-B2FE59368404}" name="fnc_prod"/>
    <tableColumn id="18" xr3:uid="{279CBCEE-302A-4B29-B152-BA50EE603068}" name="fnc_prod_arg" dataDxfId="6"/>
    <tableColumn id="19" xr3:uid="{D1A43B98-EA63-41E5-B9C8-7CECCB787636}" name="fnc_prod_val" dataDxfId="5"/>
    <tableColumn id="17" xr3:uid="{8A004C67-AE20-4239-99FB-058D0542623C}" name="fnc_trait"/>
    <tableColumn id="20" xr3:uid="{CA1E4F86-AFDA-421F-86E9-E874B054CB00}" name="fnc_trait_arg" dataDxfId="4"/>
    <tableColumn id="21" xr3:uid="{D39F23E6-AE29-4642-AEB6-93F90626B7A2}" name="fnc_trait_val" dataDxfId="3"/>
    <tableColumn id="8" xr3:uid="{B841281E-826D-4A00-B13F-3DE13D514C20}" name="fnc_gard" dataDxfId="2"/>
    <tableColumn id="12" xr3:uid="{F4758300-A048-40E0-A54A-FF3FC4857326}" name="fnc_gard_arg" dataDxfId="1"/>
    <tableColumn id="22" xr3:uid="{163AED78-0050-4C0C-8ADF-425DA45F7913}" name="fnc_arg_val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28B983-84C5-4BC1-9C8E-D5CA9F6EC2A2}" name="Tableau25" displayName="Tableau25" ref="A1:D11" totalsRowShown="0">
  <autoFilter ref="A1:D11" xr:uid="{82306AD5-03E6-4131-B212-5F1AC9C9BFF8}"/>
  <tableColumns count="4">
    <tableColumn id="1" xr3:uid="{06A2C8B9-F572-45E7-8429-0E78E44DC688}" name="key"/>
    <tableColumn id="3" xr3:uid="{066110A8-E932-4DE5-8CDB-D885ED1289E7}" name="value"/>
    <tableColumn id="2" xr3:uid="{7DF9404E-9871-4544-83A4-18FBB5026B67}" name="type"/>
    <tableColumn id="4" xr3:uid="{C0FD7401-3A63-4CF5-ABB5-735BE87D557F}" name="da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4FC8-5A87-4657-9956-9620373C4CCD}">
  <dimension ref="A1:S23"/>
  <sheetViews>
    <sheetView topLeftCell="D1" workbookViewId="0">
      <selection activeCell="J22" sqref="J22"/>
    </sheetView>
  </sheetViews>
  <sheetFormatPr baseColWidth="10" defaultRowHeight="15" x14ac:dyDescent="0.25"/>
  <cols>
    <col min="1" max="1" width="4.140625" customWidth="1"/>
    <col min="2" max="2" width="4.7109375" customWidth="1"/>
    <col min="3" max="3" width="5.140625" customWidth="1"/>
    <col min="4" max="4" width="17.140625" bestFit="1" customWidth="1"/>
    <col min="5" max="5" width="16.140625" bestFit="1" customWidth="1"/>
    <col min="6" max="6" width="16.140625" customWidth="1"/>
    <col min="8" max="8" width="43.140625" bestFit="1" customWidth="1"/>
    <col min="9" max="9" width="13.85546875" style="6" customWidth="1"/>
    <col min="10" max="10" width="15.28515625" style="6" customWidth="1"/>
    <col min="11" max="11" width="9.28515625" style="6" customWidth="1"/>
    <col min="12" max="12" width="11.7109375" customWidth="1"/>
    <col min="13" max="13" width="17.85546875" bestFit="1" customWidth="1"/>
    <col min="14" max="14" width="15.85546875" bestFit="1" customWidth="1"/>
    <col min="15" max="15" width="18.140625" style="6" customWidth="1"/>
    <col min="16" max="16" width="21" style="6" customWidth="1"/>
    <col min="18" max="18" width="13.7109375" style="6" bestFit="1" customWidth="1"/>
    <col min="19" max="19" width="11.42578125" style="6"/>
  </cols>
  <sheetData>
    <row r="1" spans="1:19" x14ac:dyDescent="0.25">
      <c r="A1" s="3" t="s">
        <v>20</v>
      </c>
      <c r="B1" s="3" t="s">
        <v>21</v>
      </c>
      <c r="C1" s="3" t="s">
        <v>22</v>
      </c>
      <c r="D1" s="2" t="s">
        <v>18</v>
      </c>
      <c r="E1" s="2" t="s">
        <v>4</v>
      </c>
      <c r="F1" s="2" t="s">
        <v>5</v>
      </c>
      <c r="G1" s="2" t="s">
        <v>1</v>
      </c>
      <c r="H1" s="2" t="s">
        <v>3</v>
      </c>
      <c r="I1" s="5" t="s">
        <v>19</v>
      </c>
      <c r="J1" s="5" t="s">
        <v>32</v>
      </c>
      <c r="K1" s="5" t="s">
        <v>33</v>
      </c>
      <c r="L1" t="s">
        <v>34</v>
      </c>
      <c r="M1" t="s">
        <v>59</v>
      </c>
      <c r="N1" t="s">
        <v>25</v>
      </c>
      <c r="O1" s="6" t="s">
        <v>24</v>
      </c>
      <c r="P1" s="6" t="s">
        <v>23</v>
      </c>
      <c r="Q1" t="s">
        <v>26</v>
      </c>
      <c r="R1" s="6" t="s">
        <v>27</v>
      </c>
      <c r="S1" s="6" t="s">
        <v>28</v>
      </c>
    </row>
    <row r="2" spans="1:19" x14ac:dyDescent="0.25">
      <c r="C2">
        <v>10</v>
      </c>
      <c r="D2" t="s">
        <v>29</v>
      </c>
      <c r="G2" t="s">
        <v>6</v>
      </c>
      <c r="H2" t="s">
        <v>30</v>
      </c>
      <c r="J2" s="8" t="s">
        <v>52</v>
      </c>
    </row>
    <row r="3" spans="1:19" x14ac:dyDescent="0.25">
      <c r="C3">
        <v>20</v>
      </c>
      <c r="D3" t="s">
        <v>60</v>
      </c>
      <c r="E3" s="4"/>
      <c r="F3" s="4"/>
      <c r="G3" t="s">
        <v>6</v>
      </c>
      <c r="H3" t="s">
        <v>61</v>
      </c>
      <c r="J3" s="8" t="s">
        <v>56</v>
      </c>
    </row>
    <row r="4" spans="1:19" x14ac:dyDescent="0.25">
      <c r="C4">
        <v>30</v>
      </c>
      <c r="D4" t="s">
        <v>38</v>
      </c>
      <c r="G4" t="s">
        <v>6</v>
      </c>
      <c r="H4" t="s">
        <v>49</v>
      </c>
      <c r="J4" s="8" t="s">
        <v>48</v>
      </c>
    </row>
    <row r="5" spans="1:19" x14ac:dyDescent="0.25">
      <c r="C5">
        <v>35</v>
      </c>
      <c r="D5" t="s">
        <v>50</v>
      </c>
      <c r="E5" s="4"/>
      <c r="F5" s="4"/>
      <c r="G5" t="s">
        <v>6</v>
      </c>
      <c r="H5" t="s">
        <v>51</v>
      </c>
      <c r="J5" s="8" t="s">
        <v>53</v>
      </c>
    </row>
    <row r="6" spans="1:19" x14ac:dyDescent="0.25">
      <c r="C6">
        <v>40</v>
      </c>
      <c r="D6" t="s">
        <v>66</v>
      </c>
      <c r="G6" t="s">
        <v>6</v>
      </c>
      <c r="H6" t="s">
        <v>41</v>
      </c>
      <c r="J6" s="8" t="s">
        <v>54</v>
      </c>
    </row>
    <row r="7" spans="1:19" x14ac:dyDescent="0.25">
      <c r="C7">
        <v>50</v>
      </c>
      <c r="D7" t="s">
        <v>7</v>
      </c>
      <c r="G7" t="s">
        <v>6</v>
      </c>
      <c r="H7" t="s">
        <v>7</v>
      </c>
      <c r="J7" s="8" t="s">
        <v>55</v>
      </c>
    </row>
    <row r="8" spans="1:19" x14ac:dyDescent="0.25">
      <c r="C8">
        <v>60</v>
      </c>
      <c r="D8" t="s">
        <v>9</v>
      </c>
      <c r="E8" s="4"/>
      <c r="F8" s="4"/>
      <c r="G8" t="s">
        <v>6</v>
      </c>
      <c r="H8" t="s">
        <v>10</v>
      </c>
      <c r="J8" s="8" t="s">
        <v>56</v>
      </c>
    </row>
    <row r="10" spans="1:19" s="1" customFormat="1" x14ac:dyDescent="0.25">
      <c r="E10" s="1">
        <f>Tableau1[[#This Row],[from__]]</f>
        <v>0</v>
      </c>
      <c r="F10" s="1">
        <f>Tableau1[[#This Row],[to__]]</f>
        <v>0</v>
      </c>
      <c r="I10" s="7"/>
      <c r="J10" s="7"/>
      <c r="K10" s="7"/>
      <c r="O10" s="7"/>
      <c r="P10" s="7"/>
      <c r="R10" s="7"/>
      <c r="S10" s="7"/>
    </row>
    <row r="11" spans="1:19" x14ac:dyDescent="0.25">
      <c r="A11">
        <v>10</v>
      </c>
      <c r="B11">
        <v>20</v>
      </c>
      <c r="E11" t="str">
        <f>VLOOKUP(Tableau1[[#This Row],[from__]],$C$2:$D$8,2,FALSE)</f>
        <v>brouillon</v>
      </c>
      <c r="F11" t="str">
        <f>VLOOKUP(Tableau1[[#This Row],[to__]],$C$2:$D$8,2,FALSE)</f>
        <v>brouillon_valid</v>
      </c>
      <c r="G11" t="s">
        <v>11</v>
      </c>
      <c r="H11" t="s">
        <v>64</v>
      </c>
    </row>
    <row r="12" spans="1:19" x14ac:dyDescent="0.25">
      <c r="A12">
        <v>20</v>
      </c>
      <c r="B12">
        <v>10</v>
      </c>
      <c r="E12" t="str">
        <f>VLOOKUP(Tableau1[[#This Row],[from__]],$C$2:$D$8,2,FALSE)</f>
        <v>brouillon_valid</v>
      </c>
      <c r="F12" t="str">
        <f>VLOOKUP(Tableau1[[#This Row],[to__]],$C$2:$D$8,2,FALSE)</f>
        <v>brouillon</v>
      </c>
      <c r="G12" t="s">
        <v>11</v>
      </c>
      <c r="H12" t="s">
        <v>62</v>
      </c>
    </row>
    <row r="13" spans="1:19" x14ac:dyDescent="0.25">
      <c r="A13">
        <v>20</v>
      </c>
      <c r="B13">
        <v>30</v>
      </c>
      <c r="E13" t="str">
        <f>VLOOKUP(Tableau1[[#This Row],[from__]],$C$2:$D$8,2,FALSE)</f>
        <v>brouillon_valid</v>
      </c>
      <c r="F13" t="str">
        <f>VLOOKUP(Tableau1[[#This Row],[to__]],$C$2:$D$8,2,FALSE)</f>
        <v>presente</v>
      </c>
      <c r="G13" t="s">
        <v>11</v>
      </c>
      <c r="H13" t="s">
        <v>39</v>
      </c>
    </row>
    <row r="14" spans="1:19" x14ac:dyDescent="0.25">
      <c r="A14">
        <v>20</v>
      </c>
      <c r="B14">
        <v>50</v>
      </c>
      <c r="E14" t="str">
        <f>VLOOKUP(Tableau1[[#This Row],[from__]],$C$2:$D$8,2,FALSE)</f>
        <v>brouillon_valid</v>
      </c>
      <c r="F14" t="str">
        <f>VLOOKUP(Tableau1[[#This Row],[to__]],$C$2:$D$8,2,FALSE)</f>
        <v>abdn</v>
      </c>
      <c r="G14" t="s">
        <v>11</v>
      </c>
      <c r="H14" t="s">
        <v>65</v>
      </c>
    </row>
    <row r="15" spans="1:19" x14ac:dyDescent="0.25">
      <c r="A15">
        <v>10</v>
      </c>
      <c r="B15">
        <v>30</v>
      </c>
      <c r="E15" t="str">
        <f>VLOOKUP(Tableau1[[#This Row],[from__]],$C$2:$D$8,2,FALSE)</f>
        <v>brouillon</v>
      </c>
      <c r="F15" t="str">
        <f>VLOOKUP(Tableau1[[#This Row],[to__]],$C$2:$D$8,2,FALSE)</f>
        <v>presente</v>
      </c>
      <c r="G15" t="s">
        <v>11</v>
      </c>
      <c r="H15" t="s">
        <v>39</v>
      </c>
      <c r="M15" t="s">
        <v>63</v>
      </c>
    </row>
    <row r="16" spans="1:19" x14ac:dyDescent="0.25">
      <c r="A16">
        <v>10</v>
      </c>
      <c r="B16">
        <v>50</v>
      </c>
      <c r="E16" t="str">
        <f>VLOOKUP(Tableau1[[#This Row],[from__]],$C$2:$D$8,2,FALSE)</f>
        <v>brouillon</v>
      </c>
      <c r="F16" t="str">
        <f>VLOOKUP(Tableau1[[#This Row],[to__]],$C$2:$D$8,2,FALSE)</f>
        <v>abdn</v>
      </c>
      <c r="G16" t="s">
        <v>11</v>
      </c>
      <c r="H16" t="s">
        <v>31</v>
      </c>
      <c r="L16" t="s">
        <v>37</v>
      </c>
    </row>
    <row r="17" spans="1:17" x14ac:dyDescent="0.25">
      <c r="A17">
        <v>30</v>
      </c>
      <c r="B17">
        <v>40</v>
      </c>
      <c r="E17" t="str">
        <f>VLOOKUP(Tableau1[[#This Row],[from__]],$C$2:$D$8,2,FALSE)</f>
        <v>presente</v>
      </c>
      <c r="F17" t="str">
        <f>VLOOKUP(Tableau1[[#This Row],[to__]],$C$2:$D$8,2,FALSE)</f>
        <v>en_prod</v>
      </c>
      <c r="G17" t="s">
        <v>11</v>
      </c>
      <c r="H17" t="s">
        <v>40</v>
      </c>
    </row>
    <row r="18" spans="1:17" x14ac:dyDescent="0.25">
      <c r="A18">
        <v>30</v>
      </c>
      <c r="B18">
        <v>35</v>
      </c>
      <c r="E18" t="str">
        <f>VLOOKUP(Tableau1[[#This Row],[from__]],$C$2:$D$8,2,FALSE)</f>
        <v>presente</v>
      </c>
      <c r="F18" t="str">
        <f>VLOOKUP(Tableau1[[#This Row],[to__]],$C$2:$D$8,2,FALSE)</f>
        <v>sommeil</v>
      </c>
      <c r="G18" t="s">
        <v>11</v>
      </c>
      <c r="H18" t="s">
        <v>57</v>
      </c>
    </row>
    <row r="19" spans="1:17" x14ac:dyDescent="0.25">
      <c r="A19">
        <v>35</v>
      </c>
      <c r="B19">
        <v>40</v>
      </c>
      <c r="E19" t="str">
        <f>VLOOKUP(Tableau1[[#This Row],[from__]],$C$2:$D$8,2,FALSE)</f>
        <v>sommeil</v>
      </c>
      <c r="F19" t="str">
        <f>VLOOKUP(Tableau1[[#This Row],[to__]],$C$2:$D$8,2,FALSE)</f>
        <v>en_prod</v>
      </c>
      <c r="G19" t="s">
        <v>11</v>
      </c>
      <c r="H19" t="s">
        <v>40</v>
      </c>
    </row>
    <row r="20" spans="1:17" x14ac:dyDescent="0.25">
      <c r="A20">
        <v>35</v>
      </c>
      <c r="B20">
        <v>50</v>
      </c>
      <c r="E20" t="str">
        <f>VLOOKUP(Tableau1[[#This Row],[from__]],$C$2:$D$8,2,FALSE)</f>
        <v>sommeil</v>
      </c>
      <c r="F20" t="str">
        <f>VLOOKUP(Tableau1[[#This Row],[to__]],$C$2:$D$8,2,FALSE)</f>
        <v>abdn</v>
      </c>
      <c r="G20" t="s">
        <v>11</v>
      </c>
      <c r="H20" t="s">
        <v>58</v>
      </c>
    </row>
    <row r="21" spans="1:17" x14ac:dyDescent="0.25">
      <c r="A21">
        <v>40</v>
      </c>
      <c r="B21">
        <v>60</v>
      </c>
      <c r="E21" t="str">
        <f>VLOOKUP(Tableau1[[#This Row],[from__]],$C$2:$D$8,2,FALSE)</f>
        <v>en_prod</v>
      </c>
      <c r="F21" t="str">
        <f>VLOOKUP(Tableau1[[#This Row],[to__]],$C$2:$D$8,2,FALSE)</f>
        <v>fin</v>
      </c>
      <c r="G21" t="s">
        <v>11</v>
      </c>
      <c r="H21" t="s">
        <v>68</v>
      </c>
    </row>
    <row r="22" spans="1:17" x14ac:dyDescent="0.25">
      <c r="A22">
        <v>30</v>
      </c>
      <c r="B22">
        <v>40</v>
      </c>
      <c r="E22" t="str">
        <f>VLOOKUP(Tableau1[[#This Row],[from__]],$C$2:$D$8,2,FALSE)</f>
        <v>presente</v>
      </c>
      <c r="F22" t="str">
        <f>VLOOKUP(Tableau1[[#This Row],[to__]],$C$2:$D$8,2,FALSE)</f>
        <v>en_prod</v>
      </c>
      <c r="G22" t="s">
        <v>11</v>
      </c>
      <c r="H22" t="s">
        <v>40</v>
      </c>
    </row>
    <row r="23" spans="1:17" x14ac:dyDescent="0.25">
      <c r="A23">
        <v>50</v>
      </c>
      <c r="B23">
        <v>60</v>
      </c>
      <c r="E23" t="str">
        <f>VLOOKUP(Tableau1[[#This Row],[from__]],$C$2:$D$8,2,FALSE)</f>
        <v>abdn</v>
      </c>
      <c r="F23" t="str">
        <f>VLOOKUP(Tableau1[[#This Row],[to__]],$C$2:$D$8,2,FALSE)</f>
        <v>fin</v>
      </c>
      <c r="G23" t="s">
        <v>11</v>
      </c>
      <c r="H23" t="s">
        <v>67</v>
      </c>
      <c r="Q23" t="s">
        <v>118</v>
      </c>
    </row>
  </sheetData>
  <phoneticPr fontId="1" type="noConversion"/>
  <dataValidations count="1">
    <dataValidation type="list" allowBlank="1" showInputMessage="1" showErrorMessage="1" sqref="A2:A9" xr:uid="{73859ED6-29F1-4F90-B98E-C2BFAA55DC2C}">
      <formula1>$D$2:$D$8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DD5E8-C25B-49F3-AF3E-62023C371053}">
  <dimension ref="A1:D8"/>
  <sheetViews>
    <sheetView workbookViewId="0">
      <selection activeCell="B6" sqref="B6"/>
    </sheetView>
  </sheetViews>
  <sheetFormatPr baseColWidth="10" defaultRowHeight="15" x14ac:dyDescent="0.25"/>
  <cols>
    <col min="1" max="1" width="17.85546875" bestFit="1" customWidth="1"/>
    <col min="2" max="2" width="53.85546875" customWidth="1"/>
    <col min="3" max="3" width="50.7109375" customWidth="1"/>
    <col min="4" max="4" width="53.5703125" customWidth="1"/>
  </cols>
  <sheetData>
    <row r="1" spans="1:4" x14ac:dyDescent="0.25">
      <c r="A1" t="s">
        <v>0</v>
      </c>
      <c r="B1" t="s">
        <v>12</v>
      </c>
      <c r="C1" t="s">
        <v>1</v>
      </c>
      <c r="D1" t="s">
        <v>13</v>
      </c>
    </row>
    <row r="2" spans="1:4" x14ac:dyDescent="0.25">
      <c r="A2" t="s">
        <v>2</v>
      </c>
      <c r="B2" t="s">
        <v>16</v>
      </c>
      <c r="C2" t="s">
        <v>3</v>
      </c>
      <c r="D2" t="s">
        <v>42</v>
      </c>
    </row>
    <row r="3" spans="1:4" x14ac:dyDescent="0.25">
      <c r="A3" t="s">
        <v>14</v>
      </c>
      <c r="B3" t="s">
        <v>15</v>
      </c>
    </row>
    <row r="4" spans="1:4" x14ac:dyDescent="0.25">
      <c r="A4" t="s">
        <v>17</v>
      </c>
      <c r="B4" t="s">
        <v>29</v>
      </c>
    </row>
    <row r="5" spans="1:4" x14ac:dyDescent="0.25">
      <c r="A5" t="s">
        <v>19</v>
      </c>
      <c r="B5" t="s">
        <v>19</v>
      </c>
      <c r="C5" t="s">
        <v>3</v>
      </c>
      <c r="D5" t="s">
        <v>43</v>
      </c>
    </row>
    <row r="6" spans="1:4" x14ac:dyDescent="0.25">
      <c r="A6" t="s">
        <v>36</v>
      </c>
      <c r="B6" t="s">
        <v>46</v>
      </c>
      <c r="C6" t="s">
        <v>36</v>
      </c>
    </row>
    <row r="7" spans="1:4" x14ac:dyDescent="0.25">
      <c r="A7" t="s">
        <v>44</v>
      </c>
      <c r="B7" t="s">
        <v>35</v>
      </c>
      <c r="C7" t="s">
        <v>34</v>
      </c>
      <c r="D7" t="s">
        <v>47</v>
      </c>
    </row>
    <row r="8" spans="1:4" x14ac:dyDescent="0.25">
      <c r="A8" t="s">
        <v>45</v>
      </c>
      <c r="B8" t="s">
        <v>35</v>
      </c>
      <c r="C8" t="s">
        <v>34</v>
      </c>
      <c r="D8" t="s">
        <v>47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0CB56-F8F8-4204-8D53-7110C4749FFE}">
  <dimension ref="A1:W36"/>
  <sheetViews>
    <sheetView tabSelected="1" workbookViewId="0">
      <pane xSplit="8" topLeftCell="N1" activePane="topRight" state="frozen"/>
      <selection pane="topRight" activeCell="H5" sqref="H5"/>
    </sheetView>
  </sheetViews>
  <sheetFormatPr baseColWidth="10" defaultRowHeight="15" x14ac:dyDescent="0.25"/>
  <cols>
    <col min="1" max="1" width="4.140625" customWidth="1"/>
    <col min="2" max="2" width="4.7109375" customWidth="1"/>
    <col min="3" max="3" width="5.140625" customWidth="1"/>
    <col min="4" max="4" width="10.42578125" customWidth="1"/>
    <col min="5" max="5" width="11.5703125" customWidth="1"/>
    <col min="6" max="6" width="14" customWidth="1"/>
    <col min="8" max="8" width="43.140625" bestFit="1" customWidth="1"/>
    <col min="9" max="9" width="13.85546875" style="6" customWidth="1"/>
    <col min="10" max="10" width="15.28515625" style="6" customWidth="1"/>
    <col min="11" max="11" width="9.28515625" style="6" customWidth="1"/>
    <col min="12" max="13" width="11.7109375" customWidth="1"/>
    <col min="14" max="14" width="15.85546875" bestFit="1" customWidth="1"/>
    <col min="15" max="15" width="18.140625" style="6" customWidth="1"/>
    <col min="16" max="16" width="21" style="6" customWidth="1"/>
    <col min="18" max="18" width="13.7109375" style="6" bestFit="1" customWidth="1"/>
    <col min="19" max="19" width="11.42578125" style="6" customWidth="1"/>
    <col min="20" max="20" width="17.140625" customWidth="1"/>
    <col min="21" max="21" width="34.140625" customWidth="1"/>
    <col min="22" max="22" width="37.140625" customWidth="1"/>
  </cols>
  <sheetData>
    <row r="1" spans="1:23" x14ac:dyDescent="0.25">
      <c r="A1" s="3" t="s">
        <v>20</v>
      </c>
      <c r="B1" s="3" t="s">
        <v>21</v>
      </c>
      <c r="C1" s="3" t="s">
        <v>22</v>
      </c>
      <c r="D1" s="2" t="s">
        <v>18</v>
      </c>
      <c r="E1" s="2" t="s">
        <v>4</v>
      </c>
      <c r="F1" s="2" t="s">
        <v>5</v>
      </c>
      <c r="G1" s="2" t="s">
        <v>1</v>
      </c>
      <c r="H1" s="2" t="s">
        <v>3</v>
      </c>
      <c r="I1" s="5" t="s">
        <v>19</v>
      </c>
      <c r="J1" s="5" t="s">
        <v>32</v>
      </c>
      <c r="K1" s="5" t="s">
        <v>33</v>
      </c>
      <c r="L1" t="s">
        <v>34</v>
      </c>
      <c r="M1" t="s">
        <v>101</v>
      </c>
      <c r="N1" t="s">
        <v>25</v>
      </c>
      <c r="O1" s="6" t="s">
        <v>24</v>
      </c>
      <c r="P1" s="6" t="s">
        <v>23</v>
      </c>
      <c r="Q1" t="s">
        <v>26</v>
      </c>
      <c r="R1" s="6" t="s">
        <v>27</v>
      </c>
      <c r="S1" s="6" t="s">
        <v>28</v>
      </c>
      <c r="T1" t="s">
        <v>87</v>
      </c>
      <c r="U1" t="s">
        <v>88</v>
      </c>
      <c r="V1" t="s">
        <v>89</v>
      </c>
    </row>
    <row r="2" spans="1:23" x14ac:dyDescent="0.25">
      <c r="C2">
        <v>10</v>
      </c>
      <c r="D2" t="s">
        <v>71</v>
      </c>
      <c r="G2" t="s">
        <v>6</v>
      </c>
      <c r="H2" t="s">
        <v>123</v>
      </c>
      <c r="J2" s="8" t="s">
        <v>52</v>
      </c>
      <c r="T2" s="6"/>
      <c r="U2" s="6"/>
      <c r="V2" s="6"/>
    </row>
    <row r="3" spans="1:23" x14ac:dyDescent="0.25">
      <c r="C3">
        <v>20</v>
      </c>
      <c r="D3" t="s">
        <v>74</v>
      </c>
      <c r="E3" s="4"/>
      <c r="F3" s="4"/>
      <c r="G3" t="s">
        <v>6</v>
      </c>
      <c r="H3" t="s">
        <v>77</v>
      </c>
      <c r="J3" s="8"/>
      <c r="T3" s="6"/>
      <c r="U3" s="6"/>
      <c r="V3" s="6"/>
    </row>
    <row r="4" spans="1:23" x14ac:dyDescent="0.25">
      <c r="C4">
        <v>30</v>
      </c>
      <c r="D4" t="s">
        <v>72</v>
      </c>
      <c r="G4" t="s">
        <v>6</v>
      </c>
      <c r="H4" t="s">
        <v>111</v>
      </c>
      <c r="T4" s="6"/>
      <c r="U4" s="6"/>
      <c r="V4" s="6"/>
    </row>
    <row r="5" spans="1:23" x14ac:dyDescent="0.25">
      <c r="C5">
        <v>40</v>
      </c>
      <c r="D5" t="s">
        <v>81</v>
      </c>
      <c r="E5" s="4"/>
      <c r="F5" s="4"/>
      <c r="G5" t="s">
        <v>6</v>
      </c>
      <c r="H5" t="s">
        <v>107</v>
      </c>
      <c r="J5" s="8" t="s">
        <v>56</v>
      </c>
      <c r="T5" s="6"/>
      <c r="U5" s="6"/>
      <c r="V5" s="6"/>
    </row>
    <row r="6" spans="1:23" x14ac:dyDescent="0.25">
      <c r="C6">
        <v>50</v>
      </c>
      <c r="D6" t="s">
        <v>83</v>
      </c>
      <c r="E6" s="4"/>
      <c r="F6" s="4"/>
      <c r="G6" t="s">
        <v>6</v>
      </c>
      <c r="H6" t="s">
        <v>108</v>
      </c>
      <c r="J6" s="9"/>
      <c r="T6" s="6"/>
      <c r="U6" s="6"/>
      <c r="V6" s="6"/>
    </row>
    <row r="7" spans="1:23" x14ac:dyDescent="0.25">
      <c r="C7">
        <v>60</v>
      </c>
      <c r="D7" t="s">
        <v>82</v>
      </c>
      <c r="E7" s="4"/>
      <c r="F7" s="4"/>
      <c r="G7" t="s">
        <v>6</v>
      </c>
      <c r="H7" t="s">
        <v>109</v>
      </c>
      <c r="J7" s="9"/>
      <c r="T7" s="6"/>
      <c r="U7" s="6"/>
      <c r="V7" s="6"/>
    </row>
    <row r="8" spans="1:23" x14ac:dyDescent="0.25">
      <c r="C8">
        <v>70</v>
      </c>
      <c r="D8" t="s">
        <v>84</v>
      </c>
      <c r="E8" s="4"/>
      <c r="F8" s="4"/>
      <c r="G8" t="s">
        <v>6</v>
      </c>
      <c r="H8" t="s">
        <v>110</v>
      </c>
      <c r="J8" s="8" t="s">
        <v>48</v>
      </c>
      <c r="T8" s="6"/>
      <c r="U8" s="6"/>
      <c r="V8" s="6"/>
    </row>
    <row r="9" spans="1:23" x14ac:dyDescent="0.25">
      <c r="C9">
        <v>80</v>
      </c>
      <c r="D9" t="s">
        <v>75</v>
      </c>
      <c r="E9" s="4"/>
      <c r="F9" s="4"/>
      <c r="G9" t="s">
        <v>6</v>
      </c>
      <c r="H9" t="s">
        <v>78</v>
      </c>
      <c r="J9" s="9"/>
      <c r="M9" t="s">
        <v>102</v>
      </c>
      <c r="T9" s="6"/>
      <c r="U9" s="6"/>
      <c r="V9" s="6"/>
    </row>
    <row r="10" spans="1:23" x14ac:dyDescent="0.25">
      <c r="C10">
        <v>90</v>
      </c>
      <c r="D10" t="s">
        <v>73</v>
      </c>
      <c r="E10" s="4"/>
      <c r="F10" s="4"/>
      <c r="G10" t="s">
        <v>6</v>
      </c>
      <c r="H10" t="s">
        <v>114</v>
      </c>
      <c r="J10" s="9" t="s">
        <v>53</v>
      </c>
      <c r="T10" s="6"/>
      <c r="U10" s="6"/>
      <c r="V10" s="6"/>
    </row>
    <row r="11" spans="1:23" x14ac:dyDescent="0.25">
      <c r="C11">
        <v>100</v>
      </c>
      <c r="D11" t="s">
        <v>79</v>
      </c>
      <c r="E11" s="4"/>
      <c r="F11" s="4"/>
      <c r="G11" t="s">
        <v>6</v>
      </c>
      <c r="H11" t="s">
        <v>8</v>
      </c>
      <c r="J11" s="9"/>
      <c r="T11" s="6"/>
      <c r="U11" s="6"/>
      <c r="V11" s="6"/>
    </row>
    <row r="12" spans="1:23" x14ac:dyDescent="0.25">
      <c r="C12">
        <v>110</v>
      </c>
      <c r="D12" t="s">
        <v>9</v>
      </c>
      <c r="G12" t="s">
        <v>6</v>
      </c>
      <c r="H12" t="s">
        <v>10</v>
      </c>
      <c r="J12" s="8" t="s">
        <v>54</v>
      </c>
      <c r="T12" s="6"/>
      <c r="U12" s="6"/>
      <c r="V12" s="6"/>
    </row>
    <row r="13" spans="1:23" s="1" customFormat="1" x14ac:dyDescent="0.25">
      <c r="A13"/>
      <c r="B13"/>
      <c r="C13"/>
      <c r="D13"/>
      <c r="E13"/>
      <c r="F13"/>
      <c r="G13"/>
      <c r="H13"/>
      <c r="I13" s="6"/>
      <c r="J13" s="6"/>
      <c r="K13" s="6"/>
      <c r="L13"/>
      <c r="M13"/>
      <c r="N13"/>
      <c r="O13" s="6"/>
      <c r="P13" s="6"/>
      <c r="Q13"/>
      <c r="R13" s="6"/>
      <c r="S13" s="6"/>
      <c r="T13"/>
      <c r="U13"/>
      <c r="V13"/>
      <c r="W13"/>
    </row>
    <row r="14" spans="1:23" x14ac:dyDescent="0.25">
      <c r="E14" s="4"/>
      <c r="F14" s="4"/>
      <c r="T14" s="6"/>
      <c r="U14" s="6"/>
      <c r="V14" s="6"/>
    </row>
    <row r="15" spans="1:23" x14ac:dyDescent="0.25">
      <c r="A15" s="1"/>
      <c r="B15" s="1"/>
      <c r="C15" s="1"/>
      <c r="D15" s="1"/>
      <c r="E15" s="1">
        <f>Tableau14[[#This Row],[from__]]</f>
        <v>0</v>
      </c>
      <c r="F15" s="1">
        <f>Tableau14[[#This Row],[to__]]</f>
        <v>0</v>
      </c>
      <c r="G15" s="1"/>
      <c r="H15" s="1"/>
      <c r="I15" s="7"/>
      <c r="J15" s="7"/>
      <c r="K15" s="7"/>
      <c r="L15" s="1"/>
      <c r="M15" s="1"/>
      <c r="N15" s="1"/>
      <c r="O15" s="7"/>
      <c r="P15" s="7"/>
      <c r="Q15" s="1"/>
      <c r="R15" s="7"/>
      <c r="S15" s="7"/>
      <c r="T15" s="7"/>
      <c r="U15" s="7"/>
      <c r="V15" s="7"/>
    </row>
    <row r="16" spans="1:23" x14ac:dyDescent="0.25">
      <c r="A16">
        <v>10</v>
      </c>
      <c r="B16">
        <v>20</v>
      </c>
      <c r="E16" t="str">
        <f>VLOOKUP(Tableau14[[#This Row],[from__]],$C$2:$D$12,2,FALSE)</f>
        <v>draft</v>
      </c>
      <c r="F16" t="str">
        <f>VLOOKUP(Tableau14[[#This Row],[to__]],$C$2:$D$12,2,FALSE)</f>
        <v>ready</v>
      </c>
      <c r="G16" t="s">
        <v>11</v>
      </c>
      <c r="H16" t="s">
        <v>76</v>
      </c>
      <c r="L16" t="s">
        <v>37</v>
      </c>
      <c r="T16" s="6"/>
      <c r="U16" s="6"/>
      <c r="V16" s="6"/>
    </row>
    <row r="17" spans="1:22" x14ac:dyDescent="0.25">
      <c r="A17">
        <v>10</v>
      </c>
      <c r="B17">
        <v>100</v>
      </c>
      <c r="E17" t="str">
        <f>VLOOKUP(Tableau14[[#This Row],[from__]],$C$2:$D$12,2,FALSE)</f>
        <v>draft</v>
      </c>
      <c r="F17" t="str">
        <f>VLOOKUP(Tableau14[[#This Row],[to__]],$C$2:$D$12,2,FALSE)</f>
        <v>canceled</v>
      </c>
      <c r="G17" t="s">
        <v>11</v>
      </c>
      <c r="H17" t="s">
        <v>86</v>
      </c>
      <c r="T17" s="6"/>
      <c r="U17" s="6"/>
      <c r="V17" s="6"/>
    </row>
    <row r="18" spans="1:22" x14ac:dyDescent="0.25">
      <c r="A18">
        <v>20</v>
      </c>
      <c r="B18">
        <v>100</v>
      </c>
      <c r="E18" t="str">
        <f>VLOOKUP(Tableau14[[#This Row],[from__]],$C$2:$D$12,2,FALSE)</f>
        <v>ready</v>
      </c>
      <c r="F18" t="str">
        <f>VLOOKUP(Tableau14[[#This Row],[to__]],$C$2:$D$12,2,FALSE)</f>
        <v>canceled</v>
      </c>
      <c r="G18" t="s">
        <v>11</v>
      </c>
      <c r="H18" t="s">
        <v>86</v>
      </c>
      <c r="T18" s="6"/>
      <c r="U18" s="6"/>
      <c r="V18" s="6"/>
    </row>
    <row r="19" spans="1:22" x14ac:dyDescent="0.25">
      <c r="A19">
        <v>20</v>
      </c>
      <c r="B19">
        <v>30</v>
      </c>
      <c r="E19" t="str">
        <f>VLOOKUP(Tableau14[[#This Row],[from__]],$C$2:$D$12,2,FALSE)</f>
        <v>ready</v>
      </c>
      <c r="F19" t="str">
        <f>VLOOKUP(Tableau14[[#This Row],[to__]],$C$2:$D$12,2,FALSE)</f>
        <v>running</v>
      </c>
      <c r="G19" t="s">
        <v>11</v>
      </c>
      <c r="H19" t="s">
        <v>85</v>
      </c>
      <c r="T19" s="6"/>
      <c r="U19" s="6"/>
      <c r="V19" s="6"/>
    </row>
    <row r="20" spans="1:22" x14ac:dyDescent="0.25">
      <c r="A20">
        <v>30</v>
      </c>
      <c r="B20">
        <v>40</v>
      </c>
      <c r="E20" t="str">
        <f>VLOOKUP(Tableau14[[#This Row],[from__]],$C$2:$D$12,2,FALSE)</f>
        <v>running</v>
      </c>
      <c r="F20" t="str">
        <f>VLOOKUP(Tableau14[[#This Row],[to__]],$C$2:$D$12,2,FALSE)</f>
        <v>int_check</v>
      </c>
      <c r="G20" t="s">
        <v>11</v>
      </c>
      <c r="H20" t="s">
        <v>90</v>
      </c>
      <c r="T20" s="6"/>
      <c r="U20" s="6"/>
      <c r="V20" s="6"/>
    </row>
    <row r="21" spans="1:22" s="6" customFormat="1" x14ac:dyDescent="0.25">
      <c r="A21">
        <v>30</v>
      </c>
      <c r="B21">
        <v>60</v>
      </c>
      <c r="C21"/>
      <c r="D21"/>
      <c r="E21" t="str">
        <f>VLOOKUP(Tableau14[[#This Row],[from__]],$C$2:$D$12,2,FALSE)</f>
        <v>running</v>
      </c>
      <c r="F21" t="str">
        <f>VLOOKUP(Tableau14[[#This Row],[to__]],$C$2:$D$12,2,FALSE)</f>
        <v>ext_check</v>
      </c>
      <c r="G21" t="s">
        <v>11</v>
      </c>
      <c r="H21" t="s">
        <v>91</v>
      </c>
      <c r="L21"/>
      <c r="M21"/>
      <c r="N21"/>
      <c r="Q21"/>
    </row>
    <row r="22" spans="1:22" s="6" customFormat="1" x14ac:dyDescent="0.25">
      <c r="A22">
        <v>30</v>
      </c>
      <c r="B22">
        <v>90</v>
      </c>
      <c r="C22"/>
      <c r="D22"/>
      <c r="E22" t="str">
        <f>VLOOKUP(Tableau14[[#This Row],[from__]],$C$2:$D$12,2,FALSE)</f>
        <v>running</v>
      </c>
      <c r="F22" t="str">
        <f>VLOOKUP(Tableau14[[#This Row],[to__]],$C$2:$D$12,2,FALSE)</f>
        <v>sleep</v>
      </c>
      <c r="G22" t="s">
        <v>11</v>
      </c>
      <c r="H22" t="s">
        <v>80</v>
      </c>
      <c r="L22" t="s">
        <v>73</v>
      </c>
      <c r="M22"/>
      <c r="N22"/>
      <c r="Q22"/>
    </row>
    <row r="23" spans="1:22" s="6" customFormat="1" x14ac:dyDescent="0.25">
      <c r="A23">
        <v>30</v>
      </c>
      <c r="B23">
        <v>80</v>
      </c>
      <c r="C23"/>
      <c r="D23"/>
      <c r="E23" t="str">
        <f>VLOOKUP(Tableau14[[#This Row],[from__]],$C$2:$D$12,2,FALSE)</f>
        <v>running</v>
      </c>
      <c r="F23" t="str">
        <f>VLOOKUP(Tableau14[[#This Row],[to__]],$C$2:$D$12,2,FALSE)</f>
        <v>end</v>
      </c>
      <c r="G23" t="s">
        <v>11</v>
      </c>
      <c r="H23" t="s">
        <v>92</v>
      </c>
      <c r="L23"/>
      <c r="M23"/>
      <c r="N23"/>
      <c r="Q23"/>
      <c r="T23" s="6" t="s">
        <v>93</v>
      </c>
      <c r="U23" s="6" t="s">
        <v>2</v>
      </c>
      <c r="V23" s="6" t="s">
        <v>94</v>
      </c>
    </row>
    <row r="24" spans="1:22" s="6" customFormat="1" x14ac:dyDescent="0.25">
      <c r="A24">
        <v>30</v>
      </c>
      <c r="B24">
        <v>100</v>
      </c>
      <c r="C24"/>
      <c r="D24"/>
      <c r="E24" t="str">
        <f>VLOOKUP(Tableau14[[#This Row],[from__]],$C$2:$D$12,2,FALSE)</f>
        <v>running</v>
      </c>
      <c r="F24" t="str">
        <f>VLOOKUP(Tableau14[[#This Row],[to__]],$C$2:$D$12,2,FALSE)</f>
        <v>canceled</v>
      </c>
      <c r="G24" t="s">
        <v>11</v>
      </c>
      <c r="H24" t="s">
        <v>86</v>
      </c>
      <c r="L24"/>
      <c r="M24"/>
      <c r="N24"/>
      <c r="Q24"/>
      <c r="T24" s="6" t="s">
        <v>93</v>
      </c>
      <c r="U24" s="6" t="s">
        <v>2</v>
      </c>
    </row>
    <row r="25" spans="1:22" s="6" customFormat="1" x14ac:dyDescent="0.25">
      <c r="A25">
        <v>40</v>
      </c>
      <c r="B25">
        <v>30</v>
      </c>
      <c r="C25"/>
      <c r="D25"/>
      <c r="E25" t="str">
        <f>VLOOKUP(Tableau14[[#This Row],[from__]],$C$2:$D$12,2,FALSE)</f>
        <v>int_check</v>
      </c>
      <c r="F25" t="str">
        <f>VLOOKUP(Tableau14[[#This Row],[to__]],$C$2:$D$12,2,FALSE)</f>
        <v>running</v>
      </c>
      <c r="G25" t="s">
        <v>11</v>
      </c>
      <c r="H25" t="s">
        <v>95</v>
      </c>
      <c r="L25"/>
      <c r="M25"/>
      <c r="N25" t="s">
        <v>119</v>
      </c>
      <c r="O25" s="6" t="s">
        <v>120</v>
      </c>
      <c r="P25" s="6" t="s">
        <v>121</v>
      </c>
      <c r="Q25"/>
    </row>
    <row r="26" spans="1:22" s="6" customFormat="1" x14ac:dyDescent="0.25">
      <c r="A26">
        <v>40</v>
      </c>
      <c r="B26">
        <v>50</v>
      </c>
      <c r="C26"/>
      <c r="D26"/>
      <c r="E26" t="str">
        <f>VLOOKUP(Tableau14[[#This Row],[from__]],$C$2:$D$12,2,FALSE)</f>
        <v>int_check</v>
      </c>
      <c r="F26" t="str">
        <f>VLOOKUP(Tableau14[[#This Row],[to__]],$C$2:$D$12,2,FALSE)</f>
        <v>int_checked</v>
      </c>
      <c r="G26" t="s">
        <v>11</v>
      </c>
      <c r="H26" t="s">
        <v>96</v>
      </c>
      <c r="L26"/>
      <c r="M26"/>
      <c r="N26" t="s">
        <v>119</v>
      </c>
      <c r="O26" s="6" t="s">
        <v>120</v>
      </c>
      <c r="P26" s="6" t="s">
        <v>122</v>
      </c>
      <c r="Q26"/>
    </row>
    <row r="27" spans="1:22" s="6" customFormat="1" x14ac:dyDescent="0.25">
      <c r="A27">
        <v>40</v>
      </c>
      <c r="B27">
        <v>80</v>
      </c>
      <c r="C27"/>
      <c r="D27"/>
      <c r="E27" t="str">
        <f>VLOOKUP(Tableau14[[#This Row],[from__]],$C$2:$D$12,2,FALSE)</f>
        <v>int_check</v>
      </c>
      <c r="F27" t="str">
        <f>VLOOKUP(Tableau14[[#This Row],[to__]],$C$2:$D$12,2,FALSE)</f>
        <v>end</v>
      </c>
      <c r="G27" t="s">
        <v>11</v>
      </c>
      <c r="H27" t="s">
        <v>92</v>
      </c>
      <c r="L27"/>
      <c r="M27"/>
      <c r="N27"/>
      <c r="Q27"/>
      <c r="T27" s="6" t="s">
        <v>93</v>
      </c>
      <c r="U27" s="6" t="s">
        <v>2</v>
      </c>
      <c r="V27" s="6" t="s">
        <v>97</v>
      </c>
    </row>
    <row r="28" spans="1:22" s="6" customFormat="1" x14ac:dyDescent="0.25">
      <c r="A28">
        <v>50</v>
      </c>
      <c r="B28">
        <v>80</v>
      </c>
      <c r="C28"/>
      <c r="D28"/>
      <c r="E28" t="str">
        <f>VLOOKUP(Tableau14[[#This Row],[from__]],$C$2:$D$12,2,FALSE)</f>
        <v>int_checked</v>
      </c>
      <c r="F28" t="str">
        <f>VLOOKUP(Tableau14[[#This Row],[to__]],$C$2:$D$12,2,FALSE)</f>
        <v>end</v>
      </c>
      <c r="G28" t="s">
        <v>11</v>
      </c>
      <c r="H28" t="s">
        <v>92</v>
      </c>
      <c r="L28"/>
      <c r="M28"/>
      <c r="N28"/>
      <c r="Q28"/>
      <c r="T28" s="6" t="s">
        <v>93</v>
      </c>
      <c r="U28" s="6" t="s">
        <v>2</v>
      </c>
      <c r="V28" s="6" t="s">
        <v>98</v>
      </c>
    </row>
    <row r="29" spans="1:22" x14ac:dyDescent="0.25">
      <c r="A29">
        <v>50</v>
      </c>
      <c r="B29">
        <v>60</v>
      </c>
      <c r="E29" t="str">
        <f>VLOOKUP(Tableau14[[#This Row],[from__]],$C$2:$D$12,2,FALSE)</f>
        <v>int_checked</v>
      </c>
      <c r="F29" t="str">
        <f>VLOOKUP(Tableau14[[#This Row],[to__]],$C$2:$D$12,2,FALSE)</f>
        <v>ext_check</v>
      </c>
      <c r="G29" t="s">
        <v>11</v>
      </c>
      <c r="H29" t="s">
        <v>91</v>
      </c>
      <c r="T29" s="6"/>
      <c r="U29" s="6"/>
      <c r="V29" s="6"/>
    </row>
    <row r="30" spans="1:22" x14ac:dyDescent="0.25">
      <c r="A30">
        <v>60</v>
      </c>
      <c r="B30">
        <v>30</v>
      </c>
      <c r="E30" t="str">
        <f>VLOOKUP(Tableau14[[#This Row],[from__]],$C$2:$D$12,2,FALSE)</f>
        <v>ext_check</v>
      </c>
      <c r="F30" t="str">
        <f>VLOOKUP(Tableau14[[#This Row],[to__]],$C$2:$D$12,2,FALSE)</f>
        <v>running</v>
      </c>
      <c r="G30" t="s">
        <v>11</v>
      </c>
      <c r="H30" t="s">
        <v>100</v>
      </c>
      <c r="T30" s="6"/>
      <c r="U30" s="6"/>
      <c r="V30" s="6"/>
    </row>
    <row r="31" spans="1:22" x14ac:dyDescent="0.25">
      <c r="A31">
        <v>60</v>
      </c>
      <c r="B31">
        <v>70</v>
      </c>
      <c r="E31" t="str">
        <f>VLOOKUP(Tableau14[[#This Row],[from__]],$C$2:$D$12,2,FALSE)</f>
        <v>ext_check</v>
      </c>
      <c r="F31" t="str">
        <f>VLOOKUP(Tableau14[[#This Row],[to__]],$C$2:$D$12,2,FALSE)</f>
        <v>ext_checked</v>
      </c>
      <c r="G31" t="s">
        <v>11</v>
      </c>
      <c r="H31" t="s">
        <v>113</v>
      </c>
      <c r="T31" s="6"/>
      <c r="U31" s="6"/>
      <c r="V31" s="6"/>
    </row>
    <row r="32" spans="1:22" x14ac:dyDescent="0.25">
      <c r="A32">
        <v>70</v>
      </c>
      <c r="B32">
        <v>80</v>
      </c>
      <c r="E32" t="str">
        <f>VLOOKUP(Tableau14[[#This Row],[from__]],$C$2:$D$12,2,FALSE)</f>
        <v>ext_checked</v>
      </c>
      <c r="F32" t="str">
        <f>VLOOKUP(Tableau14[[#This Row],[to__]],$C$2:$D$12,2,FALSE)</f>
        <v>end</v>
      </c>
      <c r="G32" t="s">
        <v>11</v>
      </c>
      <c r="H32" t="s">
        <v>99</v>
      </c>
      <c r="T32" s="6"/>
      <c r="U32" s="6"/>
      <c r="V32" s="6"/>
    </row>
    <row r="33" spans="1:22" x14ac:dyDescent="0.25">
      <c r="A33">
        <v>80</v>
      </c>
      <c r="B33">
        <v>90</v>
      </c>
      <c r="E33" t="str">
        <f>VLOOKUP(Tableau14[[#This Row],[from__]],$C$2:$D$12,2,FALSE)</f>
        <v>end</v>
      </c>
      <c r="F33" t="str">
        <f>VLOOKUP(Tableau14[[#This Row],[to__]],$C$2:$D$12,2,FALSE)</f>
        <v>sleep</v>
      </c>
      <c r="G33" t="s">
        <v>11</v>
      </c>
      <c r="H33" t="s">
        <v>80</v>
      </c>
      <c r="L33" t="s">
        <v>73</v>
      </c>
      <c r="T33" s="6"/>
      <c r="U33" s="6"/>
      <c r="V33" s="6"/>
    </row>
    <row r="34" spans="1:22" x14ac:dyDescent="0.25">
      <c r="A34">
        <v>90</v>
      </c>
      <c r="B34">
        <v>30</v>
      </c>
      <c r="E34" t="str">
        <f>VLOOKUP(Tableau14[[#This Row],[from__]],$C$2:$D$12,2,FALSE)</f>
        <v>sleep</v>
      </c>
      <c r="F34" t="str">
        <f>VLOOKUP(Tableau14[[#This Row],[to__]],$C$2:$D$12,2,FALSE)</f>
        <v>running</v>
      </c>
      <c r="G34" t="s">
        <v>11</v>
      </c>
      <c r="H34" t="s">
        <v>112</v>
      </c>
      <c r="T34" s="6"/>
      <c r="U34" s="6"/>
      <c r="V34" s="6"/>
    </row>
    <row r="35" spans="1:22" x14ac:dyDescent="0.25">
      <c r="A35">
        <v>80</v>
      </c>
      <c r="B35">
        <v>110</v>
      </c>
      <c r="E35" t="str">
        <f>VLOOKUP(Tableau14[[#This Row],[from__]],$C$2:$D$12,2,FALSE)</f>
        <v>end</v>
      </c>
      <c r="F35" t="str">
        <f>VLOOKUP(Tableau14[[#This Row],[to__]],$C$2:$D$12,2,FALSE)</f>
        <v>fin</v>
      </c>
      <c r="G35" t="s">
        <v>11</v>
      </c>
      <c r="H35" t="s">
        <v>103</v>
      </c>
      <c r="Q35" t="s">
        <v>118</v>
      </c>
      <c r="T35" s="6"/>
      <c r="U35" s="6"/>
      <c r="V35" s="6"/>
    </row>
    <row r="36" spans="1:22" x14ac:dyDescent="0.25">
      <c r="A36">
        <v>100</v>
      </c>
      <c r="B36">
        <v>110</v>
      </c>
      <c r="E36" t="str">
        <f>VLOOKUP(Tableau14[[#This Row],[from__]],$C$2:$D$12,2,FALSE)</f>
        <v>canceled</v>
      </c>
      <c r="F36" t="str">
        <f>VLOOKUP(Tableau14[[#This Row],[to__]],$C$2:$D$12,2,FALSE)</f>
        <v>fin</v>
      </c>
      <c r="G36" t="s">
        <v>11</v>
      </c>
      <c r="H36" t="s">
        <v>103</v>
      </c>
      <c r="Q36" t="s">
        <v>118</v>
      </c>
      <c r="T36" s="6"/>
      <c r="U36" s="6"/>
      <c r="V36" s="6"/>
    </row>
  </sheetData>
  <dataValidations count="1">
    <dataValidation type="list" allowBlank="1" showInputMessage="1" showErrorMessage="1" sqref="A2:A12" xr:uid="{04882AD3-B00D-42F1-8601-54CFCB629B7A}">
      <formula1>$D$2:$D$12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7A43-FEB1-4B1A-80BF-FE423212A3E3}">
  <dimension ref="A1:D11"/>
  <sheetViews>
    <sheetView workbookViewId="0">
      <selection activeCell="B26" sqref="B26"/>
    </sheetView>
  </sheetViews>
  <sheetFormatPr baseColWidth="10" defaultRowHeight="15" x14ac:dyDescent="0.25"/>
  <cols>
    <col min="1" max="1" width="17.85546875" bestFit="1" customWidth="1"/>
    <col min="2" max="2" width="53.85546875" customWidth="1"/>
    <col min="3" max="3" width="50.7109375" customWidth="1"/>
    <col min="4" max="4" width="53.5703125" customWidth="1"/>
  </cols>
  <sheetData>
    <row r="1" spans="1:4" x14ac:dyDescent="0.25">
      <c r="A1" t="s">
        <v>0</v>
      </c>
      <c r="B1" t="s">
        <v>12</v>
      </c>
      <c r="C1" t="s">
        <v>1</v>
      </c>
      <c r="D1" t="s">
        <v>13</v>
      </c>
    </row>
    <row r="2" spans="1:4" x14ac:dyDescent="0.25">
      <c r="A2" t="s">
        <v>2</v>
      </c>
      <c r="B2" t="s">
        <v>16</v>
      </c>
      <c r="C2" t="s">
        <v>3</v>
      </c>
      <c r="D2" t="s">
        <v>69</v>
      </c>
    </row>
    <row r="3" spans="1:4" x14ac:dyDescent="0.25">
      <c r="A3" t="s">
        <v>14</v>
      </c>
      <c r="B3" t="s">
        <v>15</v>
      </c>
    </row>
    <row r="4" spans="1:4" x14ac:dyDescent="0.25">
      <c r="A4" t="s">
        <v>17</v>
      </c>
      <c r="B4" t="s">
        <v>29</v>
      </c>
    </row>
    <row r="5" spans="1:4" x14ac:dyDescent="0.25">
      <c r="A5" t="s">
        <v>19</v>
      </c>
      <c r="B5" t="s">
        <v>19</v>
      </c>
      <c r="C5" t="s">
        <v>3</v>
      </c>
      <c r="D5" t="s">
        <v>70</v>
      </c>
    </row>
    <row r="6" spans="1:4" x14ac:dyDescent="0.25">
      <c r="A6" t="s">
        <v>47</v>
      </c>
      <c r="B6" t="s">
        <v>117</v>
      </c>
      <c r="C6" t="s">
        <v>115</v>
      </c>
    </row>
    <row r="7" spans="1:4" x14ac:dyDescent="0.25">
      <c r="A7" t="s">
        <v>37</v>
      </c>
      <c r="C7" t="s">
        <v>115</v>
      </c>
    </row>
    <row r="8" spans="1:4" x14ac:dyDescent="0.25">
      <c r="A8" t="s">
        <v>73</v>
      </c>
      <c r="B8" t="s">
        <v>116</v>
      </c>
      <c r="C8" t="s">
        <v>115</v>
      </c>
    </row>
    <row r="9" spans="1:4" x14ac:dyDescent="0.25">
      <c r="A9" t="s">
        <v>106</v>
      </c>
      <c r="B9" t="s">
        <v>35</v>
      </c>
      <c r="C9" t="s">
        <v>34</v>
      </c>
      <c r="D9" t="s">
        <v>47</v>
      </c>
    </row>
    <row r="10" spans="1:4" x14ac:dyDescent="0.25">
      <c r="A10" t="s">
        <v>104</v>
      </c>
      <c r="B10" t="s">
        <v>35</v>
      </c>
      <c r="C10" t="s">
        <v>34</v>
      </c>
      <c r="D10" t="s">
        <v>73</v>
      </c>
    </row>
    <row r="11" spans="1:4" x14ac:dyDescent="0.25">
      <c r="A11" t="s">
        <v>105</v>
      </c>
      <c r="B11" t="s">
        <v>35</v>
      </c>
      <c r="C11" t="s">
        <v>34</v>
      </c>
      <c r="D11" t="s">
        <v>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project_wata</vt:lpstr>
      <vt:lpstr>project_wonfig</vt:lpstr>
      <vt:lpstr>task_wata</vt:lpstr>
      <vt:lpstr>task_wonfig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Saint Olive</dc:creator>
  <cp:lastModifiedBy>Charles Saint Olive</cp:lastModifiedBy>
  <dcterms:created xsi:type="dcterms:W3CDTF">2020-11-28T21:03:56Z</dcterms:created>
  <dcterms:modified xsi:type="dcterms:W3CDTF">2020-12-18T17:39:52Z</dcterms:modified>
</cp:coreProperties>
</file>