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D:\GL\"/>
    </mc:Choice>
  </mc:AlternateContent>
  <xr:revisionPtr revIDLastSave="0" documentId="8_{F16E9744-4277-40F9-A3A3-AF123394035B}" xr6:coauthVersionLast="47" xr6:coauthVersionMax="47" xr10:uidLastSave="{00000000-0000-0000-0000-000000000000}"/>
  <bookViews>
    <workbookView xWindow="-108" yWindow="-108" windowWidth="23256" windowHeight="13176" activeTab="4"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5"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<sst xmlns="http://schemas.openxmlformats.org/spreadsheetml/2006/main" count="11131" uniqueCount="6223">
  <si>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</si>
  <si>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</si>
  <si>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</si>
  <si>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</si>
  <si>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</si>
  <si>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</si>
  <si>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</si>
  <si>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</si>
  <si>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</si>
  <si>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</si>
  <si>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</si>
  <si>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</si>
  <si>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</si>
  <si>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</si>
  <si>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</si>
  <si>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</si>
  <si>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</si>
  <si>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</si>
  <si>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</si>
  <si>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</si>
  <si>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</si>
  <si>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</si>
  <si>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</si>
  <si>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</si>
  <si>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</si>
  <si>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</si>
  <si>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</si>
  <si>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</si>
  <si>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</si>
  <si>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</si>
  <si>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</si>
  <si>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</si>
  <si>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</si>
  <si>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</si>
  <si>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</si>
  <si>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</si>
  <si>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</si>
  <si>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</si>
  <si>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</si>
  <si>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</si>
  <si>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</si>
  <si>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</si>
  <si>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</si>
  <si>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</si>
  <si>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</si>
  <si>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</si>
  <si>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</si>
  <si>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</si>
  <si>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</si>
  <si>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</si>
  <si>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</si>
  <si>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</si>
  <si>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</si>
  <si>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</si>
  <si>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</si>
  <si>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</si>
  <si>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</si>
  <si>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</si>
  <si>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</si>
  <si>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</si>
  <si>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</si>
  <si>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</si>
  <si>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</si>
  <si>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</si>
  <si>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</si>
  <si>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</si>
  <si>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</si>
  <si>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</si>
  <si>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</si>
  <si>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</si>
  <si>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</si>
  <si>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</si>
  <si>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</si>
  <si>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</si>
  <si>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</si>
  <si>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</si>
  <si>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</si>
  <si>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</si>
  <si>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</si>
  <si>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</si>
  <si>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</si>
  <si>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</si>
  <si>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</si>
  <si>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</si>
  <si>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</si>
  <si>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</si>
  <si>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</si>
  <si>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</si>
  <si>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</si>
  <si>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</si>
  <si>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</si>
  <si>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</si>
  <si>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</si>
  <si>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</si>
  <si>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</si>
  <si>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</si>
  <si>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</si>
  <si>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</si>
  <si>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</si>
  <si>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</si>
  <si>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</si>
  <si>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</si>
  <si>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</si>
  <si>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</si>
  <si>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</si>
  <si>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</si>
  <si>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</si>
  <si>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</si>
  <si>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</si>
  <si>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</si>
  <si>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</si>
  <si>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</si>
  <si>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</si>
  <si>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</si>
  <si>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</si>
  <si>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</si>
  <si>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</si>
  <si>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</si>
  <si>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</si>
  <si>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</si>
  <si>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</si>
  <si>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</si>
  <si>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</si>
  <si>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</si>
  <si>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</si>
  <si>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</si>
  <si>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</si>
  <si>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</si>
  <si>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</si>
  <si>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</si>
  <si>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</si>
  <si>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</si>
  <si>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</si>
  <si>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</si>
  <si>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</si>
  <si>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</si>
  <si>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</si>
  <si>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</si>
  <si>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</si>
  <si>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</si>
  <si>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</si>
  <si>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</si>
  <si>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</si>
  <si>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</si>
  <si>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</si>
  <si>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</si>
  <si>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</si>
  <si>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</si>
  <si>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</si>
  <si>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</si>
  <si>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</si>
  <si>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</si>
  <si>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</si>
  <si>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</si>
  <si>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</si>
  <si>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</si>
  <si>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</si>
  <si>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</si>
  <si>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</si>
  <si>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</si>
  <si>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</si>
  <si>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</si>
  <si>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</si>
  <si>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</si>
  <si>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</si>
  <si>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</si>
  <si>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</si>
  <si>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</si>
  <si>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</si>
  <si>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</si>
  <si>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</si>
  <si>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</si>
  <si>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</si>
  <si>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</si>
  <si>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</si>
  <si>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</si>
  <si>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</si>
  <si>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</si>
  <si>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</si>
  <si>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</si>
  <si>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</si>
  <si>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</si>
  <si>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</si>
  <si>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</si>
  <si>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</si>
  <si>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</si>
  <si>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</si>
  <si>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</si>
  <si>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</si>
  <si>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</si>
  <si>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</si>
  <si>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</si>
  <si>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</si>
  <si>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</si>
  <si>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</si>
  <si>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</si>
  <si>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</si>
  <si>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</si>
  <si>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</si>
  <si>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</si>
  <si>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</si>
  <si>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</si>
  <si>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</si>
  <si>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</si>
  <si>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</si>
  <si>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</si>
  <si>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</si>
  <si>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</si>
  <si>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</si>
  <si>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</si>
  <si>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</si>
  <si>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</si>
  <si>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</si>
  <si>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</si>
  <si>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</si>
  <si>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</si>
  <si>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</si>
  <si>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</si>
  <si>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</si>
  <si>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</si>
  <si>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</si>
  <si>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</si>
  <si>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</si>
  <si>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</si>
  <si>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</si>
  <si>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</si>
  <si>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</si>
  <si>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</si>
  <si>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</si>
  <si>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</si>
  <si>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</si>
  <si>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</si>
  <si>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</si>
  <si>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</si>
  <si>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</si>
  <si>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</si>
  <si>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</si>
  <si>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</si>
  <si>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</si>
  <si>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</si>
  <si>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</si>
  <si>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</si>
  <si>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</si>
  <si>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</si>
  <si>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</si>
  <si>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</si>
  <si>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</si>
  <si>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</si>
  <si>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</si>
  <si>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</si>
  <si>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</si>
  <si>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</si>
  <si>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</si>
  <si>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</si>
  <si>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</si>
  <si>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</si>
  <si>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</si>
  <si>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</si>
  <si>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</si>
  <si>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</si>
  <si>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</si>
  <si>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</si>
  <si>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</si>
  <si>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</si>
  <si>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</si>
  <si>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</si>
  <si>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</si>
  <si>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</si>
  <si>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</si>
  <si>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</si>
  <si>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</si>
  <si>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</si>
  <si>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</si>
  <si>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</si>
  <si>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</si>
  <si>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</si>
  <si>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</si>
  <si>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</si>
  <si>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</si>
  <si>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</si>
  <si>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</si>
  <si>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</si>
  <si>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</si>
  <si>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</si>
  <si>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</si>
  <si>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</si>
  <si>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</si>
  <si>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</si>
  <si>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</si>
  <si>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</si>
  <si>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</si>
  <si>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</si>
  <si>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</si>
  <si>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</si>
  <si>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</si>
  <si>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</si>
  <si>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</si>
  <si>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</si>
  <si>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</si>
  <si>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</si>
  <si>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</si>
  <si>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</si>
  <si>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</si>
  <si>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</si>
  <si>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</si>
  <si>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</si>
  <si>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</si>
  <si>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</si>
  <si>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</si>
  <si>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</si>
  <si>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</si>
  <si>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</si>
  <si>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</si>
  <si>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</si>
  <si>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</si>
  <si>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</si>
  <si>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</si>
  <si>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</si>
  <si>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</si>
  <si>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</si>
  <si>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</si>
  <si>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</si>
  <si>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</si>
  <si>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</si>
  <si>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</si>
  <si>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</si>
  <si>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</si>
  <si>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</si>
  <si>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</si>
  <si>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</si>
  <si>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</si>
  <si>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</si>
  <si>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</si>
  <si>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</si>
  <si>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</si>
  <si>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</si>
  <si>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</si>
  <si>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</si>
  <si>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</si>
  <si>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</si>
  <si>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</si>
  <si>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</si>
  <si>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</si>
  <si>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</si>
  <si>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</si>
  <si>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</si>
  <si>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</si>
  <si>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</si>
  <si>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</si>
  <si>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</si>
  <si>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</si>
  <si>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</si>
  <si>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</si>
  <si>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</si>
  <si>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</si>
  <si>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</si>
  <si>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</si>
  <si>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</si>
  <si>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</si>
  <si>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</si>
  <si>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</si>
  <si>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</si>
  <si>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</si>
  <si>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</si>
  <si>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</si>
  <si>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</si>
  <si>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</si>
  <si>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</si>
  <si>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</si>
  <si>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</si>
  <si>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</si>
  <si>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</si>
  <si>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</si>
  <si>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</si>
  <si>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</si>
  <si>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</si>
  <si>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</si>
  <si>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</si>
  <si>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</si>
  <si>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</si>
  <si>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</si>
  <si>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</si>
  <si>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</si>
  <si>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</si>
  <si>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</si>
  <si>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</si>
  <si>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</si>
  <si>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</si>
  <si>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</si>
  <si>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</si>
  <si>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</si>
  <si>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</si>
  <si>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</si>
  <si>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</si>
  <si>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</si>
  <si>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</si>
  <si>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</si>
  <si>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</si>
  <si>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</si>
  <si>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</si>
  <si>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</si>
  <si>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</si>
  <si>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</si>
  <si>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</si>
  <si>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</si>
  <si>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</si>
  <si>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</si>
  <si>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</si>
  <si>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</si>
  <si>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</si>
  <si>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</si>
  <si>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</si>
  <si>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</si>
  <si>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</si>
  <si>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</si>
  <si>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</si>
  <si>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</si>
  <si>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</si>
  <si>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</si>
  <si>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</si>
  <si>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</si>
  <si>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</si>
  <si>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</si>
  <si>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</si>
  <si>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</si>
  <si>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</si>
  <si>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</si>
  <si>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</si>
  <si>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</si>
  <si>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</si>
  <si>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</si>
  <si>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</si>
  <si>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</si>
  <si>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</si>
  <si>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</si>
  <si>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</si>
  <si>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</si>
  <si>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</si>
  <si>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</si>
  <si>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</si>
  <si>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</si>
  <si>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</si>
  <si>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</si>
  <si>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</si>
  <si>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</si>
  <si>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</si>
  <si>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</si>
  <si>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</si>
  <si>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</si>
  <si>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</si>
  <si>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</si>
  <si>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</si>
  <si>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</si>
  <si>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</si>
  <si>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</si>
  <si>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</si>
  <si>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</si>
  <si>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</si>
  <si>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</si>
  <si>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</si>
  <si>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</si>
  <si>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</si>
  <si>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</si>
  <si>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</si>
  <si>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</si>
  <si>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</si>
  <si>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</si>
  <si>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</si>
  <si>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</si>
  <si>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</si>
  <si>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</si>
  <si>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</si>
  <si>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</si>
  <si>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</si>
  <si>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</si>
  <si>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</si>
  <si>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</si>
  <si>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</si>
  <si>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</si>
  <si>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</si>
  <si>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</si>
  <si>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</si>
  <si>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</si>
  <si>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</si>
  <si>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</si>
  <si>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</si>
  <si>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</si>
  <si>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</si>
  <si>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</si>
  <si>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</si>
  <si>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</si>
  <si>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</si>
  <si>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</si>
  <si>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</si>
  <si>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</si>
  <si>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</si>
  <si>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</si>
  <si>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</si>
  <si>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</si>
  <si>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</si>
  <si>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</si>
  <si>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</si>
  <si>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</si>
  <si>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</si>
  <si>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</si>
  <si>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</si>
  <si>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</si>
  <si>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</si>
  <si>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</si>
  <si>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</si>
  <si>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</si>
  <si>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</si>
  <si>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</si>
  <si>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</si>
  <si>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</si>
  <si>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</si>
  <si>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</si>
  <si>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</si>
  <si>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</si>
  <si>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</si>
  <si>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</si>
  <si>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</si>
  <si>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</si>
  <si>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</si>
  <si>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</si>
  <si>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</si>
  <si>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</si>
  <si>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</si>
  <si>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</si>
  <si>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</si>
  <si>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</si>
  <si>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</si>
  <si>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</si>
  <si>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</si>
  <si>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</si>
  <si>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</si>
  <si>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</si>
  <si>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</si>
  <si>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</si>
  <si>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</si>
  <si>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</si>
  <si>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</si>
  <si>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</si>
  <si>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</si>
  <si>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</si>
  <si>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</si>
  <si>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</si>
  <si>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</si>
  <si>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</si>
  <si>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</si>
  <si>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</si>
  <si>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</si>
  <si>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</si>
  <si>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</si>
  <si>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</si>
  <si>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</si>
  <si>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</si>
  <si>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</si>
  <si>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</si>
  <si>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</si>
  <si>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</si>
  <si>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</si>
  <si>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</si>
  <si>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</si>
  <si>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</si>
  <si>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</si>
  <si>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</si>
  <si>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</si>
  <si>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</si>
  <si>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</si>
  <si>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</si>
  <si>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</si>
  <si>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</si>
  <si>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</si>
  <si>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</si>
  <si>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</si>
  <si>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</si>
  <si>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</si>
  <si>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</si>
  <si>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</si>
  <si>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</si>
  <si>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</si>
  <si>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</si>
  <si>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</si>
  <si>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</si>
  <si>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</si>
  <si>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</si>
  <si>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</si>
  <si>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</si>
  <si>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</si>
  <si>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</si>
  <si>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</si>
  <si>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</si>
  <si>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</si>
  <si>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</si>
  <si>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</si>
  <si>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</si>
  <si>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</si>
  <si>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</si>
  <si>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</si>
  <si>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</si>
  <si>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</si>
  <si>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</si>
  <si>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</si>
  <si>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</si>
  <si>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</si>
  <si>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</si>
  <si>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</si>
  <si>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</si>
  <si>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</si>
  <si>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</si>
  <si>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</si>
  <si>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</si>
  <si>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</si>
  <si>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</si>
  <si>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</si>
  <si>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</si>
  <si>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</si>
  <si>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</si>
  <si>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</si>
  <si>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</si>
  <si>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</si>
  <si>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</si>
  <si>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</si>
  <si>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</si>
  <si>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</si>
  <si>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</si>
  <si>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</si>
  <si>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</si>
  <si>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</si>
  <si>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</si>
  <si>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</si>
  <si>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</si>
  <si>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</si>
  <si>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</si>
  <si>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</si>
  <si>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</si>
  <si>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</si>
  <si>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</si>
  <si>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</si>
  <si>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</si>
  <si>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</si>
  <si>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</si>
  <si>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</si>
  <si>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</si>
  <si>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</si>
  <si>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</si>
  <si>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</si>
  <si>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</si>
  <si>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</si>
  <si>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</si>
  <si>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</si>
  <si>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</si>
  <si>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</si>
  <si>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</si>
  <si>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</si>
  <si>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</si>
  <si>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</si>
  <si>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</si>
  <si>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</si>
  <si>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</si>
  <si>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</si>
  <si>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</si>
  <si>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</si>
  <si>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</si>
  <si>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</si>
  <si>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</si>
  <si>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</si>
  <si>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</si>
  <si>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</si>
  <si>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</si>
  <si>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</si>
  <si>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</si>
  <si>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</si>
  <si>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</si>
  <si>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</si>
  <si>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</si>
  <si>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</si>
  <si>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</si>
  <si>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</si>
  <si>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</si>
  <si>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</si>
  <si>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</si>
  <si>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</si>
  <si>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</si>
  <si>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</si>
  <si>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</si>
  <si>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</si>
  <si>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</si>
  <si>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</si>
  <si>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</si>
  <si>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</si>
  <si>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</si>
  <si>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</si>
  <si>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</si>
  <si>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</si>
  <si>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</si>
  <si>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</si>
  <si>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</si>
  <si>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</si>
  <si>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</si>
  <si>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</si>
  <si>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</si>
  <si>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</si>
  <si>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</si>
  <si>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</si>
  <si>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</si>
  <si>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</si>
  <si>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</si>
  <si>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</si>
  <si>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</si>
  <si>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</si>
  <si>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</si>
  <si>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</si>
  <si>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</si>
  <si>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</si>
  <si>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</si>
  <si>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</si>
  <si>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</si>
  <si>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</si>
  <si>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</si>
  <si>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</si>
  <si>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</si>
  <si>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</si>
  <si>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</si>
  <si>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</si>
  <si>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</si>
  <si>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</si>
  <si>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</si>
  <si>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</si>
  <si>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</si>
  <si>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</si>
  <si>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</si>
  <si>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</si>
  <si>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</si>
  <si>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</si>
  <si>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</si>
  <si>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</si>
  <si>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</si>
  <si>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</si>
  <si>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</si>
  <si>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</si>
  <si>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</si>
  <si>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</si>
  <si>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</si>
  <si>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</si>
  <si>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</si>
  <si>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</si>
  <si>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</si>
  <si>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</si>
  <si>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</si>
  <si>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</si>
  <si>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</si>
  <si>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</si>
  <si>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</si>
  <si>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</si>
  <si>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</si>
  <si>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</si>
  <si>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</si>
  <si>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</si>
  <si>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</si>
  <si>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</si>
  <si>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</si>
  <si>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</si>
  <si>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</si>
  <si>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</si>
  <si>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</si>
  <si>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</si>
  <si>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</si>
  <si>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</si>
  <si>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</si>
  <si>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</si>
  <si>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</si>
  <si>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</si>
  <si>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</si>
  <si>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</si>
  <si>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</si>
  <si>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</si>
  <si>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</si>
  <si>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</si>
  <si>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</si>
  <si>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</si>
  <si>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</si>
  <si>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</si>
  <si>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</si>
  <si>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</si>
  <si>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</si>
  <si>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</si>
  <si>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</si>
  <si>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</si>
  <si>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</si>
  <si>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</si>
  <si>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</si>
  <si>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</si>
  <si>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</si>
  <si>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</si>
  <si>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</si>
  <si>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</si>
  <si>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</si>
  <si>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</si>
  <si>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</si>
  <si>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</si>
  <si>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</si>
  <si>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</si>
  <si>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</si>
  <si>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</si>
  <si>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</si>
  <si>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</si>
  <si>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</si>
  <si>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</si>
  <si>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</si>
  <si>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</si>
  <si>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</si>
  <si>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</si>
  <si>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</si>
  <si>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</si>
  <si>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</si>
  <si>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</si>
  <si>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</si>
  <si>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</si>
  <si>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</si>
  <si>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</si>
  <si>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</si>
  <si>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</si>
  <si>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</si>
  <si>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</si>
  <si>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</si>
  <si>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</si>
  <si>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</si>
  <si>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</si>
  <si>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</si>
  <si>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</si>
  <si>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</si>
  <si>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</si>
  <si>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</si>
  <si>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</si>
  <si>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</si>
  <si>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</si>
  <si>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</si>
  <si>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</si>
  <si>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</si>
  <si>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</si>
  <si>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</si>
  <si>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</si>
  <si>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</si>
  <si>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</si>
  <si>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</si>
  <si>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</si>
  <si>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</si>
  <si>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</si>
  <si>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</si>
  <si>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</si>
  <si>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</si>
  <si>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</si>
  <si>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</si>
  <si>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</si>
  <si>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</si>
  <si>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</si>
  <si>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</si>
  <si>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</si>
  <si>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</si>
  <si>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</si>
  <si>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</si>
  <si>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</si>
  <si>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</si>
  <si>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</si>
  <si>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</si>
  <si>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</si>
  <si>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</si>
  <si>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</si>
  <si>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</si>
  <si>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</si>
  <si>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</si>
  <si>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</si>
  <si>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</si>
  <si>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</si>
  <si>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</si>
  <si>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</si>
  <si>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</si>
  <si>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</si>
  <si>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</si>
  <si>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</si>
  <si>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</si>
  <si>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</si>
  <si>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</si>
  <si>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</si>
  <si>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</si>
  <si>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</si>
  <si>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</si>
  <si>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</si>
  <si>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</si>
  <si>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</si>
  <si>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</si>
  <si>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</si>
  <si>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</si>
  <si>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</si>
  <si>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</si>
  <si>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</si>
  <si>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</si>
  <si>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</si>
  <si>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</si>
  <si>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</si>
  <si>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</si>
  <si>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</si>
  <si>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</si>
  <si>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</si>
  <si>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</si>
  <si>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</si>
  <si>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</si>
  <si>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</si>
  <si>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</si>
  <si>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</si>
  <si>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</si>
  <si>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</si>
  <si>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</si>
  <si>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</si>
  <si>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</si>
  <si>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</si>
  <si>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</si>
  <si>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</si>
  <si>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</si>
  <si>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</si>
  <si>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</si>
  <si>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</si>
  <si>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</si>
  <si>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</si>
  <si>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</si>
  <si>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</si>
  <si>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</si>
  <si>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</si>
  <si>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</si>
  <si>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</si>
  <si>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</si>
  <si>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</si>
  <si>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</si>
  <si>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</si>
  <si>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</si>
  <si>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</si>
  <si>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</si>
  <si>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</si>
  <si>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</si>
  <si>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</si>
  <si>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</si>
  <si>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</si>
  <si>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</si>
  <si>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</si>
  <si>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</si>
  <si>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</si>
  <si>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</si>
  <si>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</si>
  <si>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</si>
  <si>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</si>
  <si>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</si>
  <si>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</si>
  <si>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</si>
  <si>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</si>
  <si>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</si>
  <si>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</si>
  <si>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</si>
  <si>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</si>
  <si>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</si>
  <si>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</si>
  <si>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</si>
  <si>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</si>
  <si>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</si>
  <si>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</si>
  <si>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</si>
  <si>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</si>
  <si>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</si>
  <si>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</si>
  <si>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</si>
  <si>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</si>
  <si>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</si>
  <si>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</si>
  <si>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</si>
  <si>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</si>
  <si>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</si>
  <si>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</si>
  <si>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</si>
  <si>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</si>
  <si>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</si>
  <si>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</si>
  <si>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</si>
  <si>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</si>
  <si>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</si>
  <si>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</si>
  <si>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</si>
  <si>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</si>
  <si>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</si>
  <si>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</si>
  <si>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</si>
  <si>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</si>
  <si>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</si>
  <si>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</si>
  <si>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</si>
  <si>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</si>
  <si>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</si>
  <si>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</si>
  <si>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</si>
  <si>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</si>
  <si>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</si>
  <si>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</si>
  <si>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</si>
  <si>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</si>
  <si>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</si>
  <si>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</si>
  <si>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</si>
  <si>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</si>
  <si>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</si>
  <si>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</si>
  <si>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</si>
  <si>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</si>
  <si>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</si>
  <si>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</si>
  <si>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</si>
  <si>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</si>
  <si>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</si>
  <si>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</si>
  <si>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</si>
  <si>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</si>
  <si>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</si>
  <si>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</si>
  <si>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</si>
  <si>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</si>
  <si>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</si>
  <si>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</si>
  <si>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</si>
  <si>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</si>
  <si>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</si>
  <si>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</si>
  <si>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</si>
  <si>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</si>
  <si>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</si>
  <si>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</si>
  <si>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</si>
  <si>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</si>
  <si>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</si>
  <si>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</si>
  <si>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</si>
  <si>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</si>
  <si>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</si>
  <si>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</si>
  <si>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</si>
  <si>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</si>
  <si>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</si>
  <si>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</si>
  <si>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</si>
  <si>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</si>
  <si>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</si>
  <si>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</si>
  <si>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</si>
  <si>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</si>
  <si>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</si>
  <si>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</si>
  <si>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</si>
  <si>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</si>
  <si>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</si>
  <si>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</si>
  <si>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</si>
  <si>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</si>
  <si>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</si>
  <si>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</si>
  <si>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</si>
  <si>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</si>
  <si>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</si>
  <si>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</si>
  <si>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</si>
  <si>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</si>
  <si>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</si>
  <si>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</si>
  <si>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</si>
  <si>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</si>
  <si>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</si>
  <si>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</si>
  <si>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</si>
  <si>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</si>
  <si>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</si>
  <si>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</si>
  <si>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</si>
  <si>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</si>
  <si>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</si>
  <si>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</si>
  <si>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</si>
  <si>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</si>
  <si>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</si>
  <si>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</si>
  <si>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</si>
  <si>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</si>
  <si>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</si>
  <si>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</si>
  <si>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</si>
  <si>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</si>
  <si>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</si>
  <si>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</si>
  <si>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</si>
  <si>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</si>
  <si>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</si>
  <si>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</si>
  <si>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</si>
  <si>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</si>
  <si>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</si>
  <si>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</si>
  <si>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</si>
  <si>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</si>
  <si>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</si>
  <si>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</si>
  <si>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</si>
  <si>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</si>
  <si>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</si>
  <si>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</si>
  <si>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</si>
  <si>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</si>
  <si>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</si>
  <si>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</si>
  <si>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</si>
  <si>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</si>
  <si>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</si>
  <si>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</si>
  <si>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</si>
  <si>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</si>
  <si>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</si>
  <si>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</si>
  <si>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</si>
  <si>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</si>
  <si>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</si>
  <si>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</si>
  <si>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</si>
  <si>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</si>
  <si>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</si>
  <si>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</si>
  <si>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</si>
  <si>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</si>
  <si>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</si>
  <si>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</si>
  <si>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</si>
  <si>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</si>
  <si>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</si>
  <si>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</si>
  <si>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</si>
  <si>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</si>
  <si>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</si>
  <si>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</si>
  <si>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</si>
  <si>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</si>
  <si>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</si>
  <si>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</si>
  <si>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</si>
  <si>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</si>
  <si>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</si>
  <si>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</si>
  <si>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</si>
  <si>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</si>
  <si>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</si>
  <si>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</si>
  <si>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</si>
  <si>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</si>
  <si>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</si>
  <si>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</si>
  <si>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</si>
  <si>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</si>
  <si>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</si>
  <si>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</si>
  <si>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</si>
  <si>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</si>
  <si>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</si>
  <si>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</si>
  <si>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</si>
  <si>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</si>
  <si>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</si>
  <si>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</si>
  <si>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</si>
  <si>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</si>
  <si>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</si>
  <si>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</si>
  <si>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</si>
  <si>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</si>
  <si>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</si>
  <si>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</si>
  <si>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</si>
  <si>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</si>
  <si>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</si>
  <si>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</si>
  <si>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</si>
  <si>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</si>
  <si>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</si>
  <si>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</si>
  <si>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</si>
  <si>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</si>
  <si>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</si>
  <si>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</si>
  <si>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</si>
  <si>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</si>
  <si>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</si>
  <si>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</si>
  <si>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</si>
  <si>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</si>
  <si>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</si>
  <si>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</si>
  <si>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</si>
  <si>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</si>
  <si>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</si>
  <si>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</si>
  <si>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</si>
  <si>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</si>
  <si>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</si>
  <si>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</si>
  <si>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</si>
  <si>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</si>
  <si>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</si>
  <si>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</si>
  <si>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</si>
  <si>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</si>
  <si>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</si>
  <si>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</si>
  <si>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</si>
  <si>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</si>
  <si>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</si>
  <si>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</si>
  <si>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</si>
  <si>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</si>
  <si>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</si>
  <si>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</si>
  <si>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</si>
  <si>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</si>
  <si>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</si>
  <si>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</si>
  <si>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</si>
  <si>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</si>
  <si>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</si>
  <si>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</si>
  <si>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</si>
  <si>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</si>
  <si>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</si>
  <si>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</si>
  <si>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</si>
  <si>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</si>
  <si>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</si>
  <si>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</si>
  <si>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</si>
  <si>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</si>
  <si>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</si>
  <si>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</si>
  <si>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</si>
  <si>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</si>
  <si>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</si>
  <si>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</si>
  <si>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</si>
  <si>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</si>
  <si>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</si>
  <si>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</si>
  <si>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</si>
  <si>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</si>
  <si>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</si>
  <si>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</si>
  <si>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</si>
  <si>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</si>
  <si>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</si>
  <si>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</si>
  <si>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</si>
  <si>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</si>
  <si>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</si>
  <si>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</si>
  <si>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</si>
  <si>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</si>
  <si>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</si>
  <si>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</si>
  <si>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</si>
  <si>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</si>
  <si>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</si>
  <si>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</si>
  <si>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</si>
  <si>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</si>
  <si>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</si>
  <si>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</si>
  <si>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</si>
  <si>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</si>
  <si>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</si>
  <si>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</si>
  <si>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</si>
  <si>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</si>
  <si>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</si>
  <si>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</si>
  <si>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</si>
  <si>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</si>
  <si>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</si>
  <si>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</si>
  <si>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</si>
  <si>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</si>
  <si>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</si>
  <si>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</si>
  <si>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</si>
  <si>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</si>
  <si>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</si>
  <si>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</si>
  <si>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</si>
  <si>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</si>
  <si>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</si>
  <si>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</si>
  <si>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</si>
  <si>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</si>
  <si>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</si>
  <si>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</si>
  <si>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</si>
  <si>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</si>
  <si>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</si>
  <si>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</si>
  <si>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</si>
  <si>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</si>
  <si>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</si>
  <si>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</si>
  <si>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</si>
  <si>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</si>
  <si>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</si>
  <si>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</si>
  <si>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</si>
  <si>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</si>
  <si>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</si>
  <si>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</si>
  <si>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</si>
  <si>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</si>
  <si>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</si>
  <si>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</si>
  <si>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</si>
  <si>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</si>
  <si>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</si>
  <si>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</si>
  <si>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</si>
  <si>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</si>
  <si>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</si>
  <si>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</si>
  <si>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</si>
  <si>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</si>
  <si>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</si>
  <si>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</si>
  <si>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</si>
  <si>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</si>
  <si>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</si>
  <si>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</si>
  <si>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</si>
  <si>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</si>
  <si>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</si>
  <si>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</si>
  <si>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</si>
  <si>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</si>
  <si>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</si>
  <si>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</si>
  <si>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</si>
  <si>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</si>
  <si>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</si>
  <si>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</si>
  <si>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</si>
  <si>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</si>
  <si>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</si>
  <si>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</si>
  <si>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</si>
  <si>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</si>
  <si>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</si>
  <si>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</si>
  <si>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</si>
  <si>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</si>
  <si>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</si>
  <si>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</si>
  <si>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</si>
  <si>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</si>
  <si>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</si>
  <si>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</si>
  <si>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</si>
  <si>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</si>
  <si>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</si>
  <si>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</si>
  <si>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</si>
  <si>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</si>
  <si>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</si>
  <si>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</si>
  <si>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</si>
  <si>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</si>
  <si>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</si>
  <si>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</si>
  <si>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</si>
  <si>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</si>
  <si>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</si>
  <si>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</si>
  <si>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</si>
  <si>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</si>
  <si>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</si>
  <si>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</si>
  <si>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</si>
  <si>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</si>
  <si>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</si>
  <si>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</si>
  <si>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</si>
  <si>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</si>
  <si>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</si>
  <si>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</si>
  <si>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</si>
  <si>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</si>
  <si>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</si>
  <si>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</si>
  <si>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</si>
  <si>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</si>
  <si>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</si>
  <si>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</si>
  <si>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</si>
  <si>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</si>
  <si>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</si>
  <si>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</si>
  <si>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</si>
  <si>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</si>
  <si>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</si>
  <si>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</si>
  <si>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</si>
  <si>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</si>
  <si>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</si>
  <si>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</si>
  <si>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</si>
  <si>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</si>
  <si>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</si>
  <si>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</si>
  <si>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</si>
  <si>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</si>
  <si>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</si>
  <si>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</si>
  <si>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</si>
  <si>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</si>
  <si>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</si>
  <si>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</si>
  <si>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</si>
  <si>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</si>
  <si>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</si>
  <si>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</si>
  <si>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</si>
  <si>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</si>
  <si>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</si>
  <si>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</si>
  <si>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</si>
  <si>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</si>
  <si>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</si>
  <si>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</si>
  <si>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</si>
  <si>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</si>
  <si>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</si>
  <si>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</si>
  <si>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</si>
  <si>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</si>
  <si>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</si>
  <si>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</si>
  <si>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</si>
  <si>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</si>
  <si>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</si>
  <si>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</si>
  <si>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</si>
  <si>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</si>
  <si>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</si>
  <si>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</si>
  <si>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</si>
  <si>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</si>
  <si>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</si>
  <si>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</si>
  <si>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</si>
  <si>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</si>
  <si>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</si>
  <si>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</si>
  <si>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</si>
  <si>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</si>
  <si>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</si>
  <si>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</si>
  <si>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</si>
  <si>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</si>
  <si>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</si>
  <si>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</si>
  <si>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</si>
  <si>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</si>
  <si>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</si>
  <si>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</si>
  <si>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</si>
  <si>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</si>
  <si>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</si>
  <si>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</si>
  <si>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</si>
  <si>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</si>
  <si>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</si>
  <si>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</si>
  <si>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</si>
  <si>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</si>
  <si>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</si>
  <si>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</si>
  <si>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</si>
  <si>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</si>
  <si>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</si>
  <si>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</si>
  <si>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</si>
  <si>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</si>
  <si>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</si>
  <si>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</si>
  <si>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</si>
  <si>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</si>
  <si>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</si>
  <si>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</si>
  <si>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</si>
  <si>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</si>
  <si>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</si>
  <si>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</si>
  <si>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</si>
  <si>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</si>
  <si>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</si>
  <si>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</si>
  <si>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</si>
  <si>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</si>
  <si>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</si>
  <si>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</si>
  <si>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</si>
  <si>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</si>
  <si>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</si>
  <si>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</si>
  <si>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</si>
  <si>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</si>
  <si>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</si>
  <si>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</si>
  <si>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</si>
  <si>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</si>
  <si>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</si>
  <si>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</si>
  <si>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</si>
  <si>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</si>
  <si>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</si>
  <si>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</si>
  <si>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</si>
  <si>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</si>
  <si>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</si>
  <si>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</si>
  <si>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</si>
  <si>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</si>
  <si>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</si>
  <si>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</si>
  <si>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</si>
  <si>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</si>
  <si>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</si>
  <si>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</si>
  <si>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</si>
  <si>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</si>
  <si>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</si>
  <si>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</si>
  <si>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</si>
  <si>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</si>
  <si>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</si>
  <si>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</si>
  <si>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</si>
  <si>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</si>
  <si>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</si>
  <si>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</si>
  <si>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</si>
  <si>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</si>
  <si>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</si>
  <si>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</si>
  <si>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</si>
  <si>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</si>
  <si>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</si>
  <si>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</si>
  <si>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</si>
  <si>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</si>
  <si>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</si>
  <si>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</si>
  <si>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</si>
  <si>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</si>
  <si>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</si>
  <si>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</si>
  <si>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</si>
  <si>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</si>
  <si>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</si>
  <si>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</si>
  <si>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</si>
  <si>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</si>
  <si>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</si>
  <si>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</si>
  <si>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</si>
  <si>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</si>
  <si>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</si>
  <si>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</si>
  <si>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</si>
  <si>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</si>
  <si>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</si>
  <si>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</si>
  <si>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</si>
  <si>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</si>
  <si>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</si>
  <si>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</si>
  <si>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</si>
  <si>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</si>
  <si>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</si>
  <si>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</si>
  <si>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</si>
  <si>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</si>
  <si>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</si>
  <si>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</si>
  <si>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</si>
  <si>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</si>
  <si>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</si>
  <si>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</si>
  <si>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</si>
  <si>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</si>
  <si>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</si>
  <si>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</si>
  <si>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</si>
  <si>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</si>
  <si>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</si>
  <si>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</si>
  <si>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</si>
  <si>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</si>
  <si>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</si>
  <si>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</si>
  <si>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</si>
  <si>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</si>
  <si>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</si>
  <si>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</si>
  <si>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</si>
  <si>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</si>
  <si>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</si>
  <si>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</si>
  <si>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</si>
  <si>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</si>
  <si>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</si>
  <si>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</si>
  <si>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</si>
  <si>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</si>
  <si>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</si>
  <si>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</si>
  <si>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</si>
  <si>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</si>
  <si>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</si>
  <si>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</si>
  <si>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</si>
  <si>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</si>
  <si>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</si>
  <si>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</si>
  <si>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</si>
  <si>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</si>
  <si>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</si>
  <si>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</si>
  <si>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</si>
  <si>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</si>
  <si>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</si>
  <si>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</si>
  <si>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</si>
  <si>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</si>
  <si>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</si>
  <si>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</si>
  <si>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</si>
  <si>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</si>
  <si>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</si>
  <si>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</si>
  <si>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</si>
  <si>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</si>
  <si>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</si>
  <si>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</si>
  <si>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</si>
  <si>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</si>
  <si>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</si>
  <si>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</si>
  <si>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</si>
  <si>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</si>
  <si>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</si>
  <si>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</si>
  <si>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</si>
  <si>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</si>
  <si>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</si>
  <si>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</si>
  <si>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</si>
  <si>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</si>
  <si>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</si>
  <si>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</si>
  <si>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</si>
  <si>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</si>
  <si>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</si>
  <si>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</si>
  <si>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</si>
  <si>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</si>
  <si>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</si>
  <si>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</si>
  <si>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</si>
  <si>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</si>
  <si>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</si>
  <si>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</si>
  <si>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</si>
  <si>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</si>
  <si>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</si>
  <si>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</si>
  <si>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</si>
  <si>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</si>
  <si>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</si>
  <si>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</si>
  <si>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</si>
  <si>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</si>
  <si>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</si>
  <si>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</si>
  <si>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</si>
  <si>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</si>
  <si>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</si>
  <si>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</si>
  <si>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</si>
  <si>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</si>
  <si>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</si>
  <si>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</si>
  <si>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</si>
  <si>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</si>
  <si>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</si>
  <si>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</si>
  <si>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</si>
  <si>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</si>
  <si>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</si>
  <si>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</si>
  <si>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</si>
  <si>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</si>
  <si>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</si>
  <si>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</si>
  <si>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</si>
  <si>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</si>
  <si>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</si>
  <si>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</si>
  <si>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</si>
  <si>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</si>
  <si>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</si>
  <si>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</si>
  <si>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</si>
  <si>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</si>
  <si>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</si>
  <si>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</si>
  <si>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</si>
  <si>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</si>
  <si>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</si>
  <si>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</si>
  <si>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</si>
  <si>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</si>
  <si>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</si>
  <si>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</si>
  <si>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</si>
  <si>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</si>
  <si>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</si>
  <si>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</si>
  <si>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</si>
  <si>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</si>
  <si>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</si>
  <si>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</si>
  <si>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</si>
  <si>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</si>
  <si>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</si>
  <si>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</si>
  <si>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</si>
  <si>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</si>
  <si>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</si>
  <si>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</si>
  <si>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</si>
  <si>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</si>
  <si>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</si>
  <si>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</si>
  <si>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</si>
  <si>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</si>
  <si>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</si>
  <si>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</si>
  <si>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</si>
  <si>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</si>
  <si>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</si>
  <si>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</si>
  <si>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</si>
  <si>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</si>
  <si>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</si>
  <si>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</si>
  <si>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</si>
  <si>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</si>
  <si>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</si>
  <si>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</si>
  <si>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</si>
  <si>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</si>
  <si>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</si>
  <si>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</si>
  <si>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</si>
  <si>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</si>
  <si>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</si>
  <si>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</si>
  <si>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</si>
  <si>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</si>
  <si>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</si>
  <si>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</si>
  <si>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</si>
  <si>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</si>
  <si>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</si>
  <si>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</si>
  <si>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</si>
  <si>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</si>
  <si>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</si>
  <si>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</si>
  <si>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</si>
  <si>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</si>
  <si>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</si>
  <si>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</si>
  <si>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</si>
  <si>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</si>
  <si>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</si>
  <si>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</si>
  <si>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</si>
  <si>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</si>
  <si>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</si>
  <si>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</si>
  <si>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</si>
  <si>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</si>
  <si>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</si>
  <si>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</si>
  <si>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</si>
  <si>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</si>
  <si>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</si>
  <si>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</si>
  <si>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</si>
  <si>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</si>
  <si>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</si>
  <si>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</si>
  <si>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</si>
  <si>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</si>
  <si>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</si>
  <si>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</si>
  <si>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</si>
  <si>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</si>
  <si>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</si>
  <si>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</si>
  <si>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</si>
  <si>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</si>
  <si>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</si>
  <si>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</si>
  <si>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</si>
  <si>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</si>
  <si>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</si>
  <si>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</si>
  <si>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</si>
  <si>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</si>
  <si>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</si>
  <si>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</si>
  <si>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</si>
  <si>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</si>
  <si>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</si>
  <si>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</si>
  <si>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</si>
  <si>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</si>
  <si>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</si>
  <si>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</si>
  <si>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</si>
  <si>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</si>
  <si>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</si>
  <si>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</si>
  <si>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</si>
  <si>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</si>
  <si>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</si>
  <si>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</si>
  <si>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</si>
  <si>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</si>
  <si>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</si>
  <si>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</si>
  <si>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</si>
  <si>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</si>
  <si>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</si>
  <si>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</si>
  <si>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</si>
  <si>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</si>
  <si>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</si>
  <si>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</si>
  <si>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</si>
  <si>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</si>
  <si>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</si>
  <si>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</si>
  <si>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</si>
  <si>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</si>
  <si>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</si>
  <si>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</si>
  <si>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</si>
  <si>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</si>
  <si>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</si>
  <si>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</si>
  <si>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</si>
  <si>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</si>
  <si>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</si>
  <si>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</si>
  <si>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</si>
  <si>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</si>
  <si>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</si>
  <si>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</si>
  <si>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</si>
  <si>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</si>
  <si>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</si>
  <si>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</si>
  <si>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</si>
  <si>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</si>
  <si>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</si>
  <si>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</si>
  <si>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</si>
  <si>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</si>
  <si>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</si>
  <si>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</si>
  <si>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</si>
  <si>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</si>
  <si>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</si>
  <si>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</si>
  <si>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</si>
  <si>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</si>
  <si>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</si>
  <si>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</si>
  <si>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</si>
  <si>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</si>
  <si>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</si>
  <si>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</si>
  <si>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</si>
  <si>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</si>
  <si>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</si>
  <si>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</si>
  <si>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</si>
  <si>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</si>
  <si>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</si>
  <si>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</si>
  <si>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</si>
  <si>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</si>
  <si>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</si>
  <si>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</si>
  <si>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</si>
  <si>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</si>
  <si>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</si>
  <si>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</si>
  <si>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</si>
  <si>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</si>
  <si>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</si>
  <si>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</si>
  <si>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</si>
  <si>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</si>
  <si>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</si>
  <si>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</si>
  <si>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</si>
  <si>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</si>
  <si>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</si>
  <si>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</si>
  <si>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</si>
  <si>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</si>
  <si>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</si>
  <si>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</si>
  <si>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</si>
  <si>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</si>
  <si>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</si>
  <si>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</si>
  <si>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</si>
  <si>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</si>
  <si>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</si>
  <si>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</si>
  <si>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</si>
  <si>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</si>
  <si>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</si>
  <si>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</si>
  <si>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</si>
  <si>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</si>
  <si>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</si>
  <si>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</si>
  <si>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</si>
  <si>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</si>
  <si>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</si>
  <si>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</si>
  <si>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</si>
  <si>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</si>
  <si>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</si>
  <si>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</si>
  <si>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</si>
  <si>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</si>
  <si>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</si>
  <si>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</si>
  <si>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</si>
  <si>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</si>
  <si>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</si>
  <si>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</si>
  <si>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</si>
  <si>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</si>
  <si>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</si>
  <si>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</si>
  <si>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</si>
  <si>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</si>
  <si>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</si>
  <si>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</si>
  <si>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</si>
  <si>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</si>
  <si>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</si>
  <si>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</si>
  <si>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</si>
  <si>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</si>
  <si>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</si>
  <si>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</si>
  <si>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</si>
  <si>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</si>
  <si>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</si>
  <si>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</si>
  <si>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</si>
  <si>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</si>
  <si>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</si>
  <si>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</si>
  <si>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</si>
  <si>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</si>
  <si>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</si>
  <si>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</si>
  <si>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</si>
  <si>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</si>
  <si>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</si>
  <si>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</si>
  <si>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</si>
  <si>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</si>
  <si>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</si>
  <si>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</si>
  <si>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</si>
  <si>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</si>
  <si>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</si>
  <si>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</si>
  <si>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</si>
  <si>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</si>
  <si>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</si>
  <si>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</si>
  <si>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</si>
  <si>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</si>
  <si>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</si>
  <si>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</si>
  <si>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</si>
  <si>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</si>
  <si>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</si>
  <si>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</si>
  <si>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</si>
  <si>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</si>
  <si>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</si>
  <si>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</si>
  <si>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</si>
  <si>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</si>
  <si>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</si>
  <si>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</si>
  <si>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</si>
  <si>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</si>
  <si>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</si>
  <si>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</si>
  <si>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</si>
  <si>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</si>
  <si>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</si>
  <si>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</si>
  <si>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</si>
  <si>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</si>
  <si>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</si>
  <si>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</si>
  <si>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</si>
  <si>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</si>
  <si>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</si>
  <si>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</si>
  <si>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</si>
  <si>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</si>
  <si>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</si>
  <si>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</si>
  <si>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</si>
  <si>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</si>
  <si>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</si>
  <si>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</si>
  <si>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</si>
  <si>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</si>
  <si>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</si>
  <si>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</si>
  <si>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</si>
  <si>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</si>
  <si>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</si>
  <si>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</si>
  <si>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</si>
  <si>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</si>
  <si>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</si>
  <si>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</si>
  <si>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</si>
  <si>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</si>
  <si>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</si>
  <si>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</si>
  <si>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</si>
  <si>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</si>
  <si>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</si>
  <si>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</si>
  <si>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</si>
  <si>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</si>
  <si>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</si>
  <si>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</si>
  <si>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</si>
  <si>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</si>
  <si>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</si>
  <si>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</si>
  <si>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</si>
  <si>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</si>
  <si>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</si>
  <si>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</si>
  <si>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</si>
  <si>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</si>
  <si>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</si>
  <si>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</si>
  <si>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</si>
  <si>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</si>
  <si>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</si>
  <si>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</si>
  <si>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</si>
  <si>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</si>
  <si>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</si>
  <si>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</si>
  <si>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</si>
  <si>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</si>
  <si>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</si>
  <si>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</si>
  <si>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</si>
  <si>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</si>
  <si>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</si>
  <si>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</si>
  <si>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</si>
  <si>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</si>
  <si>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</si>
  <si>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</si>
  <si>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</si>
  <si>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</si>
  <si>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</si>
  <si>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</si>
  <si>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</si>
  <si>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</si>
  <si>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</si>
  <si>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</si>
  <si>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</si>
  <si>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</si>
  <si>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</si>
  <si>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</si>
  <si>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</si>
  <si>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</si>
  <si>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</si>
  <si>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</si>
  <si>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</si>
  <si>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</si>
  <si>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</si>
  <si>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</si>
  <si>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</si>
  <si>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</si>
  <si>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</si>
  <si>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</si>
  <si>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</si>
  <si>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</si>
  <si>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</si>
  <si>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</si>
  <si>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</si>
  <si>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</si>
  <si>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</si>
  <si>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</si>
  <si>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</si>
  <si>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</si>
  <si>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</si>
  <si>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</si>
  <si>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</si>
  <si>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</si>
  <si>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</si>
  <si>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</si>
  <si>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</si>
  <si>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</si>
  <si>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</si>
  <si>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</si>
  <si>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</si>
  <si>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</si>
  <si>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</si>
  <si>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</si>
  <si>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</si>
  <si>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</si>
  <si>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</si>
  <si>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</si>
  <si>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</si>
  <si>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</si>
  <si>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</si>
  <si>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</si>
  <si>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</si>
  <si>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</si>
  <si>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</si>
  <si>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</si>
  <si>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</si>
  <si>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</si>
  <si>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</si>
  <si>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</si>
  <si>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</si>
  <si>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</si>
  <si>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</si>
  <si>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</si>
  <si>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</si>
  <si>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</si>
  <si>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</si>
  <si>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</si>
  <si>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</si>
  <si>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</si>
  <si>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</si>
  <si>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</si>
  <si>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</si>
  <si>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</si>
  <si>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</si>
  <si>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</si>
  <si>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</si>
  <si>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</si>
  <si>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</si>
  <si>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</si>
  <si>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</si>
  <si>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</si>
  <si>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</si>
  <si>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</si>
  <si>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</si>
  <si>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</si>
  <si>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</si>
  <si>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</si>
  <si>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</si>
  <si>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</si>
  <si>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</si>
  <si>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</si>
  <si>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</si>
  <si>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</si>
  <si>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</si>
  <si>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</si>
  <si>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</si>
  <si>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</si>
  <si>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</si>
  <si>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</si>
  <si>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</si>
  <si>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</si>
  <si>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</si>
  <si>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</si>
  <si>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</si>
  <si>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</si>
  <si>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</si>
  <si>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</si>
  <si>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</si>
  <si>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</si>
  <si>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</si>
  <si>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</si>
  <si>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</si>
  <si>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</si>
  <si>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</si>
  <si>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</si>
  <si>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</si>
  <si>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</si>
  <si>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</si>
  <si>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</si>
  <si>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</si>
  <si>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</si>
  <si>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</si>
  <si>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</si>
  <si>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</si>
  <si>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</si>
  <si>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</si>
  <si>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</si>
  <si>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</si>
  <si>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</si>
  <si>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</si>
  <si>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</si>
  <si>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</si>
  <si>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</si>
  <si>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</si>
  <si>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</si>
  <si>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</si>
  <si>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</si>
  <si>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</si>
  <si>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</si>
  <si>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</si>
  <si>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</si>
  <si>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</si>
  <si>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</si>
  <si>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</si>
  <si>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</si>
  <si>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</si>
  <si>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</si>
  <si>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</si>
  <si>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</si>
  <si>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</si>
  <si>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</si>
  <si>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</si>
  <si>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</si>
  <si>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</si>
  <si>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</si>
  <si>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</si>
  <si>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</si>
  <si>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</si>
  <si>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</si>
  <si>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</si>
  <si>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</si>
  <si>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</si>
  <si>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</si>
  <si>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</si>
  <si>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</si>
  <si>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</si>
  <si>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</si>
  <si>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</si>
  <si>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</si>
  <si>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</si>
  <si>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</si>
  <si>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</si>
  <si>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</si>
  <si>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</si>
  <si>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</si>
  <si>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</si>
  <si>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</si>
  <si>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</si>
  <si>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</si>
  <si>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</si>
  <si>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</si>
  <si>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</si>
  <si>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</si>
  <si>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</si>
  <si>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</si>
  <si>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</si>
  <si>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</si>
  <si>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</si>
  <si>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</si>
  <si>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</si>
  <si>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</si>
  <si>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</si>
  <si>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</si>
  <si>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</si>
  <si>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</si>
  <si>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</si>
  <si>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</si>
  <si>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</si>
  <si>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</si>
  <si>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</si>
  <si>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</si>
  <si>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</si>
  <si>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</si>
  <si>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</si>
  <si>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</si>
  <si>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</si>
  <si>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</si>
  <si>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</si>
  <si>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</si>
  <si>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</si>
  <si>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</si>
  <si>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</si>
  <si>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</si>
  <si>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</si>
  <si>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</si>
  <si>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</si>
  <si>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</si>
  <si>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</si>
  <si>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</si>
  <si>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</si>
  <si>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</si>
  <si>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</si>
  <si>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</si>
  <si>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</si>
  <si>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</si>
  <si>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</si>
  <si>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</si>
  <si>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</si>
  <si>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</si>
  <si>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</si>
  <si>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</si>
  <si>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</si>
  <si>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</si>
  <si>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</si>
  <si>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</si>
  <si>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</si>
  <si>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</si>
  <si>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</si>
  <si>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</si>
  <si>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</si>
  <si>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</si>
  <si>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</si>
  <si>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</si>
  <si>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</si>
  <si>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</si>
  <si>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</si>
  <si>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</si>
  <si>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</si>
  <si>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</si>
  <si>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</si>
  <si>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</si>
  <si>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</si>
  <si>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</si>
  <si>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</si>
  <si>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</si>
  <si>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</si>
  <si>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</si>
  <si>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</si>
  <si>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</si>
  <si>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</si>
  <si>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</si>
  <si>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</si>
  <si>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</si>
  <si>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</si>
  <si>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</si>
  <si>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</si>
  <si>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</si>
  <si>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</si>
  <si>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</si>
  <si>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</si>
  <si>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</si>
  <si>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</si>
  <si>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</si>
  <si>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</si>
  <si>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</si>
  <si>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</si>
  <si>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</si>
  <si>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</si>
  <si>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</si>
  <si>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</si>
  <si>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</si>
  <si>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</si>
  <si>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</si>
  <si>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</si>
  <si>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</si>
  <si>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</si>
  <si>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</si>
  <si>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</si>
  <si>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</si>
  <si>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</si>
  <si>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</si>
  <si>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</si>
  <si>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</si>
  <si>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</si>
  <si>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</si>
  <si>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</si>
  <si>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</si>
  <si>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</si>
  <si>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</si>
  <si>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</si>
  <si>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</si>
  <si>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</si>
  <si>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</si>
  <si>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</si>
  <si>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</si>
  <si>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</si>
  <si>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</si>
  <si>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</si>
  <si>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</si>
  <si>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</si>
  <si>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</si>
  <si>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</si>
  <si>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</si>
  <si>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</si>
  <si>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</si>
  <si>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</si>
  <si>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</si>
  <si>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</si>
  <si>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</si>
  <si>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</si>
  <si>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</si>
  <si>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</si>
  <si>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</si>
  <si>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</si>
  <si>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</si>
  <si>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</si>
  <si>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</si>
  <si>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</si>
  <si>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</si>
  <si>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</si>
  <si>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</si>
  <si>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</si>
  <si>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</si>
  <si>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</si>
  <si>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</si>
  <si>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</si>
  <si>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</si>
  <si>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</si>
  <si>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</si>
  <si>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</si>
  <si>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</si>
  <si>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</si>
  <si>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</si>
  <si>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</si>
  <si>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</si>
  <si>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</si>
  <si>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</si>
  <si>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</si>
  <si>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</si>
  <si>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</si>
  <si>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</si>
  <si>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</si>
  <si>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</si>
  <si>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</si>
  <si>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</si>
  <si>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</si>
  <si>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</si>
  <si>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</si>
  <si>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</si>
  <si>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</si>
  <si>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</si>
  <si>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</si>
  <si>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</si>
  <si>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</si>
  <si>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</si>
  <si>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</si>
  <si>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</si>
  <si>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</si>
  <si>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</si>
  <si>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</si>
  <si>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</si>
  <si>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</si>
  <si>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</si>
  <si>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</si>
  <si>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</si>
  <si>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</si>
  <si>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</si>
  <si>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</si>
  <si>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</si>
  <si>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</si>
  <si>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</si>
  <si>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</si>
  <si>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</si>
  <si>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</si>
  <si>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</si>
  <si>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</si>
  <si>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</si>
  <si>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</si>
  <si>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</si>
  <si>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</si>
  <si>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</si>
  <si>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</si>
  <si>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</si>
  <si>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</si>
  <si>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</si>
  <si>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</si>
  <si>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</si>
  <si>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</si>
  <si>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</si>
  <si>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</si>
  <si>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</si>
  <si>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</si>
  <si>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</si>
  <si>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</si>
  <si>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</si>
  <si>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</si>
  <si>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</si>
  <si>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</si>
  <si>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</si>
  <si>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</si>
  <si>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</si>
  <si>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</si>
  <si>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</si>
  <si>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</si>
  <si>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</si>
  <si>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</si>
  <si>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</si>
  <si>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</si>
  <si>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</si>
  <si>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</si>
  <si>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</si>
  <si>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</si>
  <si>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</si>
  <si>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</si>
  <si>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</si>
  <si>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</si>
  <si>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</si>
  <si>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</si>
  <si>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</si>
  <si>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</si>
  <si>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</si>
  <si>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</si>
  <si>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</si>
  <si>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</si>
  <si>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</si>
  <si>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</si>
  <si>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</si>
  <si>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</si>
  <si>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</si>
  <si>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</si>
  <si>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</si>
  <si>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</si>
  <si>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</si>
  <si>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</si>
  <si>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</si>
  <si>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</si>
  <si>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</si>
  <si>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</si>
  <si>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</si>
  <si>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</si>
  <si>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</si>
  <si>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</si>
  <si>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</si>
  <si>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</si>
  <si>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</si>
  <si>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</si>
  <si>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</si>
  <si>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</si>
  <si>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</si>
  <si>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</si>
  <si>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</si>
  <si>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</si>
  <si>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</si>
  <si>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</si>
  <si>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</si>
  <si>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</si>
  <si>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</si>
  <si>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</si>
  <si>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</si>
  <si>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</si>
  <si>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</si>
  <si>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</si>
  <si>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</si>
  <si>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</si>
  <si>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</si>
  <si>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</si>
  <si>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</si>
  <si>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</si>
  <si>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</si>
  <si>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</si>
  <si>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</si>
  <si>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</si>
  <si>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</si>
  <si>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</si>
  <si>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</si>
  <si>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</si>
  <si>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</si>
  <si>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</si>
  <si>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</si>
  <si>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</si>
  <si>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</si>
  <si>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</si>
  <si>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</si>
  <si>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</si>
  <si>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</si>
  <si>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</si>
  <si>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</si>
  <si>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</si>
  <si>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</si>
  <si>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</si>
  <si>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</si>
  <si>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</si>
  <si>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</si>
  <si>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</si>
  <si>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</si>
  <si>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</si>
  <si>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</si>
  <si>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</si>
  <si>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</si>
  <si>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</si>
  <si>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</si>
  <si>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</si>
  <si>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</si>
  <si>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</si>
  <si>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</si>
  <si>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</si>
  <si>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</si>
  <si>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</si>
  <si>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</si>
  <si>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</si>
  <si>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</si>
  <si>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</si>
  <si>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</si>
  <si>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</si>
  <si>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</si>
  <si>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</si>
  <si>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</si>
  <si>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</si>
  <si>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</si>
  <si>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</si>
  <si>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</si>
  <si>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</si>
  <si>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</si>
  <si>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</si>
  <si>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</si>
  <si>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</si>
  <si>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</si>
  <si>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</si>
  <si>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</si>
  <si>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</si>
  <si>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</si>
  <si>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</si>
  <si>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</si>
  <si>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</si>
  <si>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</si>
  <si>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</si>
  <si>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</si>
  <si>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</si>
  <si>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</si>
  <si>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</si>
  <si>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</si>
  <si>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</si>
  <si>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</si>
  <si>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</si>
  <si>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</si>
  <si>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</si>
  <si>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</si>
  <si>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</si>
  <si>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</si>
  <si>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</si>
  <si>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</si>
  <si>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</si>
  <si>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</si>
  <si>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</si>
  <si>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</si>
  <si>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</si>
  <si>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</si>
  <si>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</si>
  <si>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</si>
  <si>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</si>
  <si>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</si>
  <si>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</si>
  <si>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</si>
  <si>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</si>
  <si>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</si>
  <si>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</si>
  <si>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</si>
  <si>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</si>
  <si>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</si>
  <si>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</si>
  <si>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</si>
  <si>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</si>
  <si>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</si>
  <si>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</si>
  <si>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</si>
  <si>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</si>
  <si>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</si>
  <si>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</si>
  <si>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</si>
  <si>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</si>
  <si>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</si>
  <si>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</si>
  <si>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</si>
  <si>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</si>
  <si>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</si>
  <si>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</si>
  <si>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</si>
  <si>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</si>
  <si>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</si>
  <si>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</si>
  <si>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</si>
  <si>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</si>
  <si>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</si>
  <si>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</si>
  <si>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</si>
  <si>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</si>
  <si>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</si>
  <si>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</si>
  <si>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</si>
  <si>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</si>
  <si>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</si>
  <si>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</si>
  <si>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</si>
  <si>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</si>
  <si>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</si>
  <si>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</si>
  <si>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</si>
  <si>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</si>
  <si>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</si>
  <si>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</si>
  <si>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</si>
  <si>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</si>
  <si>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</si>
  <si>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</si>
  <si>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</si>
  <si>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</si>
  <si>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</si>
  <si>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</si>
  <si>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</si>
  <si>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</si>
  <si>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</si>
  <si>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</si>
  <si>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</si>
  <si>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</si>
  <si>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</si>
  <si>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</si>
  <si>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</si>
  <si>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</si>
  <si>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</si>
  <si>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</si>
  <si>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</si>
  <si>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</si>
  <si>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</si>
  <si>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</si>
  <si>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</si>
  <si>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</si>
  <si>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</si>
  <si>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</si>
  <si>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</si>
  <si>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</si>
  <si>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</si>
  <si>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</si>
  <si>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</si>
  <si>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</si>
  <si>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</si>
  <si>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</si>
  <si>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</si>
  <si>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</si>
  <si>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</si>
  <si>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</si>
  <si>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</si>
  <si>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</si>
  <si>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</si>
  <si>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</si>
  <si>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</si>
  <si>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</si>
  <si>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</si>
  <si>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</si>
  <si>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</si>
  <si>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</si>
  <si>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</si>
  <si>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</si>
  <si>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</si>
  <si>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</si>
  <si>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</si>
  <si>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</si>
  <si>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</si>
  <si>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</si>
  <si>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</si>
  <si>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</si>
  <si>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</si>
  <si>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</si>
  <si>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</si>
  <si>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</si>
  <si>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</si>
  <si>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</si>
  <si>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</si>
  <si>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</si>
  <si>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</si>
  <si>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</si>
  <si>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</si>
  <si>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</si>
  <si>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</si>
  <si>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</si>
  <si>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</si>
  <si>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</si>
  <si>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</si>
  <si>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</si>
  <si>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</si>
  <si>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</si>
  <si>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</si>
  <si>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</si>
  <si>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</si>
  <si>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</si>
  <si>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</si>
  <si>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</si>
  <si>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</si>
  <si>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</si>
  <si>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</si>
  <si>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</si>
  <si>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</si>
  <si>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</si>
  <si>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</si>
  <si>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</si>
  <si>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</si>
  <si>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</si>
  <si>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</si>
  <si>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</si>
  <si>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</si>
  <si>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</si>
  <si>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</si>
  <si>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</si>
  <si>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</si>
  <si>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</si>
  <si>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</si>
  <si>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</si>
  <si>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</si>
  <si>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</si>
  <si>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</si>
  <si>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</si>
  <si>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</si>
  <si>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</si>
  <si>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</si>
  <si>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</si>
  <si>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</si>
  <si>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</si>
  <si>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</si>
  <si>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</si>
  <si>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</si>
  <si>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</si>
  <si>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</si>
  <si>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</si>
  <si>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</si>
  <si>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</si>
  <si>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</si>
  <si>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</si>
  <si>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</si>
  <si>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</si>
  <si>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</si>
  <si>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</si>
  <si>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</si>
  <si>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</si>
  <si>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</si>
  <si>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</si>
  <si>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</si>
  <si>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</si>
  <si>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</si>
  <si>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</si>
  <si>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</si>
  <si>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</si>
  <si>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</si>
  <si>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</si>
  <si>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</si>
  <si>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</si>
  <si>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</si>
  <si>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</si>
  <si>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</si>
  <si>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</si>
  <si>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</si>
  <si>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</si>
  <si>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</si>
  <si>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</si>
  <si>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</si>
  <si>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</si>
  <si>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</si>
  <si>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</si>
  <si>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</si>
  <si>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</si>
  <si>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</si>
  <si>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</si>
  <si>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</si>
  <si>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</si>
  <si>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</si>
  <si>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</si>
  <si>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</si>
  <si>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</si>
  <si>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</si>
  <si>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</si>
  <si>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</si>
  <si>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</si>
  <si>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</si>
  <si>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</si>
  <si>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</si>
  <si>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</si>
  <si>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</si>
  <si>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</si>
  <si>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</si>
  <si>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</si>
  <si>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</si>
  <si>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</si>
  <si>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</si>
  <si>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</si>
  <si>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</si>
  <si>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</si>
  <si>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</si>
  <si>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</si>
  <si>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</si>
  <si>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</si>
  <si>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</si>
  <si>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</si>
  <si>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</si>
  <si>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</si>
  <si>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</si>
  <si>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</si>
  <si>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</si>
  <si>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</si>
  <si>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</si>
  <si>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</si>
  <si>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</si>
  <si>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</si>
  <si>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</si>
  <si>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</si>
  <si>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</si>
  <si>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</si>
  <si>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</si>
  <si>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</si>
  <si>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</si>
  <si>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</si>
  <si>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</si>
  <si>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</si>
  <si>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</si>
  <si>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</si>
  <si>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</si>
  <si>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</si>
  <si>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</si>
  <si>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</si>
  <si>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</si>
  <si>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</si>
  <si>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</si>
  <si>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</si>
  <si>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</si>
  <si>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</si>
  <si>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</si>
  <si>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</si>
  <si>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</si>
  <si>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</si>
  <si>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</si>
  <si>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</si>
  <si>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</si>
  <si>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</si>
  <si>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</si>
  <si>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</si>
  <si>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</si>
  <si>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</si>
  <si>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</si>
  <si>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</si>
  <si>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</si>
  <si>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</si>
  <si>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</si>
  <si>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</si>
  <si>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</si>
  <si>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</si>
  <si>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</si>
  <si>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</si>
  <si>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</si>
  <si>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</si>
  <si>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</si>
  <si>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</si>
  <si>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</si>
  <si>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</si>
  <si>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</si>
  <si>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</si>
  <si>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</si>
  <si>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</si>
  <si>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</si>
  <si>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</si>
  <si>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</si>
  <si>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</si>
  <si>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</si>
  <si>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</si>
  <si>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</si>
  <si>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</si>
  <si>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</si>
  <si>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</si>
  <si>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</si>
  <si>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</si>
  <si>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</si>
  <si>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</si>
  <si>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</si>
  <si>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</si>
  <si>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</si>
  <si>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</si>
  <si>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</si>
  <si>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</si>
  <si>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</si>
  <si>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</si>
  <si>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</si>
  <si>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</si>
  <si>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</si>
  <si>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</si>
  <si>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</si>
  <si>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</si>
  <si>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</si>
  <si>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</si>
  <si>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</si>
  <si>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</si>
  <si>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</si>
  <si>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</si>
  <si>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</si>
  <si>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</si>
  <si>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</si>
  <si>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</si>
  <si>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</si>
  <si>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</si>
  <si>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</si>
  <si>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</si>
  <si>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</si>
  <si>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</si>
  <si>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</si>
  <si>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</si>
  <si>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</si>
  <si>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</si>
  <si>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</si>
  <si>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</si>
  <si>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</si>
  <si>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</si>
  <si>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</si>
  <si>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</si>
  <si>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</si>
  <si>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</si>
  <si>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</si>
  <si>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</si>
  <si>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</si>
  <si>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</si>
  <si>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</si>
  <si>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</si>
  <si>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</si>
  <si>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</si>
  <si>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</si>
  <si>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</si>
  <si>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</si>
  <si>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</si>
  <si>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</si>
  <si>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</si>
  <si>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</si>
  <si>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</si>
  <si>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</si>
  <si>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</si>
  <si>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</si>
  <si>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</si>
  <si>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</si>
  <si>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</si>
  <si>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</si>
  <si>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</si>
  <si>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</si>
  <si>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</si>
  <si>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</si>
  <si>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</si>
  <si>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</si>
  <si>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</si>
  <si>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</si>
  <si>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</si>
  <si>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</si>
  <si>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</si>
  <si>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</si>
  <si>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</si>
  <si>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</si>
  <si>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</si>
  <si>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</si>
  <si>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</si>
  <si>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</si>
  <si>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</si>
  <si>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</si>
  <si>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</si>
  <si>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</si>
  <si>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</si>
  <si>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</si>
  <si>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</si>
  <si>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</si>
  <si>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</si>
  <si>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</si>
  <si>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</si>
  <si>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</si>
  <si>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</si>
  <si>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</si>
  <si>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</si>
  <si>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</si>
  <si>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</si>
  <si>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</si>
  <si>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</si>
  <si>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</si>
  <si>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</si>
  <si>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</si>
  <si>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</si>
  <si>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</si>
  <si>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</si>
  <si>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</si>
  <si>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</si>
  <si>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</si>
  <si>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</si>
  <si>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</si>
  <si>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</si>
  <si>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</si>
  <si>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</si>
  <si>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</si>
  <si>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</si>
  <si>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</si>
  <si>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</si>
  <si>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</si>
  <si>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</si>
  <si>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</si>
  <si>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</si>
  <si>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</si>
  <si>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</si>
  <si>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</si>
  <si>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</si>
  <si>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</si>
  <si>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</si>
  <si>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</si>
  <si>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</si>
  <si>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</si>
  <si>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</si>
  <si>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</si>
  <si>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</si>
  <si>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</si>
  <si>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</si>
  <si>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</si>
  <si>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</si>
  <si>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</si>
  <si>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</si>
  <si>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</si>
  <si>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</si>
  <si>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</si>
  <si>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</si>
  <si>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</si>
  <si>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</si>
  <si>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</si>
  <si>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</si>
  <si>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</si>
  <si>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</si>
  <si>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</si>
  <si>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</si>
  <si>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</si>
  <si>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</si>
  <si>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</si>
  <si>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</si>
  <si>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</si>
  <si>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</si>
  <si>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</si>
  <si>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</si>
  <si>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</si>
  <si>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</si>
  <si>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</si>
  <si>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</si>
  <si>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</si>
  <si>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</si>
  <si>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</si>
  <si>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</si>
  <si>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</si>
  <si>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</si>
  <si>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</si>
  <si>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</si>
  <si>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</si>
  <si>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</si>
  <si>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</si>
  <si>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</si>
  <si>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</si>
  <si>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</si>
  <si>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</si>
  <si>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</si>
  <si>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</si>
  <si>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</si>
  <si>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</si>
  <si>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</si>
  <si>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</si>
  <si>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</si>
  <si>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</si>
  <si>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</si>
  <si>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</si>
  <si>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</si>
  <si>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</si>
  <si>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</si>
  <si>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</si>
  <si>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</si>
  <si>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</si>
  <si>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</si>
  <si>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</si>
  <si>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</si>
  <si>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</si>
  <si>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</si>
  <si>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</si>
  <si>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</si>
  <si>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</si>
  <si>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</si>
  <si>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</si>
  <si>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</si>
  <si>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</si>
  <si>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</si>
  <si>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</si>
  <si>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</si>
  <si>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</si>
  <si>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</si>
  <si>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</si>
  <si>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</si>
  <si>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</si>
  <si>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</si>
  <si>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</si>
  <si>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</si>
  <si>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</si>
  <si>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</si>
  <si>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</si>
  <si>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</si>
  <si>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</si>
  <si>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</si>
  <si>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</si>
  <si>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</si>
  <si>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</si>
  <si>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</si>
  <si>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</si>
  <si>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</si>
  <si>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</si>
  <si>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</si>
  <si>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</si>
  <si>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</si>
  <si>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</si>
  <si>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</si>
  <si>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</si>
  <si>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</si>
  <si>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</si>
  <si>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</si>
  <si>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</si>
  <si>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</si>
  <si>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</si>
  <si>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</si>
  <si>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</si>
  <si>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</si>
  <si>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</si>
  <si>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</si>
  <si>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</si>
  <si>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</si>
  <si>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</si>
  <si>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</si>
  <si>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</si>
  <si>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</si>
  <si>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</si>
  <si>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</si>
  <si>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</si>
  <si>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</si>
  <si>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</si>
  <si>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</si>
  <si>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</si>
  <si>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</si>
  <si>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</si>
  <si>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</si>
  <si>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</si>
  <si>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</si>
  <si>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</si>
  <si>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</si>
  <si>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</si>
  <si>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</si>
  <si>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</si>
  <si>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</si>
  <si>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</si>
  <si>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</si>
  <si>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</si>
  <si>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</si>
  <si>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</si>
  <si>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</si>
  <si>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</si>
  <si>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</si>
  <si>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</si>
  <si>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</si>
  <si>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</si>
  <si>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</si>
  <si>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</si>
  <si>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</si>
  <si>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</si>
  <si>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</si>
  <si>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</si>
  <si>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</si>
  <si>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</si>
  <si>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</si>
  <si>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</si>
  <si>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</si>
  <si>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</si>
  <si>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</si>
  <si>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</si>
  <si>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</si>
  <si>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</si>
  <si>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</si>
  <si>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</si>
  <si>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</si>
  <si>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</si>
  <si>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</si>
  <si>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</si>
  <si>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</si>
  <si>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</si>
  <si>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</si>
  <si>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</si>
  <si>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</si>
  <si>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</si>
  <si>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</si>
  <si>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</si>
  <si>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</si>
  <si>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</si>
  <si>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</si>
  <si>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</si>
  <si>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</si>
  <si>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</si>
  <si>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</si>
  <si>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</si>
  <si>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</si>
  <si>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</si>
  <si>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</si>
  <si>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</si>
  <si>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</si>
  <si>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</si>
  <si>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</si>
  <si>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</si>
  <si>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</si>
  <si>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</si>
  <si>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</si>
  <si>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</si>
  <si>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</si>
  <si>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</si>
  <si>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</si>
  <si>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</si>
  <si>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</si>
  <si>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</si>
  <si>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</si>
  <si>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</si>
  <si>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</si>
  <si>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</si>
  <si>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</si>
  <si>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</si>
  <si>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</si>
  <si>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</si>
  <si>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</si>
  <si>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</si>
  <si>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</si>
  <si>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</si>
  <si>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</si>
  <si>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</si>
  <si>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</si>
  <si>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</si>
  <si>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</si>
  <si>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</si>
  <si>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</si>
  <si>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</si>
  <si>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</si>
  <si>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</si>
  <si>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</si>
  <si>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</si>
  <si>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</si>
  <si>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</si>
  <si>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</si>
  <si>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</si>
  <si>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</si>
  <si>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</si>
  <si>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</si>
  <si>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</si>
  <si>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</si>
  <si>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</si>
  <si>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</si>
  <si>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</si>
  <si>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</si>
  <si>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</si>
  <si>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</si>
  <si>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</si>
  <si>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</si>
  <si>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</si>
  <si>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</si>
  <si>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</si>
  <si>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</si>
  <si>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</si>
  <si>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</si>
  <si>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</si>
  <si>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</si>
  <si>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</si>
  <si>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</si>
  <si>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</si>
  <si>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</si>
  <si>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</si>
  <si>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</si>
  <si>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</si>
  <si>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</si>
  <si>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</si>
  <si>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</si>
  <si>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</si>
  <si>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</si>
  <si>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</si>
  <si>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</si>
  <si>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</si>
  <si>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</si>
  <si>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</si>
  <si>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</si>
  <si>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</si>
  <si>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</si>
  <si>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</si>
  <si>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</si>
  <si>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</si>
  <si>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</si>
  <si>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</si>
  <si>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</si>
  <si>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</si>
  <si>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</si>
  <si>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</si>
  <si>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</si>
  <si>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</si>
  <si>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</si>
  <si>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</si>
  <si>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</si>
  <si>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</si>
  <si>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</si>
  <si>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</si>
  <si>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</si>
  <si>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</si>
  <si>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</si>
  <si>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</si>
  <si>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</si>
  <si>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</si>
  <si>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</si>
  <si>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</si>
  <si>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</si>
  <si>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</si>
  <si>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</si>
  <si>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</si>
  <si>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</si>
  <si>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</si>
  <si>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</si>
  <si>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</si>
  <si>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</si>
  <si>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</si>
  <si>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</si>
  <si>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</si>
  <si>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</si>
  <si>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</si>
  <si>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</si>
  <si>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</si>
  <si>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</si>
  <si>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</si>
  <si>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</si>
  <si>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</si>
  <si>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</si>
  <si>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</si>
  <si>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</si>
  <si>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</si>
  <si>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</si>
  <si>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</si>
  <si>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</si>
  <si>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</si>
  <si>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</si>
  <si>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</si>
  <si>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</si>
  <si>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</si>
  <si>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</si>
  <si>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</si>
  <si>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</si>
  <si>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</si>
  <si>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</si>
  <si>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</si>
  <si>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</si>
  <si>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</si>
  <si>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</si>
  <si>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</si>
  <si>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</si>
  <si>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</si>
  <si>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</si>
  <si>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</si>
  <si>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</si>
  <si>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</si>
  <si>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</si>
  <si>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</si>
  <si>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</si>
  <si>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</si>
  <si>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</si>
  <si>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</si>
  <si>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</si>
  <si>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</si>
  <si>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</si>
  <si>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</si>
  <si>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</si>
  <si>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</si>
  <si>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</si>
  <si>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</si>
  <si>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</si>
  <si>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</si>
  <si>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</si>
  <si>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</si>
  <si>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</si>
  <si>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</si>
  <si>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</si>
  <si>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</si>
  <si>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</si>
  <si>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</si>
  <si>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</si>
  <si>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</si>
  <si>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</si>
  <si>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</si>
  <si>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</si>
  <si>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</si>
  <si>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</si>
  <si>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</si>
  <si>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</si>
  <si>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</si>
  <si>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</si>
  <si>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</si>
  <si>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</si>
  <si>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</si>
  <si>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</si>
  <si>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</si>
  <si>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</si>
  <si>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</si>
  <si>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</si>
  <si>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</si>
  <si>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</si>
  <si>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</si>
  <si>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</si>
  <si>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</si>
  <si>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</si>
  <si>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</si>
  <si>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</si>
  <si>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</si>
  <si>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</si>
  <si>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</si>
  <si>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</si>
  <si>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</si>
  <si>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</si>
  <si>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</si>
  <si>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</si>
  <si>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</si>
  <si>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</si>
  <si>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</si>
  <si>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</si>
  <si>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</si>
  <si>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</si>
  <si>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</si>
  <si>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</si>
  <si>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</si>
  <si>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</si>
  <si>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</si>
  <si>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</si>
  <si>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</si>
  <si>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</si>
  <si>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</si>
  <si>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</si>
  <si>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</si>
  <si>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</si>
  <si>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</si>
  <si>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</si>
  <si>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</si>
  <si>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</si>
  <si>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</si>
  <si>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</si>
  <si>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</si>
  <si>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</si>
  <si>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</si>
  <si>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</si>
  <si>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</si>
  <si>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</si>
  <si>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</si>
  <si>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</si>
  <si>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</si>
  <si>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</si>
  <si>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</si>
  <si>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</si>
  <si>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</si>
  <si>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</si>
  <si>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</si>
  <si>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</si>
  <si>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</si>
  <si>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</si>
  <si>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</si>
  <si>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</si>
  <si>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</si>
  <si>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</si>
  <si>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</si>
  <si>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</si>
  <si>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</si>
  <si>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</si>
  <si>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</si>
  <si>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</si>
  <si>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</si>
  <si>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</si>
  <si>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</si>
  <si>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</si>
  <si>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</si>
  <si>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</si>
  <si>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</si>
  <si>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</si>
  <si>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</si>
  <si>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</si>
  <si>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</si>
  <si>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</si>
  <si>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</si>
  <si>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</si>
  <si>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</si>
  <si>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</si>
  <si>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</si>
  <si>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</si>
  <si>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</si>
  <si>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</si>
  <si>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</si>
  <si>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</si>
  <si>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</si>
  <si>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</si>
  <si>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</si>
  <si>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</si>
  <si>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</si>
  <si>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</si>
  <si>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</si>
  <si>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</si>
  <si>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</si>
  <si>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</si>
  <si>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</si>
  <si>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</si>
  <si>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</si>
  <si>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</si>
  <si>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</si>
  <si>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</si>
  <si>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</si>
  <si>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</si>
  <si>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</si>
  <si>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</si>
  <si>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</si>
  <si>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</si>
  <si>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</si>
  <si>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</si>
  <si>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</si>
  <si>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</si>
  <si>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</si>
  <si>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</si>
  <si>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</si>
  <si>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</si>
  <si>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</si>
  <si>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</si>
  <si>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</si>
  <si>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</si>
  <si>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</si>
  <si>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</si>
  <si>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</si>
  <si>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</si>
  <si>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</si>
  <si>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</si>
  <si>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</si>
  <si>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</si>
  <si>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</si>
  <si>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</si>
  <si>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</si>
  <si>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</si>
  <si>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</si>
  <si>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</si>
  <si>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</si>
  <si>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</si>
  <si>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</si>
  <si>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</si>
  <si>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</si>
  <si>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</si>
  <si>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</si>
  <si>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</si>
  <si>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</si>
  <si>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</si>
  <si>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</si>
  <si>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</si>
  <si>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</si>
  <si>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</si>
  <si>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</si>
  <si>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</si>
  <si>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</si>
  <si>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</si>
  <si>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</si>
  <si>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</si>
  <si>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</si>
  <si>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</si>
  <si>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</si>
  <si>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</si>
  <si>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</si>
  <si>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</si>
  <si>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</si>
  <si>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</si>
  <si>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</si>
  <si>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</si>
  <si>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</si>
  <si>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</si>
  <si>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</si>
  <si>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</si>
  <si>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</si>
  <si>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</si>
  <si>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</si>
  <si>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</si>
  <si>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</si>
  <si>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</si>
  <si>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</si>
  <si>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</si>
  <si>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</si>
  <si>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</si>
  <si>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</si>
  <si>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</si>
  <si>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</si>
  <si>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</si>
  <si>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</si>
  <si>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</si>
  <si>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</si>
  <si>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</si>
  <si>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</si>
  <si>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</si>
  <si>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</si>
  <si>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</si>
  <si>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</si>
  <si>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</si>
  <si>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</si>
  <si>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</si>
  <si>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</si>
  <si>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</si>
  <si>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</si>
  <si>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</si>
  <si>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</si>
  <si>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</si>
  <si>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</si>
  <si>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</si>
  <si>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</si>
  <si>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</si>
  <si>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</si>
  <si>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</si>
  <si>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</si>
  <si>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</si>
  <si>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</si>
  <si>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</si>
  <si>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</si>
  <si>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</si>
  <si>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</si>
  <si>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</si>
  <si>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</si>
  <si>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</si>
  <si>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</si>
  <si>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</si>
  <si>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</si>
  <si>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</si>
  <si>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</si>
  <si>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</si>
  <si>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</si>
  <si>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</si>
  <si>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</si>
  <si>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</si>
  <si>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</si>
  <si>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</si>
  <si>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</si>
  <si>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</si>
  <si>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</si>
  <si>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</si>
  <si>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</si>
  <si>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</si>
  <si>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</si>
  <si>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</si>
  <si>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</si>
  <si>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</si>
  <si>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</si>
  <si>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</si>
  <si>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</si>
  <si>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</si>
  <si>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</si>
  <si>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</si>
  <si>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</si>
  <si>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</si>
  <si>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</si>
  <si>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</si>
  <si>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</si>
  <si>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</si>
  <si>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</si>
  <si>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</si>
  <si>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</si>
  <si>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</si>
  <si>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</si>
  <si>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</si>
  <si>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</si>
  <si>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</si>
  <si>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</si>
  <si>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</si>
  <si>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</si>
  <si>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</si>
  <si>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</si>
  <si>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</si>
  <si>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</si>
  <si>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</si>
  <si>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</si>
  <si>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</si>
  <si>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</si>
  <si>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</si>
  <si>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</si>
  <si>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</si>
  <si>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</si>
  <si>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</si>
  <si>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</si>
  <si>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</si>
  <si>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</si>
  <si>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</si>
  <si>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</si>
  <si>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</si>
  <si>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</si>
  <si>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</si>
  <si>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</si>
  <si>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</si>
  <si>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</si>
  <si>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</si>
  <si>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</si>
  <si>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</si>
  <si>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</si>
  <si>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</si>
  <si>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</si>
  <si>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</si>
  <si>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</si>
  <si>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</si>
  <si>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</si>
  <si>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</si>
  <si>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</si>
  <si>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</si>
  <si>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</si>
  <si>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</si>
  <si>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</si>
  <si>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</si>
  <si>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</si>
  <si>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</si>
  <si>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</si>
  <si>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</si>
  <si>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</si>
  <si>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</si>
  <si>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</si>
  <si>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</si>
  <si>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</si>
  <si>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</si>
  <si>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</si>
  <si>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</si>
  <si>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</si>
  <si>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</si>
  <si>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</si>
  <si>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</si>
  <si>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</si>
  <si>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</si>
  <si>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</si>
  <si>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</si>
  <si>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</si>
  <si>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</si>
  <si>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</si>
  <si>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</si>
  <si>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</si>
  <si>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</si>
  <si>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</si>
  <si>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</si>
  <si>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</si>
  <si>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</si>
  <si>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</si>
  <si>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</si>
  <si>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</si>
  <si>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</si>
  <si>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</si>
  <si>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</si>
  <si>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</si>
  <si>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</si>
  <si>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</si>
  <si>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</si>
  <si>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</si>
  <si>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</si>
  <si>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</si>
  <si>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</si>
  <si>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</si>
  <si>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</si>
  <si>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</si>
  <si>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</si>
  <si>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</si>
  <si>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</si>
  <si>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</si>
  <si>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</si>
  <si>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</si>
  <si>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</si>
  <si>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</si>
  <si>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</si>
  <si>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</si>
  <si>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</si>
  <si>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</si>
  <si>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</si>
  <si>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</si>
  <si>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</si>
  <si>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</si>
  <si>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</si>
  <si>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</si>
  <si>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</si>
  <si>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</si>
  <si>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</si>
  <si>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</si>
  <si>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</si>
  <si>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</si>
  <si>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</si>
  <si>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</si>
  <si>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</si>
  <si>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</si>
  <si>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</si>
  <si>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</si>
  <si>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</si>
  <si>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</si>
  <si>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</si>
  <si>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</si>
  <si>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</si>
  <si>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</si>
  <si>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</si>
  <si>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</si>
  <si>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</si>
  <si>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</si>
  <si>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</si>
  <si>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</si>
  <si>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</si>
  <si>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</si>
  <si>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</si>
  <si>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</si>
  <si>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</si>
  <si>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</si>
  <si>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</si>
  <si>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</si>
  <si>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</si>
  <si>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</si>
  <si>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</si>
  <si>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</si>
  <si>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</si>
  <si>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</si>
  <si>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</si>
  <si>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</si>
  <si>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</si>
  <si>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</si>
  <si>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</si>
  <si>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</si>
  <si>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</si>
  <si>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</si>
  <si>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</si>
  <si>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</si>
  <si>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</si>
  <si>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</si>
  <si>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</si>
  <si>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</si>
  <si>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</si>
  <si>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</si>
  <si>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</si>
  <si>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</si>
  <si>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</si>
  <si>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</si>
  <si>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</si>
  <si>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</si>
  <si>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</si>
  <si>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</si>
  <si>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</si>
  <si>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</si>
  <si>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</si>
  <si>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</si>
  <si>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</si>
  <si>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</si>
  <si>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</si>
  <si>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</si>
  <si>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</si>
  <si>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</si>
  <si>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</si>
  <si>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</si>
  <si>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</si>
  <si>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</si>
  <si>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</si>
  <si>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</si>
  <si>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</si>
  <si>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</si>
  <si>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</si>
  <si>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</si>
  <si>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</si>
  <si>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</si>
  <si>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</si>
  <si>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</si>
  <si>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</si>
  <si>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</si>
  <si>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</si>
  <si>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</si>
  <si>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</si>
  <si>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</si>
  <si>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</si>
  <si>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</si>
  <si>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</si>
  <si>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</si>
  <si>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</si>
  <si>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</si>
  <si>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</si>
  <si>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</si>
  <si>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</si>
  <si>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</si>
  <si>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</si>
  <si>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</si>
  <si>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</si>
  <si>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</si>
  <si>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</si>
  <si>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</si>
  <si>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</si>
  <si>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</si>
  <si>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</si>
  <si>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</si>
  <si>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</si>
  <si>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</si>
  <si>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</si>
  <si>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</si>
  <si>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</si>
  <si>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</si>
  <si>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</si>
  <si>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</si>
  <si>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</si>
  <si>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</si>
  <si>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</si>
  <si>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</si>
  <si>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</si>
  <si>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</si>
  <si>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</si>
  <si>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</si>
  <si>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</si>
  <si>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</si>
  <si>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</si>
  <si>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</si>
  <si>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</si>
  <si>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</si>
  <si>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</si>
  <si>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</si>
  <si>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</si>
  <si>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</si>
  <si>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</si>
  <si>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</si>
  <si>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</si>
  <si>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</si>
  <si>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</si>
  <si>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</si>
  <si>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</si>
  <si>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</si>
  <si>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</si>
  <si>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</si>
  <si>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</si>
  <si>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</si>
  <si>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</si>
  <si>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</si>
  <si>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</si>
  <si>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</si>
  <si>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</si>
  <si>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</si>
  <si>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</si>
  <si>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</si>
  <si>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</si>
  <si>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</si>
  <si>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</si>
  <si>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</si>
  <si>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</si>
  <si>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</si>
  <si>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</si>
  <si>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</si>
  <si>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</si>
  <si>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</si>
  <si>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</si>
  <si>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</si>
  <si>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</si>
  <si>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</si>
  <si>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</si>
  <si>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</si>
  <si>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</si>
  <si>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</si>
  <si>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</si>
  <si>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</si>
  <si>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</si>
  <si>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</si>
  <si>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</si>
  <si>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</si>
  <si>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</si>
  <si>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</si>
  <si>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</si>
  <si>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</si>
  <si>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</si>
  <si>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</si>
  <si>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</si>
  <si>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</si>
  <si>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</si>
  <si>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</si>
  <si>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</si>
  <si>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</si>
  <si>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</si>
  <si>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</si>
  <si>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</si>
  <si>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</si>
  <si>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</si>
  <si>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</si>
  <si>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</si>
  <si>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</si>
  <si>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</si>
  <si>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</si>
  <si>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</si>
  <si>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</si>
  <si>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</si>
  <si>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</si>
  <si>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</si>
  <si>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</si>
  <si>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</si>
  <si>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</si>
  <si>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</si>
  <si>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</si>
  <si>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</si>
  <si>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</si>
  <si>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</si>
  <si>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</si>
  <si>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</si>
  <si>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</si>
  <si>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</si>
  <si>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</si>
  <si>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</si>
  <si>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</si>
  <si>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</si>
  <si>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</si>
  <si>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</si>
  <si>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</si>
  <si>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</si>
  <si>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</si>
  <si>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</si>
  <si>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</si>
  <si>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</si>
  <si>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</si>
  <si>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</si>
  <si>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</si>
  <si>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</si>
  <si>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</si>
  <si>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</si>
  <si>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</si>
  <si>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</si>
  <si>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</si>
  <si>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</si>
  <si>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</si>
  <si>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</si>
  <si>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</si>
  <si>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</si>
  <si>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</si>
  <si>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</si>
  <si>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</si>
  <si>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</si>
  <si>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</si>
  <si>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</si>
  <si>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</si>
  <si>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</si>
  <si>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</si>
  <si>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</si>
  <si>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</si>
  <si>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</si>
  <si>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</si>
  <si>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</si>
  <si>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</si>
  <si>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</si>
  <si>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</si>
  <si>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</si>
  <si>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</si>
  <si>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</si>
  <si>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</si>
  <si>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</si>
  <si>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</si>
  <si>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</si>
  <si>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</si>
  <si>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</si>
  <si>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</si>
  <si>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</si>
  <si>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</si>
  <si>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</si>
  <si>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</si>
  <si>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</si>
  <si>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</si>
  <si>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</si>
  <si>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</si>
  <si>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</si>
  <si>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</si>
  <si>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</si>
  <si>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</si>
  <si>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</si>
  <si>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</si>
  <si>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</si>
  <si>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</si>
  <si>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</si>
  <si>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</si>
  <si>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</si>
  <si>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</si>
  <si>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</si>
  <si>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</si>
  <si>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</si>
  <si>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</si>
  <si>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</si>
  <si>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</si>
  <si>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</si>
  <si>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</si>
  <si>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</si>
  <si>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</si>
  <si>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</si>
  <si>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</si>
  <si>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</si>
  <si>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</si>
  <si>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</si>
  <si>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</si>
  <si>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</si>
  <si>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</si>
  <si>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</si>
  <si>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</si>
  <si>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</si>
  <si>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</si>
  <si>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</si>
  <si>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</si>
  <si>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</si>
  <si>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</si>
  <si>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</si>
  <si>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</si>
  <si>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</si>
  <si>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</si>
  <si>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</si>
  <si>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</si>
  <si>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</si>
  <si>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</si>
  <si>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</si>
  <si>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</si>
  <si>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</si>
  <si>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</si>
  <si>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</si>
  <si>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</si>
  <si>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</si>
  <si>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</si>
  <si>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</si>
  <si>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</si>
  <si>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</si>
  <si>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</si>
  <si>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</si>
  <si>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</si>
  <si>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</si>
  <si>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</si>
  <si>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</si>
  <si>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</si>
  <si>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</si>
  <si>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</si>
  <si>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</si>
  <si>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</si>
  <si>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</si>
  <si>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</si>
  <si>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</si>
  <si>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</si>
  <si>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</si>
  <si>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</si>
  <si>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</si>
  <si>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</si>
  <si>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</si>
  <si>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</si>
  <si>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</si>
  <si>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</si>
  <si>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</si>
  <si>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</si>
  <si>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</si>
  <si>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</si>
  <si>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</si>
  <si>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</si>
  <si>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</si>
  <si>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</si>
  <si>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</si>
  <si>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</si>
  <si>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</si>
  <si>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</si>
  <si>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</si>
  <si>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</si>
  <si>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</si>
  <si>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</si>
  <si>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</si>
  <si>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</si>
  <si>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</si>
  <si>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</si>
  <si>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</si>
  <si>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</si>
  <si>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</si>
  <si>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</si>
  <si>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</si>
  <si>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</si>
  <si>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</si>
  <si>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</si>
  <si>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</si>
  <si>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</si>
  <si>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</si>
  <si>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</si>
  <si>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</si>
  <si>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</si>
  <si>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</si>
  <si>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</si>
  <si>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</si>
  <si>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</si>
  <si>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</si>
  <si>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</si>
  <si>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</si>
  <si>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</si>
  <si>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</si>
  <si>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</si>
  <si>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</si>
  <si>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</si>
  <si>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</si>
  <si>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</si>
  <si>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</si>
  <si>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</si>
  <si>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</si>
  <si>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</si>
  <si>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</si>
  <si>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</si>
  <si>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</si>
  <si>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</si>
  <si>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</si>
  <si>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</si>
  <si>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</si>
  <si>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</si>
  <si>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</si>
  <si>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</si>
  <si>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</si>
  <si>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</si>
  <si>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</si>
  <si>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</si>
  <si>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</si>
  <si>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</si>
  <si>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</si>
  <si>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</si>
  <si>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</si>
  <si>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</si>
  <si>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</si>
  <si>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</si>
  <si>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</si>
  <si>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</si>
  <si>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</si>
  <si>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</si>
  <si>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</si>
  <si>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</si>
  <si>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</si>
  <si>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</si>
  <si>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</si>
  <si>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</si>
  <si>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</si>
  <si>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</si>
  <si>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</si>
  <si>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</si>
  <si>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</si>
  <si>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</si>
  <si>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</si>
  <si>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</si>
  <si>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</si>
  <si>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</si>
  <si>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</si>
  <si>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</si>
  <si>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</si>
  <si>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</si>
  <si>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</si>
  <si>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</si>
  <si>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</si>
  <si>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</si>
  <si>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</si>
  <si>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</si>
  <si>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</si>
  <si>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</si>
  <si>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</si>
  <si>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</si>
  <si>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</si>
  <si>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</si>
  <si>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</si>
  <si>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</si>
  <si>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</si>
  <si>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</si>
  <si>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</si>
  <si>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</si>
  <si>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</si>
  <si>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</si>
  <si>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</si>
  <si>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</si>
  <si>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</si>
  <si>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</si>
  <si>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</si>
  <si>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</si>
  <si>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</si>
  <si>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</si>
  <si>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</si>
  <si>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</si>
  <si>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</si>
  <si>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</si>
  <si>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</si>
  <si>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</si>
  <si>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</si>
  <si>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</si>
  <si>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</si>
  <si>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</si>
  <si>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</si>
  <si>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</si>
  <si>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</si>
  <si>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</si>
  <si>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</si>
  <si>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</si>
  <si>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</si>
  <si>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</si>
  <si>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</si>
  <si>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</si>
  <si>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</si>
  <si>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</si>
  <si>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</si>
  <si>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</si>
  <si>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</si>
  <si>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</si>
  <si>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</si>
  <si>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</si>
  <si>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</si>
  <si>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</si>
  <si>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</si>
  <si>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</si>
  <si>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</si>
  <si>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</si>
  <si>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</si>
  <si>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</si>
  <si>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</si>
  <si>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</si>
  <si>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</si>
  <si>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</si>
  <si>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</si>
  <si>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</si>
  <si>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</si>
  <si>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</si>
  <si>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</si>
  <si>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</si>
  <si>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</si>
  <si>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</si>
  <si>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</si>
  <si>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</si>
  <si>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</si>
  <si>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</si>
  <si>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</si>
  <si>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</si>
  <si>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</si>
  <si>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</si>
  <si>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</si>
  <si>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</si>
  <si>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</si>
  <si>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</si>
  <si>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</si>
  <si>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</si>
  <si>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</si>
  <si>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</si>
  <si>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</si>
  <si>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</si>
  <si>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</si>
  <si>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</si>
  <si>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</si>
  <si>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</si>
  <si>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</si>
  <si>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</si>
  <si>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</si>
  <si>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</si>
  <si>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</si>
  <si>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</si>
  <si>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</si>
  <si>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</si>
  <si>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</si>
  <si>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</si>
  <si>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</si>
  <si>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</si>
  <si>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</si>
  <si>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</si>
  <si>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</si>
  <si>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</si>
  <si>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</si>
  <si>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</si>
  <si>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</si>
  <si>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</si>
  <si>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</si>
  <si>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</si>
  <si>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</si>
  <si>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</si>
  <si>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</si>
  <si>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</si>
  <si>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</si>
  <si>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</si>
  <si>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</si>
  <si>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</si>
  <si>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</si>
  <si>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</si>
  <si>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</si>
  <si>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</si>
  <si>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</si>
  <si>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</si>
  <si>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</si>
  <si>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</si>
  <si>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</si>
  <si>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</si>
  <si>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</si>
  <si>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</si>
  <si>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</si>
  <si>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</si>
  <si>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</si>
  <si>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</si>
  <si>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</si>
  <si>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</si>
  <si>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</si>
  <si>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</si>
  <si>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</si>
  <si>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</si>
  <si>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</si>
  <si>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</si>
  <si>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</si>
  <si>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</si>
  <si>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</si>
  <si>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</si>
  <si>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</si>
  <si>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</si>
  <si>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</si>
  <si>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</si>
  <si>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</si>
  <si>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</si>
  <si>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</si>
  <si>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</si>
  <si>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</si>
  <si>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</si>
  <si>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</si>
  <si>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</si>
  <si>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</si>
  <si>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</si>
  <si>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</si>
  <si>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</si>
  <si>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</si>
  <si>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</si>
  <si>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</si>
  <si>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</si>
  <si>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</si>
  <si>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</si>
  <si>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</si>
  <si>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</si>
  <si>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</si>
  <si>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</si>
  <si>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</si>
  <si>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</si>
  <si>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</si>
  <si>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</si>
  <si>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</si>
  <si>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</si>
  <si>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</si>
  <si>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</si>
  <si>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</si>
  <si>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</si>
  <si>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</si>
  <si>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</si>
  <si>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</si>
  <si>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</si>
  <si>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</si>
  <si>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</si>
  <si>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</si>
  <si>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</si>
  <si>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</si>
  <si>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</si>
  <si>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</si>
  <si>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</si>
  <si>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</si>
  <si>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</si>
  <si>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</si>
  <si>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</si>
  <si>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</si>
  <si>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</si>
  <si>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</si>
  <si>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</si>
  <si>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</si>
  <si>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</si>
  <si>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</si>
  <si>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</si>
  <si>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</si>
  <si>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</si>
  <si>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</si>
  <si>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</si>
  <si>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</si>
  <si>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</si>
  <si>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</si>
  <si>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</si>
  <si>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</si>
  <si>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</si>
  <si>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</si>
  <si>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</si>
  <si>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</si>
  <si>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</si>
  <si>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</si>
  <si>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</si>
  <si>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</si>
  <si>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</si>
  <si>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</si>
  <si>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</si>
  <si>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</si>
  <si>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</si>
  <si>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</si>
  <si>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</si>
  <si>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</si>
  <si>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</si>
  <si>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</si>
  <si>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</si>
  <si>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</si>
  <si>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</si>
  <si>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</si>
  <si>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</si>
  <si>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</si>
  <si>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</si>
  <si>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</si>
  <si>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</si>
  <si>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</si>
  <si>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</si>
  <si>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</si>
  <si>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</si>
  <si>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</si>
  <si>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</si>
  <si>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</si>
  <si>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</si>
  <si>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</si>
  <si>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</si>
  <si>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</si>
  <si>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</si>
  <si>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</si>
  <si>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</si>
  <si>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</si>
  <si>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</si>
  <si>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</si>
  <si>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</si>
  <si>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</si>
  <si>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</si>
  <si>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</si>
  <si>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</si>
  <si>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</si>
  <si>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</si>
  <si>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</si>
  <si>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</si>
  <si>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</si>
  <si>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</si>
  <si>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</si>
  <si>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</si>
  <si>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</si>
  <si>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</si>
  <si>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</si>
  <si>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</si>
  <si>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</si>
  <si>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</si>
  <si>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</si>
  <si>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</si>
  <si>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</si>
  <si>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</si>
  <si>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</si>
  <si>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</si>
  <si>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</si>
  <si>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</si>
  <si>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</si>
  <si>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</si>
  <si>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</si>
  <si>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</si>
  <si>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</si>
  <si>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</si>
  <si>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</si>
  <si>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</si>
  <si>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</si>
  <si>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</si>
  <si>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</si>
  <si>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</si>
  <si>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</si>
  <si>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</si>
  <si>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</si>
  <si>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</si>
  <si>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</si>
  <si>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</si>
  <si>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</si>
  <si>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</si>
  <si>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</si>
  <si>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</si>
  <si>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</si>
  <si>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</si>
  <si>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</si>
  <si>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</si>
  <si>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</si>
  <si>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</si>
  <si>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</si>
  <si>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</si>
  <si>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</si>
  <si>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</si>
  <si>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</si>
  <si>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</si>
  <si>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</si>
  <si>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</si>
  <si>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</si>
  <si>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</si>
  <si>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</si>
  <si>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</si>
  <si>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</si>
  <si>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</si>
  <si>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</si>
  <si>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</si>
  <si>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</si>
  <si>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</si>
  <si>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</si>
  <si>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</si>
  <si>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</si>
  <si>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</si>
  <si>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</si>
  <si>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</si>
  <si>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</si>
  <si>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</si>
  <si>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</si>
  <si>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</si>
  <si>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</si>
  <si>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</si>
  <si>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</si>
  <si>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</si>
  <si>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</si>
  <si>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</si>
  <si>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</si>
  <si>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</si>
  <si>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</si>
  <si>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</si>
  <si>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</si>
  <si>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</si>
  <si>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</si>
  <si>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</si>
  <si>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</si>
  <si>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</si>
  <si>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</si>
  <si>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</si>
  <si>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</si>
  <si>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</si>
  <si>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</si>
  <si>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</si>
  <si>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</si>
  <si>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</si>
  <si>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</si>
  <si>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</si>
  <si>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</si>
  <si>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</si>
  <si>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</si>
  <si>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</si>
  <si>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</si>
  <si>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</si>
  <si>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</si>
  <si>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</si>
  <si>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</si>
  <si>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</si>
  <si>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</si>
  <si>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</si>
  <si>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</si>
  <si>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</si>
  <si>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</si>
  <si>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</si>
  <si>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</si>
  <si>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</si>
  <si>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</si>
  <si>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</si>
  <si>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</si>
  <si>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</si>
  <si>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</si>
  <si>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</si>
  <si>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</si>
  <si>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</si>
  <si>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</si>
  <si>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</si>
  <si>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</si>
  <si>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</si>
  <si>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</si>
  <si>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</si>
  <si>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</si>
  <si>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</si>
  <si>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</si>
  <si>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</si>
  <si>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</si>
  <si>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</si>
  <si>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</si>
  <si>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</si>
  <si>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</si>
  <si>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</si>
  <si>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</si>
  <si>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</si>
  <si>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</si>
  <si>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</si>
  <si>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</si>
  <si>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</si>
  <si>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</si>
  <si>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</si>
  <si>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</si>
  <si>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</si>
  <si>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</si>
  <si>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</si>
  <si>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</si>
  <si>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</si>
  <si>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</si>
  <si>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</si>
  <si>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</si>
  <si>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</si>
  <si>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</si>
  <si>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</si>
  <si>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</si>
  <si>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</si>
  <si>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</si>
  <si>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</si>
  <si>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</si>
  <si>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</si>
  <si>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</si>
  <si>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</si>
  <si>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</si>
  <si>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</si>
  <si>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</si>
  <si>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</si>
  <si>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</si>
  <si>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</si>
  <si>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</si>
  <si>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</si>
  <si>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</si>
  <si>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</si>
  <si>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</si>
  <si>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</si>
  <si>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</si>
  <si>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</si>
  <si>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</si>
  <si>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</si>
  <si>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</si>
  <si>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</si>
  <si>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</si>
  <si>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</si>
  <si>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</si>
  <si>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</si>
  <si>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</si>
  <si>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</si>
  <si>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</si>
  <si>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</si>
  <si>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</si>
  <si>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</si>
  <si>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</si>
  <si>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</si>
  <si>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</si>
  <si>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</si>
  <si>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</si>
  <si>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</si>
  <si>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</si>
  <si>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</si>
  <si>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</si>
  <si>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</si>
  <si>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</si>
  <si>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</si>
  <si>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</si>
  <si>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</si>
  <si>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</si>
  <si>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</si>
  <si>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</si>
  <si>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</si>
  <si>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</si>
  <si>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</si>
  <si>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</si>
  <si>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</si>
  <si>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</si>
  <si>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</si>
  <si>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</si>
  <si>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</si>
  <si>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</si>
  <si>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</si>
  <si>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</si>
  <si>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</si>
  <si>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</si>
  <si>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</si>
  <si>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</si>
  <si>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</si>
  <si>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</si>
  <si>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</si>
  <si>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</si>
  <si>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</si>
  <si>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</si>
  <si>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</si>
  <si>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</si>
  <si>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</si>
  <si>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</si>
  <si>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</si>
  <si>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</si>
  <si>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</si>
  <si>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</si>
  <si>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</si>
  <si>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</si>
  <si>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</si>
  <si>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</si>
  <si>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</si>
  <si>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</si>
  <si>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</si>
  <si>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</si>
  <si>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</si>
  <si>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</si>
  <si>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</si>
  <si>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</si>
  <si>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</si>
  <si>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</si>
  <si>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</si>
  <si>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</si>
  <si>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</si>
  <si>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</si>
  <si>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</si>
  <si>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</si>
  <si>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</si>
  <si>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</si>
  <si>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</si>
  <si>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</si>
  <si>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</si>
  <si>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</si>
  <si>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</si>
  <si>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</si>
  <si>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</si>
  <si>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</si>
  <si>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</si>
  <si>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</si>
  <si>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</si>
  <si>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</si>
  <si>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</si>
  <si>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</si>
  <si>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</si>
  <si>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</si>
  <si>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</si>
  <si>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</si>
  <si>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</si>
  <si>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</si>
  <si>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</si>
  <si>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</si>
  <si>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</si>
  <si>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</si>
  <si>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</si>
  <si>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</si>
  <si>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</si>
  <si>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</si>
  <si>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</si>
  <si>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</si>
  <si>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</si>
  <si>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</si>
  <si>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</si>
  <si>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</si>
  <si>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</si>
  <si>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</si>
  <si>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</si>
  <si>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</si>
  <si>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</si>
  <si>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</si>
  <si>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</si>
  <si>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</si>
  <si>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</si>
  <si>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</si>
  <si>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</si>
  <si>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</si>
  <si>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</si>
  <si>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</si>
  <si>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</si>
  <si>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</si>
  <si>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</si>
  <si>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</si>
  <si>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</si>
  <si>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</si>
  <si>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</si>
  <si>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</si>
  <si>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</si>
  <si>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</si>
  <si>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</si>
  <si>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</si>
  <si>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</si>
  <si>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</si>
  <si>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</si>
  <si>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</si>
  <si>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</si>
  <si>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</si>
  <si>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</si>
  <si>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</si>
  <si>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</si>
  <si>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</si>
  <si>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</si>
  <si>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</si>
  <si>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</si>
  <si>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</si>
  <si>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</si>
  <si>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</si>
  <si>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</si>
  <si>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</si>
  <si>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</si>
  <si>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</si>
  <si>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</si>
  <si>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</si>
  <si>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</si>
  <si>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</si>
  <si>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</si>
  <si>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</si>
  <si>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</si>
  <si>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</si>
  <si>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</si>
  <si>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</si>
  <si>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</si>
  <si>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</si>
  <si>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</si>
  <si>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</si>
  <si>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</si>
  <si>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</si>
  <si>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</si>
  <si>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</si>
  <si>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</si>
  <si>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</si>
  <si>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</si>
  <si>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</si>
  <si>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</si>
  <si>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</si>
  <si>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</si>
  <si>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</si>
  <si>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</si>
  <si>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</si>
  <si>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</si>
  <si>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</si>
  <si>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</si>
  <si>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</si>
  <si>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</si>
  <si>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</si>
  <si>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</si>
  <si>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</si>
  <si>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</si>
  <si>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</si>
  <si>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</si>
  <si>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</si>
  <si>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</si>
  <si>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</si>
  <si>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</si>
  <si>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</si>
  <si>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</si>
  <si>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</si>
  <si>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</si>
  <si>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</si>
  <si>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</si>
  <si>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</si>
  <si>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</si>
  <si>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</si>
  <si>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</si>
  <si>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</si>
  <si>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</si>
  <si>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</si>
  <si>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</si>
  <si>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</si>
  <si>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</si>
  <si>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</si>
  <si>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</si>
  <si>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</si>
  <si>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</si>
  <si>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</si>
  <si>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</si>
  <si>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</si>
  <si>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</si>
  <si>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</si>
  <si>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</si>
  <si>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</si>
  <si>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</si>
  <si>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</si>
  <si>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</si>
  <si>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</si>
  <si>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</si>
  <si>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</si>
  <si>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</si>
  <si>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</si>
  <si>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</si>
  <si>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</si>
  <si>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</si>
  <si>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</si>
  <si>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</si>
  <si>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</si>
  <si>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</si>
  <si>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</si>
  <si>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</si>
  <si>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</si>
  <si>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</si>
  <si>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</si>
  <si>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</si>
  <si>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</si>
  <si>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</si>
  <si>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</si>
  <si>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</si>
  <si>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</si>
  <si>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</si>
  <si>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</si>
  <si>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</si>
  <si>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</si>
  <si>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</si>
  <si>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</si>
  <si>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</si>
  <si>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</si>
  <si>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</si>
  <si>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</si>
  <si>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</si>
  <si>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</si>
  <si>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</si>
  <si>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</si>
  <si>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</si>
  <si>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</si>
  <si>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</si>
  <si>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</si>
  <si>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</si>
  <si>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</si>
  <si>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</si>
  <si>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</si>
  <si>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</si>
  <si>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</si>
  <si>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</si>
  <si>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</si>
  <si>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</si>
  <si>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</si>
  <si>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</si>
  <si>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</si>
  <si>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</si>
  <si>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</si>
  <si>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</si>
  <si>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</si>
  <si>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</si>
  <si>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</si>
  <si>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</si>
  <si>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</si>
  <si>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</si>
  <si>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</si>
  <si>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</si>
  <si>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</si>
  <si>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</si>
  <si>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</si>
  <si>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</si>
  <si>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</si>
  <si>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</si>
  <si>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</si>
  <si>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</si>
  <si>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</si>
  <si>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</si>
  <si>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</si>
  <si>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</si>
  <si>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</si>
  <si>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</si>
  <si>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</si>
  <si>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</si>
  <si>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</si>
  <si>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</si>
  <si>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</si>
  <si>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</si>
  <si>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</si>
  <si>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</si>
  <si>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</si>
  <si>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</si>
  <si>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</si>
  <si>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</si>
  <si>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</si>
  <si>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</si>
  <si>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</si>
  <si>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</si>
  <si>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</si>
  <si>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</si>
  <si>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</si>
  <si>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</si>
  <si>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</si>
  <si>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</si>
  <si>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</si>
  <si>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</si>
  <si>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</si>
  <si>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</si>
  <si>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</si>
  <si>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</si>
  <si>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</si>
  <si>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</si>
  <si>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</si>
  <si>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</si>
  <si>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</si>
  <si>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</si>
  <si>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</si>
  <si>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</si>
  <si>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</si>
  <si>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</si>
  <si>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</si>
  <si>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</si>
  <si>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</si>
  <si>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</si>
  <si>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</si>
  <si>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</si>
  <si>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</si>
  <si>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</si>
  <si>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</si>
  <si>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</si>
  <si>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</si>
  <si>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</si>
  <si>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</si>
  <si>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</si>
  <si>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</si>
  <si>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</si>
  <si>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</si>
  <si>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</si>
  <si>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</si>
  <si>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</si>
  <si>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</si>
  <si>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</si>
  <si>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</si>
  <si>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</si>
  <si>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</si>
  <si>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</si>
  <si>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</si>
  <si>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</si>
  <si>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</si>
  <si>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</si>
  <si>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</si>
  <si>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</si>
  <si>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</si>
  <si>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</si>
  <si>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</si>
  <si>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</si>
  <si>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</si>
  <si>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</si>
  <si>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</si>
  <si>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</si>
  <si>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</si>
  <si>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</si>
  <si>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</si>
  <si>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</si>
  <si>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</si>
  <si>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</si>
  <si>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</si>
  <si>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</si>
  <si>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</si>
  <si>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</si>
  <si>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</si>
  <si>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</si>
  <si>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</si>
  <si>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</si>
  <si>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</si>
  <si>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</si>
  <si>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</si>
  <si>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</si>
  <si>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</si>
  <si>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</si>
  <si>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</si>
  <si>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</si>
  <si>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</si>
  <si>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</si>
  <si>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</si>
  <si>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</si>
  <si>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</si>
  <si>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</si>
  <si>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</si>
  <si>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</si>
  <si>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</si>
  <si>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</si>
  <si>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</si>
  <si>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</si>
  <si>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</si>
  <si>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</si>
  <si>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</si>
  <si>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</si>
  <si>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</si>
  <si>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</si>
  <si>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</si>
  <si>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</si>
  <si>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</si>
  <si>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</si>
  <si>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</si>
  <si>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</si>
  <si>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</si>
  <si>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</si>
  <si>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</si>
  <si>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</si>
  <si>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</si>
  <si>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</si>
  <si>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</si>
  <si>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</si>
  <si>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</si>
  <si>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</si>
  <si>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</si>
  <si>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</si>
  <si>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</si>
  <si>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</si>
  <si>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</si>
  <si>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</si>
  <si>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</si>
  <si>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</si>
  <si>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</si>
  <si>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</si>
  <si>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</si>
  <si>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</si>
  <si>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</si>
  <si>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</si>
  <si>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</si>
  <si>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</si>
  <si>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</si>
  <si>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</si>
  <si>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</si>
  <si>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</si>
  <si>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</si>
  <si>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</si>
  <si>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</si>
  <si>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</si>
  <si>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</si>
  <si>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</si>
  <si>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</si>
  <si>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</si>
  <si>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</si>
  <si>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</si>
  <si>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</si>
  <si>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</si>
  <si>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</si>
  <si>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</si>
  <si>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</si>
  <si>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</si>
  <si>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</si>
  <si>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</si>
  <si>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</si>
  <si>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</si>
  <si>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</si>
  <si>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</si>
  <si>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</si>
  <si>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</si>
  <si>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</si>
  <si>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</si>
  <si>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</si>
  <si>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</si>
  <si>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</si>
  <si>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</si>
  <si>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</si>
  <si>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</si>
  <si>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</si>
  <si>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</si>
  <si>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</si>
  <si>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</si>
  <si>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</si>
  <si>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</si>
  <si>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</si>
  <si>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</si>
  <si>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</si>
  <si>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</si>
  <si>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</si>
  <si>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</si>
  <si>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</si>
  <si>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</si>
  <si>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</si>
  <si>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</si>
  <si>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</si>
  <si>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</si>
  <si>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</si>
  <si>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</si>
  <si>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</si>
  <si>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</si>
  <si>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</si>
  <si>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</si>
  <si>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</si>
  <si>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</si>
  <si>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</si>
  <si>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</si>
  <si>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</si>
  <si>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</si>
  <si>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</si>
  <si>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</si>
  <si>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</si>
  <si>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</si>
  <si>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</si>
  <si>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</si>
  <si>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</si>
  <si>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</si>
  <si>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</si>
  <si>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</si>
  <si>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</si>
  <si>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</si>
  <si>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</si>
  <si>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</si>
  <si>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</si>
  <si>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</si>
  <si>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</si>
  <si>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</si>
  <si>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</si>
  <si>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</si>
  <si>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</si>
  <si>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</si>
  <si>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</si>
  <si>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</si>
  <si>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</si>
  <si>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</si>
  <si>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</si>
  <si>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</si>
  <si>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</si>
  <si>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</si>
  <si>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</si>
  <si>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</si>
  <si>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</si>
  <si>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</si>
  <si>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</si>
  <si>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</si>
  <si>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</si>
  <si>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</si>
  <si>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</si>
  <si>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</si>
  <si>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</si>
  <si>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</si>
  <si>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</si>
  <si>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</si>
  <si>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</si>
  <si>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</si>
  <si>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</si>
  <si>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</si>
  <si>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</si>
  <si>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</si>
  <si>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</si>
  <si>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</si>
  <si>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</si>
  <si>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</si>
  <si>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</si>
  <si>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</si>
  <si>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</si>
  <si>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</si>
  <si>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</si>
  <si>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</si>
  <si>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</si>
  <si>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</si>
  <si>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</si>
  <si>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</si>
  <si>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</si>
  <si>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</si>
  <si>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</si>
  <si>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</si>
  <si>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</si>
  <si>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</si>
  <si>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</si>
  <si>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</si>
  <si>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</si>
  <si>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</si>
  <si>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</si>
  <si>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</si>
  <si>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</si>
  <si>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</si>
  <si>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</si>
  <si>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</si>
  <si>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</si>
  <si>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</si>
  <si>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</si>
  <si>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</si>
  <si>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</si>
  <si>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</si>
  <si>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</si>
  <si>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</si>
  <si>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</si>
  <si>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</si>
  <si>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</si>
  <si>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</si>
  <si>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</si>
  <si>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</si>
  <si>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</si>
  <si>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</si>
  <si>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</si>
  <si>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</si>
  <si>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</si>
  <si>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</si>
  <si>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</si>
  <si>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</si>
  <si>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</si>
  <si>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</si>
  <si>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</si>
  <si>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</si>
  <si>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</si>
  <si>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</si>
  <si>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</si>
  <si>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</si>
  <si>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</si>
  <si>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</si>
  <si>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</si>
  <si>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</si>
  <si>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</si>
  <si>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</si>
  <si>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</si>
  <si>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</si>
  <si>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</si>
  <si>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</si>
  <si>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</si>
  <si>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</si>
  <si>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</si>
  <si>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</si>
  <si>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</si>
  <si>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</si>
  <si>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</si>
  <si>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</si>
  <si>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</si>
  <si>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</si>
  <si>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</si>
  <si>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</si>
  <si>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</si>
  <si>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</si>
  <si>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</si>
  <si>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</si>
  <si>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</si>
  <si>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</si>
  <si>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</si>
  <si>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</si>
  <si>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</si>
  <si>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</si>
  <si>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</si>
  <si>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</si>
  <si>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</si>
  <si>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</si>
  <si>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</si>
  <si>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</si>
  <si>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</si>
  <si>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</si>
  <si>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</si>
  <si>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</si>
  <si>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</si>
  <si>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</si>
  <si>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</si>
  <si>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</si>
  <si>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</si>
  <si>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</si>
  <si>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</si>
  <si>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</si>
  <si>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</si>
  <si>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</si>
  <si>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</si>
  <si>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</si>
  <si>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</si>
  <si>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</si>
  <si>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</si>
  <si>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</si>
  <si>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</si>
  <si>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</si>
  <si>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</si>
  <si>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</si>
  <si>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</si>
  <si>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</si>
  <si>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</si>
  <si>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</si>
  <si>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</si>
  <si>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</si>
  <si>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</si>
  <si>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</si>
  <si>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</si>
  <si>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</si>
  <si>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</si>
  <si>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</si>
  <si>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</si>
  <si>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</si>
  <si>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</si>
  <si>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</si>
  <si>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</si>
  <si>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</si>
  <si>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</si>
  <si>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</si>
  <si>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</si>
  <si>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</si>
  <si>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</si>
  <si>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</si>
  <si>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</si>
  <si>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</si>
  <si>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</si>
  <si>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</si>
  <si>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</si>
  <si>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</si>
  <si>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</si>
  <si>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</si>
  <si>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</si>
  <si>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</si>
  <si>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</si>
  <si>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</si>
  <si>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</si>
  <si>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</si>
  <si>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</si>
  <si>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</si>
  <si>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</si>
  <si>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</si>
  <si>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</si>
  <si>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</si>
  <si>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</si>
  <si>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</si>
  <si>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</si>
  <si>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</si>
  <si>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</si>
  <si>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</si>
  <si>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</si>
  <si>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</si>
  <si>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</si>
  <si>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</si>
  <si>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</si>
  <si>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</si>
  <si>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</si>
  <si>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</si>
  <si>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</si>
  <si>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</si>
  <si>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</si>
  <si>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</si>
  <si>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</si>
  <si>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</si>
  <si>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</si>
  <si>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</si>
  <si>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</si>
  <si>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</si>
  <si>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</si>
  <si>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</si>
  <si>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</si>
  <si>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</si>
  <si>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</si>
  <si>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</si>
  <si>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</si>
  <si>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</si>
  <si>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</si>
  <si>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</si>
  <si>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</si>
  <si>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</si>
  <si>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</si>
  <si>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</si>
  <si>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</si>
  <si>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</si>
  <si>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</si>
  <si>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</si>
  <si>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</si>
  <si>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</si>
  <si>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</si>
  <si>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</si>
  <si>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</si>
  <si>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</si>
  <si>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</si>
  <si>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</si>
  <si>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</si>
  <si>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</si>
  <si>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</si>
  <si>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</si>
  <si>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</si>
  <si>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</si>
  <si>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</si>
  <si>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</si>
  <si>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</si>
  <si>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</si>
  <si>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</si>
  <si>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</si>
  <si>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</si>
  <si>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</si>
  <si>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</si>
  <si>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</si>
  <si>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</si>
  <si>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</si>
  <si>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</si>
  <si>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</si>
  <si>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</si>
  <si>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</si>
  <si>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</si>
  <si>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</si>
  <si>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</si>
  <si>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</si>
  <si>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</si>
  <si>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</si>
  <si>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</si>
  <si>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</si>
  <si>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</si>
  <si>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</si>
  <si>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</si>
  <si>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</si>
  <si>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</si>
  <si>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</si>
  <si>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</si>
  <si>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</si>
  <si>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</si>
  <si>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</si>
  <si>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</si>
  <si>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</si>
  <si>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</si>
  <si>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</si>
  <si>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</si>
  <si>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</si>
  <si>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</si>
  <si>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</si>
  <si>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</si>
  <si>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</si>
  <si>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</si>
  <si>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</si>
  <si>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</si>
  <si>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</si>
  <si>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</si>
  <si>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</si>
  <si>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</si>
  <si>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</si>
  <si>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</si>
  <si>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</si>
  <si>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</si>
  <si>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</si>
  <si>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</si>
  <si>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</si>
  <si>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</si>
  <si>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</si>
  <si>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</si>
  <si>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</si>
  <si>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</si>
  <si>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</si>
  <si>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</si>
  <si>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</si>
  <si>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</si>
  <si>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</si>
  <si>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</si>
  <si>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</si>
  <si>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</si>
  <si>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</si>
  <si>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</si>
  <si>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</si>
  <si>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</si>
  <si>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</si>
  <si>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</si>
  <si>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</si>
  <si>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</si>
  <si>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</si>
  <si>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</si>
  <si>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</si>
  <si>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</si>
  <si>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</si>
  <si>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</si>
  <si>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</si>
  <si>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</si>
  <si>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</si>
  <si>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</si>
  <si>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</si>
  <si>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</si>
  <si>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</si>
  <si>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</si>
  <si>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</si>
  <si>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</si>
  <si>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</si>
  <si>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</si>
  <si>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</si>
  <si>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</si>
  <si>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</si>
  <si>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</si>
  <si>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</si>
  <si>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</si>
  <si>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</si>
  <si>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</si>
  <si>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</si>
  <si>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</si>
  <si>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</si>
  <si>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</si>
  <si>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</si>
  <si>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</si>
  <si>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</si>
  <si>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</si>
  <si>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</si>
  <si>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</si>
  <si>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</si>
  <si>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</si>
  <si>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</si>
  <si>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</si>
  <si>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</si>
  <si>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</si>
  <si>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</si>
  <si>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</si>
  <si>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</si>
  <si>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</si>
  <si>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</si>
  <si>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</si>
  <si>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</si>
  <si>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</si>
  <si>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</si>
  <si>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</si>
  <si>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</si>
  <si>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</si>
  <si>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</si>
  <si>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</si>
  <si>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</si>
  <si>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</si>
  <si>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</si>
  <si>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</si>
  <si>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</si>
  <si>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</si>
  <si>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</si>
  <si>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</si>
  <si>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</si>
  <si>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</si>
  <si>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</si>
  <si>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</si>
  <si>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</si>
  <si>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</si>
  <si>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</si>
  <si>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</si>
  <si>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</si>
  <si>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</si>
  <si>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</si>
  <si>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</si>
  <si>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</si>
  <si>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</si>
  <si>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</si>
  <si>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</si>
  <si>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</si>
  <si>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</si>
  <si>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</si>
  <si>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</si>
  <si>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</si>
  <si>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</si>
  <si>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</si>
  <si>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</si>
  <si>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</si>
  <si>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</si>
  <si>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</si>
  <si>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</si>
  <si>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</si>
  <si>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</si>
  <si>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</si>
  <si>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</si>
  <si>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</si>
  <si>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</si>
  <si>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</si>
  <si>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</si>
  <si>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</si>
  <si>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</si>
  <si>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</si>
  <si>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</si>
  <si>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</si>
  <si>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</si>
  <si>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</si>
  <si>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</si>
  <si>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</si>
  <si>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</si>
  <si>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</si>
  <si>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</si>
  <si>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</si>
  <si>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</si>
  <si>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</si>
  <si>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</si>
  <si>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</si>
  <si>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</si>
  <si>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</si>
  <si>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</si>
  <si>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</si>
  <si>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</si>
  <si>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</si>
  <si>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</si>
  <si>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</si>
  <si>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</si>
  <si>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</si>
  <si>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</si>
  <si>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</si>
  <si>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</si>
  <si>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</si>
  <si>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</si>
  <si>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</si>
  <si>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</si>
  <si>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</si>
  <si>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</si>
  <si>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</si>
  <si>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</si>
  <si>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</si>
  <si>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</si>
  <si>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</si>
  <si>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</si>
  <si>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</si>
  <si>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</si>
  <si>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</si>
  <si>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</si>
  <si>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</si>
  <si>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</si>
  <si>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</si>
  <si>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</si>
  <si>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</si>
  <si>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</si>
  <si>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</si>
  <si>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</si>
  <si>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</si>
  <si>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</si>
  <si>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</si>
  <si>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</si>
  <si>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</si>
  <si>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</si>
  <si>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</si>
  <si>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</si>
  <si>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</si>
  <si>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</si>
  <si>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</si>
  <si>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</si>
  <si>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</si>
  <si>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</si>
  <si>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</si>
  <si>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</si>
  <si>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</si>
  <si>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</si>
  <si>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</si>
  <si>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</si>
  <si>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</si>
  <si>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</si>
  <si>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</si>
  <si>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</si>
  <si>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</si>
  <si>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</si>
  <si>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</si>
  <si>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</si>
  <si>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</si>
  <si>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</si>
  <si>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</si>
  <si>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</si>
  <si>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</si>
  <si>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</si>
  <si>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</si>
  <si>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</si>
  <si>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</si>
  <si>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</si>
  <si>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</si>
  <si>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</si>
  <si>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</si>
  <si>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</si>
  <si>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</si>
  <si>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</si>
  <si>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</si>
  <si>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</si>
  <si>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</si>
  <si>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</si>
  <si>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</si>
  <si>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</si>
  <si>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</si>
  <si>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</si>
  <si>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</si>
  <si>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</si>
  <si>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</si>
  <si>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</si>
  <si>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</si>
  <si>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</si>
  <si>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</si>
  <si>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</si>
  <si>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</si>
  <si>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</si>
  <si>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</si>
  <si>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</si>
  <si>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</si>
  <si>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</si>
  <si>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</si>
  <si>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</si>
  <si>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</si>
  <si>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</si>
  <si>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</si>
  <si>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</si>
  <si>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</si>
  <si>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</si>
  <si>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</si>
  <si>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</si>
  <si>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</si>
  <si>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</si>
  <si>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</si>
  <si>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</si>
  <si>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</si>
  <si>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</si>
  <si>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</si>
  <si>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</si>
  <si>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</si>
  <si>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</si>
  <si>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</si>
  <si>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</si>
  <si>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</si>
  <si>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</si>
  <si>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</si>
  <si>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</si>
  <si>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</si>
  <si>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</si>
  <si>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</si>
  <si>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</si>
  <si>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</si>
  <si>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</si>
  <si>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</si>
  <si>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</si>
  <si>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</si>
  <si>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</si>
  <si>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</si>
  <si>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</si>
  <si>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</si>
  <si>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</si>
  <si>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</si>
  <si>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</si>
  <si>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</si>
  <si>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</si>
  <si>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</si>
  <si>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</si>
  <si>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</si>
  <si>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</si>
  <si>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</si>
  <si>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</si>
  <si>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</si>
  <si>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</si>
  <si>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</si>
  <si>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</si>
  <si>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</si>
  <si>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</si>
  <si>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</si>
  <si>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</si>
  <si>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</si>
  <si>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</si>
  <si>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</si>
  <si>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</si>
  <si>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</si>
  <si>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</si>
  <si>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</si>
  <si>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</si>
  <si>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</si>
  <si>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</si>
  <si>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</si>
  <si>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</si>
  <si>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</si>
  <si>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</si>
  <si>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</si>
  <si>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</si>
  <si>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</si>
  <si>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</si>
  <si>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</si>
  <si>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</si>
  <si>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</si>
  <si>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</si>
  <si>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</si>
  <si>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</si>
  <si>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</si>
  <si>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</si>
  <si>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</si>
  <si>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</si>
  <si>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</si>
  <si>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</si>
  <si>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</si>
  <si>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</si>
  <si>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</si>
  <si>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</si>
  <si>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</si>
  <si>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</si>
  <si>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</si>
  <si>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</si>
  <si>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</si>
  <si>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</si>
  <si>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</si>
  <si>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</si>
  <si>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</si>
  <si>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</si>
  <si>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</si>
  <si>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</si>
  <si>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</si>
  <si>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</si>
  <si>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</si>
  <si>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</si>
  <si>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</si>
  <si>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</si>
  <si>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</si>
  <si>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</si>
  <si>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</si>
  <si>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</si>
  <si>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</si>
  <si>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</si>
  <si>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</si>
  <si>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</si>
  <si>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</si>
  <si>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</si>
  <si>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</si>
  <si>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</si>
  <si>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</si>
  <si>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</si>
  <si>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</si>
  <si>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</si>
  <si>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</si>
  <si>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</si>
  <si>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</si>
  <si>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</si>
  <si>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</si>
  <si>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</si>
  <si>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</si>
  <si>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</si>
  <si>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</si>
  <si>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</si>
  <si>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</si>
  <si>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</si>
  <si>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</si>
  <si>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</si>
  <si>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</si>
  <si>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</si>
  <si>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</si>
  <si>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</si>
  <si>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</si>
  <si>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</si>
  <si>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</si>
  <si>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</si>
  <si>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</si>
  <si>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</si>
  <si>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</si>
  <si>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</si>
  <si>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</si>
  <si>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</si>
  <si>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</si>
  <si>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</si>
  <si>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</si>
  <si>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</si>
  <si>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</si>
  <si>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</si>
  <si>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</si>
  <si>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</si>
  <si>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</si>
  <si>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</si>
  <si>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</si>
  <si>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</si>
  <si>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</si>
  <si>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</si>
  <si>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</si>
  <si>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</si>
  <si>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</si>
  <si>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</si>
  <si>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</si>
  <si>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</si>
  <si>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</si>
  <si>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</si>
  <si>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</si>
  <si>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</si>
  <si>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</si>
  <si>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</si>
  <si>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</si>
  <si>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</si>
  <si>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</si>
  <si>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</si>
  <si>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</si>
  <si>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</si>
  <si>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</si>
  <si>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</si>
  <si>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</si>
  <si>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</si>
  <si>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</si>
  <si>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</si>
  <si>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</si>
  <si>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</si>
  <si>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</si>
  <si>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</si>
  <si>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</si>
  <si>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</si>
  <si>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</si>
  <si>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</si>
  <si>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</si>
  <si>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</si>
  <si>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</si>
  <si>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</si>
  <si>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</si>
  <si>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</si>
  <si>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</si>
  <si>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</si>
  <si>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</si>
  <si>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</si>
  <si>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</si>
  <si>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</si>
  <si>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</si>
  <si>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</si>
  <si>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</si>
  <si>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</si>
  <si>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</si>
  <si>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</si>
  <si>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</si>
  <si>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</si>
  <si>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</si>
  <si>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</si>
  <si>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</si>
  <si>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</si>
  <si>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</si>
  <si>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</si>
  <si>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</si>
  <si>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</si>
  <si>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</si>
  <si>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</si>
  <si>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</si>
  <si>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</si>
  <si>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</si>
  <si>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</si>
  <si>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</si>
  <si>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</si>
  <si>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</si>
  <si>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</si>
  <si>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</si>
  <si>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</si>
  <si>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</si>
  <si>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</si>
  <si>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</si>
  <si>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</si>
  <si>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</si>
  <si>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</si>
  <si>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</si>
  <si>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</si>
  <si>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</si>
  <si>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</si>
  <si>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</si>
  <si>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</si>
  <si>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</si>
  <si>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</si>
  <si>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</si>
  <si>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</si>
  <si>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</si>
  <si>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</si>
  <si>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</si>
  <si>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</si>
  <si>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</si>
  <si>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</si>
  <si>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</si>
  <si>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</si>
  <si>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</si>
  <si>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</si>
  <si>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</si>
  <si>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</si>
  <si>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</si>
  <si>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</si>
  <si>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</si>
  <si>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</si>
  <si>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</si>
  <si>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</si>
  <si>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</si>
  <si>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</si>
  <si>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</si>
  <si>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</si>
  <si>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</si>
  <si>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</si>
  <si>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</si>
  <si>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</si>
  <si>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</si>
  <si>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</si>
  <si>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</si>
  <si>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</si>
  <si>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</si>
  <si>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</si>
  <si>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</si>
  <si>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</si>
  <si>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</si>
  <si>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</si>
  <si>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Sum of Sales</t>
  </si>
  <si>
    <t>Arabica</t>
  </si>
  <si>
    <t>Excelsa</t>
  </si>
  <si>
    <t>Liberica</t>
  </si>
  <si>
    <t>Robusta</t>
  </si>
  <si>
    <t>Exploring Coffee Sales Across Borders 🌍</t>
  </si>
  <si>
    <t>Unveiling the Top 5 Coffee Connoisseurs 🏆</t>
  </si>
  <si>
    <t>Journey of Sales by Coffee Types Over the Years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</si>
</sst>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 ;_-[$$-409]* \-#,##0.00\ ;_-[$$-409]* &quot;-&quot;??_ ;_-@_ "/>
    <numFmt numFmtId="168" formatCode="[$$-409]#,##0"/>
  </numFmts>
  <fonts count="5" x14ac:knownFonts="1">
    <font>
      <sz val="11"/>
      <color theme="1"/>
      <name val="Calibri"/>
      <family val="2"/>
      <scheme val="minor"/>
    </font>
    <font>
      <sz val="11"/>
      <color indexed="8"/>
      <name val="Calibri"/>
      <family val="2"/>
    </font>
    <font>
      <sz val="20"/>
      <color rgb="FF374151"/>
      <name val="Segoe UI"/>
      <family val="2"/>
    </font>
    <font>
      <sz val="22"/>
      <color rgb="FF374151"/>
      <name val="Segoe UI"/>
      <family val="2"/>
    </font>
    <font>
      <b/>
      <sz val="20"/>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xf numFmtId="0" fontId="3" fillId="0" borderId="0" xfId="0" applyFont="1"/>
    <xf numFmtId="0" fontId="4" fillId="0" borderId="0" xfId="0" applyFont="1"/>
    <xf numFmtId="0" fontId="2" fillId="0" borderId="0" xfId="0" applyFont="1"/>
  </cellXfs>
  <cellStyles count="1">
    <cellStyle name="Normal" xfId="0" builtinId="0"/>
  </cellStyles>
  <dxfs count="12">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 Coffee Company Sales Dashboard Project.xlsx]TotalSales!TotalSales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US"/>
              <a:t>Total Sales over Time</a:t>
            </a:r>
          </a:p>
        </c:rich>
      </c:tx>
      <c:layout>
        <c:manualLayout>
          <c:xMode val="edge"/>
          <c:yMode val="edge"/>
          <c:x val="0.3721046587926509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814677191568263E-2"/>
          <c:y val="5.6737588652482268E-2"/>
          <c:w val="0.81284581936621214"/>
          <c:h val="0.819515831797621"/>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01DE-497D-8EDC-3B3712CCB5DC}"/>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01DE-497D-8EDC-3B3712CCB5DC}"/>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01DE-497D-8EDC-3B3712CCB5DC}"/>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01DE-497D-8EDC-3B3712CCB5DC}"/>
            </c:ext>
          </c:extLst>
        </c:ser>
        <c:dLbls>
          <c:showLegendKey val="0"/>
          <c:showVal val="0"/>
          <c:showCatName val="0"/>
          <c:showSerName val="0"/>
          <c:showPercent val="0"/>
          <c:showBubbleSize val="0"/>
        </c:dLbls>
        <c:smooth val="0"/>
        <c:axId val="1685357903"/>
        <c:axId val="1545552079"/>
      </c:lineChart>
      <c:catAx>
        <c:axId val="168535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1545552079"/>
        <c:crosses val="autoZero"/>
        <c:auto val="1"/>
        <c:lblAlgn val="ctr"/>
        <c:lblOffset val="100"/>
        <c:noMultiLvlLbl val="0"/>
      </c:catAx>
      <c:valAx>
        <c:axId val="154555207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168535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2700" cap="flat" cmpd="sng" algn="ctr">
      <a:solidFill>
        <a:schemeClr val="tx1">
          <a:lumMod val="75000"/>
          <a:lumOff val="25000"/>
        </a:schemeClr>
      </a:solidFill>
      <a:round/>
    </a:ln>
    <a:effectLst/>
  </c:spPr>
  <c:txPr>
    <a:bodyPr/>
    <a:lstStyle/>
    <a:p>
      <a:pPr>
        <a:defRPr>
          <a:solidFill>
            <a:schemeClr val="tx1">
              <a:lumMod val="75000"/>
              <a:lumOff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 Coffee Company Sales Dashboard Project.xlsx]CountryBarChart!TotalSales</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1-C36C-482B-BC60-A832EEA17374}"/>
            </c:ext>
          </c:extLst>
        </c:ser>
        <c:dLbls>
          <c:showLegendKey val="0"/>
          <c:showVal val="0"/>
          <c:showCatName val="0"/>
          <c:showSerName val="0"/>
          <c:showPercent val="0"/>
          <c:showBubbleSize val="0"/>
        </c:dLbls>
        <c:gapWidth val="182"/>
        <c:axId val="1860151375"/>
        <c:axId val="1729093775"/>
      </c:barChart>
      <c:catAx>
        <c:axId val="1860151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093775"/>
        <c:crosses val="autoZero"/>
        <c:auto val="1"/>
        <c:lblAlgn val="ctr"/>
        <c:lblOffset val="100"/>
        <c:noMultiLvlLbl val="0"/>
      </c:catAx>
      <c:valAx>
        <c:axId val="172909377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151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2700"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 Coffee Company Sales Dashboard Project.xlsx]Top5Customers!TotalSales</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C285-49CA-B128-C779274F1A38}"/>
            </c:ext>
          </c:extLst>
        </c:ser>
        <c:dLbls>
          <c:showLegendKey val="0"/>
          <c:showVal val="0"/>
          <c:showCatName val="0"/>
          <c:showSerName val="0"/>
          <c:showPercent val="0"/>
          <c:showBubbleSize val="0"/>
        </c:dLbls>
        <c:gapWidth val="182"/>
        <c:axId val="1860151375"/>
        <c:axId val="1729093775"/>
      </c:barChart>
      <c:catAx>
        <c:axId val="1860151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093775"/>
        <c:crosses val="autoZero"/>
        <c:auto val="1"/>
        <c:lblAlgn val="ctr"/>
        <c:lblOffset val="100"/>
        <c:noMultiLvlLbl val="0"/>
      </c:catAx>
      <c:valAx>
        <c:axId val="172909377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151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2700"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57693</xdr:rowOff>
    </xdr:from>
    <xdr:to>
      <xdr:col>28</xdr:col>
      <xdr:colOff>0</xdr:colOff>
      <xdr:row>4</xdr:row>
      <xdr:rowOff>119742</xdr:rowOff>
    </xdr:to>
    <xdr:sp macro="" textlink="">
      <xdr:nvSpPr>
        <xdr:cNvPr id="2" name="Rectangle 1">
          <a:extLst>
            <a:ext uri="{FF2B5EF4-FFF2-40B4-BE49-F238E27FC236}">
              <a16:creationId xmlns:a16="http://schemas.microsoft.com/office/drawing/2014/main" id="{19D67B35-7F7C-6D69-0F5A-F4F4CFB0925A}"/>
            </a:ext>
          </a:extLst>
        </xdr:cNvPr>
        <xdr:cNvSpPr/>
      </xdr:nvSpPr>
      <xdr:spPr>
        <a:xfrm>
          <a:off x="125506" y="57693"/>
          <a:ext cx="16459200" cy="66268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i="0">
              <a:solidFill>
                <a:schemeClr val="lt1"/>
              </a:solidFill>
              <a:effectLst/>
              <a:latin typeface="+mn-lt"/>
              <a:ea typeface="+mn-ea"/>
              <a:cs typeface="+mn-cs"/>
            </a:rPr>
            <a:t>☕️ Coffee Company Sales Dashboard </a:t>
          </a:r>
        </a:p>
      </xdr:txBody>
    </xdr:sp>
    <xdr:clientData/>
  </xdr:twoCellAnchor>
  <xdr:twoCellAnchor>
    <xdr:from>
      <xdr:col>0</xdr:col>
      <xdr:colOff>120868</xdr:colOff>
      <xdr:row>13</xdr:row>
      <xdr:rowOff>145789</xdr:rowOff>
    </xdr:from>
    <xdr:to>
      <xdr:col>18</xdr:col>
      <xdr:colOff>399392</xdr:colOff>
      <xdr:row>35</xdr:row>
      <xdr:rowOff>138546</xdr:rowOff>
    </xdr:to>
    <xdr:graphicFrame macro="">
      <xdr:nvGraphicFramePr>
        <xdr:cNvPr id="3" name="Chart 2">
          <a:extLst>
            <a:ext uri="{FF2B5EF4-FFF2-40B4-BE49-F238E27FC236}">
              <a16:creationId xmlns:a16="http://schemas.microsoft.com/office/drawing/2014/main" id="{0FF1FFB5-5D63-4B80-850B-B3FA274F6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6438</xdr:colOff>
      <xdr:row>5</xdr:row>
      <xdr:rowOff>0</xdr:rowOff>
    </xdr:from>
    <xdr:to>
      <xdr:col>12</xdr:col>
      <xdr:colOff>318052</xdr:colOff>
      <xdr:row>13</xdr:row>
      <xdr:rowOff>99391</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058B9E32-2371-4906-AA4F-1BE3465EC43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1944" y="779929"/>
              <a:ext cx="7017214" cy="1533744"/>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12</xdr:col>
      <xdr:colOff>364278</xdr:colOff>
      <xdr:row>8</xdr:row>
      <xdr:rowOff>115821</xdr:rowOff>
    </xdr:from>
    <xdr:to>
      <xdr:col>15</xdr:col>
      <xdr:colOff>364278</xdr:colOff>
      <xdr:row>13</xdr:row>
      <xdr:rowOff>106017</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A846A508-90B0-4B23-863F-D8AF43E0CA4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195384" y="1433633"/>
              <a:ext cx="1828800" cy="8866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357809</xdr:colOff>
      <xdr:row>5</xdr:row>
      <xdr:rowOff>1</xdr:rowOff>
    </xdr:from>
    <xdr:to>
      <xdr:col>18</xdr:col>
      <xdr:colOff>400201</xdr:colOff>
      <xdr:row>8</xdr:row>
      <xdr:rowOff>45804</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CF9D8255-ECC0-4576-B4E5-53D11C5BE6E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188915" y="779930"/>
              <a:ext cx="3699992" cy="5836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401288</xdr:colOff>
      <xdr:row>8</xdr:row>
      <xdr:rowOff>120175</xdr:rowOff>
    </xdr:from>
    <xdr:to>
      <xdr:col>18</xdr:col>
      <xdr:colOff>401288</xdr:colOff>
      <xdr:row>13</xdr:row>
      <xdr:rowOff>103334</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C09C9396-5C18-46B6-AE69-8D60F5C26C7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061194" y="1437987"/>
              <a:ext cx="1828800" cy="8796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452718</xdr:colOff>
      <xdr:row>5</xdr:row>
      <xdr:rowOff>0</xdr:rowOff>
    </xdr:from>
    <xdr:to>
      <xdr:col>28</xdr:col>
      <xdr:colOff>0</xdr:colOff>
      <xdr:row>20</xdr:row>
      <xdr:rowOff>41564</xdr:rowOff>
    </xdr:to>
    <xdr:graphicFrame macro="">
      <xdr:nvGraphicFramePr>
        <xdr:cNvPr id="8" name="Chart 7">
          <a:extLst>
            <a:ext uri="{FF2B5EF4-FFF2-40B4-BE49-F238E27FC236}">
              <a16:creationId xmlns:a16="http://schemas.microsoft.com/office/drawing/2014/main" id="{FA7BF27A-B819-469D-A56D-D4B0E7800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452718</xdr:colOff>
      <xdr:row>20</xdr:row>
      <xdr:rowOff>110835</xdr:rowOff>
    </xdr:from>
    <xdr:to>
      <xdr:col>28</xdr:col>
      <xdr:colOff>0</xdr:colOff>
      <xdr:row>35</xdr:row>
      <xdr:rowOff>152399</xdr:rowOff>
    </xdr:to>
    <xdr:graphicFrame macro="">
      <xdr:nvGraphicFramePr>
        <xdr:cNvPr id="9" name="Chart 8">
          <a:extLst>
            <a:ext uri="{FF2B5EF4-FFF2-40B4-BE49-F238E27FC236}">
              <a16:creationId xmlns:a16="http://schemas.microsoft.com/office/drawing/2014/main" id="{427A8E34-510B-4908-9828-340E649DE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MMANUEL CORREYA" refreshedDate="45175.557740162039" createdVersion="8" refreshedVersion="8" minRefreshableVersion="3" recordCount="1000" xr:uid="{71694408-EC4B-47D6-9BA5-4679DCA23222}">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167987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80E64F-1314-4DD2-BB1A-EFB7D95597E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1" numFmtId="3"/>
  </dataFields>
  <chartFormats count="8">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2">
          <reference field="4294967294" count="1" selected="0">
            <x v="0"/>
          </reference>
          <reference field="13" count="1" selected="0">
            <x v="2"/>
          </reference>
        </references>
      </pivotArea>
    </chartFormat>
    <chartFormat chart="10" format="7" series="1">
      <pivotArea type="data" outline="0" fieldPosition="0">
        <references count="2">
          <reference field="4294967294" count="1" selected="0">
            <x v="0"/>
          </reference>
          <reference field="13" count="1" selected="0">
            <x v="3"/>
          </reference>
        </references>
      </pivotArea>
    </chartFormat>
    <chartFormat chart="12" format="12" series="1">
      <pivotArea type="data" outline="0" fieldPosition="0">
        <references count="2">
          <reference field="4294967294" count="1" selected="0">
            <x v="0"/>
          </reference>
          <reference field="13" count="1" selected="0">
            <x v="0"/>
          </reference>
        </references>
      </pivotArea>
    </chartFormat>
    <chartFormat chart="12" format="13" series="1">
      <pivotArea type="data" outline="0" fieldPosition="0">
        <references count="2">
          <reference field="4294967294" count="1" selected="0">
            <x v="0"/>
          </reference>
          <reference field="13" count="1" selected="0">
            <x v="1"/>
          </reference>
        </references>
      </pivotArea>
    </chartFormat>
    <chartFormat chart="12" format="14" series="1">
      <pivotArea type="data" outline="0" fieldPosition="0">
        <references count="2">
          <reference field="4294967294" count="1" selected="0">
            <x v="0"/>
          </reference>
          <reference field="13" count="1" selected="0">
            <x v="2"/>
          </reference>
        </references>
      </pivotArea>
    </chartFormat>
    <chartFormat chart="12"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24B686-9B15-4AF6-9E61-9726242F327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8"/>
  </dataFields>
  <chartFormats count="2">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659640-15A6-4465-A6E0-88A7DFEF9A9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8"/>
  </dataFields>
  <chartFormats count="5">
    <chartFormat chart="11" format="1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FA18C16-32AE-46B1-B8BD-27D68AAA2BC6}" sourceName="Size">
  <pivotTables>
    <pivotTable tabId="18" name="TotalSales"/>
    <pivotTable tabId="19" name="TotalSales"/>
    <pivotTable tabId="20" name="TotalSales"/>
  </pivotTables>
  <data>
    <tabular pivotCacheId="131679879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990FD89-DF58-4B40-89E1-B24749B4B0BA}" sourceName="Roast Type Name">
  <pivotTables>
    <pivotTable tabId="18" name="TotalSales"/>
    <pivotTable tabId="19" name="TotalSales"/>
    <pivotTable tabId="20" name="TotalSales"/>
  </pivotTables>
  <data>
    <tabular pivotCacheId="131679879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D5A6D49-8F8B-4465-83B1-B4E6F30DAF28}" sourceName="Loyalty Card">
  <pivotTables>
    <pivotTable tabId="18" name="TotalSales"/>
    <pivotTable tabId="19" name="TotalSales"/>
    <pivotTable tabId="20" name="TotalSales"/>
  </pivotTables>
  <data>
    <tabular pivotCacheId="131679879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AF884A8-F337-4536-A56D-A1508F7D8F3D}" cache="Slicer_Size" caption="Size" columnCount="2" rowHeight="234950"/>
  <slicer name="Roast Type Name" xr10:uid="{2D150105-3E2D-465B-8F18-BCC830AA995E}" cache="Slicer_Roast_Type_Name" caption="Roast Type Name" columnCount="3" rowHeight="234950"/>
  <slicer name="Loyalty Card" xr10:uid="{5F0CD830-A661-477E-A644-D05155D04754}"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28C542-5DD9-4AF6-8C2A-C25B0ECEF9CA}" name="Orders" displayName="Orders" ref="A1:P1001" totalsRowShown="0" headerRowDxfId="11">
  <autoFilter ref="A1:P1001" xr:uid="{F628C542-5DD9-4AF6-8C2A-C25B0ECEF9CA}"/>
  <tableColumns count="16">
    <tableColumn id="1" xr3:uid="{C560A18D-0F47-4943-B43D-0AB7C6806C0A}" name="Order ID" dataDxfId="10"/>
    <tableColumn id="2" xr3:uid="{3422600C-7A79-4D98-BBDD-F0A1E302C50A}" name="Order Date" dataDxfId="9"/>
    <tableColumn id="3" xr3:uid="{89D29964-334F-4DE9-A617-15101DF134EE}" name="Customer ID" dataDxfId="8"/>
    <tableColumn id="4" xr3:uid="{CFF2FD87-8E9E-4BDB-AAB7-6EE502B8100D}" name="Product ID"/>
    <tableColumn id="5" xr3:uid="{2B3B1916-E9E8-4D2F-888F-66A4658BCC6B}" name="Quantity" dataDxfId="7"/>
    <tableColumn id="6" xr3:uid="{3B1A62E9-F63E-403C-A039-8B061A29C924}" name="Customer Name" dataDxfId="6">
      <calculatedColumnFormula>_xlfn.XLOOKUP(C2,customers!$A$2:$A$1001,customers!$B$2:$B$1001,,0)</calculatedColumnFormula>
    </tableColumn>
    <tableColumn id="7" xr3:uid="{101984B4-7B38-40DC-85A2-2B6E57ADD207}" name="Email" dataDxfId="5">
      <calculatedColumnFormula>IF(_xlfn.XLOOKUP(C2,customers!$A$2:$A$1001,customers!$C$2:$C$1001,,0)=0,"",_xlfn.XLOOKUP(C2,customers!$A$2:$A$1001,customers!$C$2:$C$1001,,0))</calculatedColumnFormula>
    </tableColumn>
    <tableColumn id="8" xr3:uid="{EC7ED18C-C9C1-41BD-8824-2F1B65DEA5BB}" name="Country" dataDxfId="4">
      <calculatedColumnFormula>_xlfn.XLOOKUP(C2,customers!$A$1:$A$1001,customers!$G$1:$G$1001,,0)</calculatedColumnFormula>
    </tableColumn>
    <tableColumn id="9" xr3:uid="{22B21954-BAA9-4FF5-87A0-2B623511BD38}" name="Coffee Type">
      <calculatedColumnFormula>INDEX(products!$A$1:$G$49,MATCH(orders!$D2,products!$A$1:$A$49,0),MATCH(orders!I$1,products!$A$1:$G$1,0))</calculatedColumnFormula>
    </tableColumn>
    <tableColumn id="10" xr3:uid="{C8448143-DA0D-4C18-9ABD-389023EDA248}" name="Roast Type">
      <calculatedColumnFormula>INDEX(products!$A$1:$G$49,MATCH(orders!$D2,products!$A$1:$A$49,0),MATCH(orders!J$1,products!$A$1:$G$1,0))</calculatedColumnFormula>
    </tableColumn>
    <tableColumn id="11" xr3:uid="{FFE03937-1CBF-450C-AE9F-A0F16A57E29E}" name="Size" dataDxfId="3">
      <calculatedColumnFormula>INDEX(products!$A$1:$G$49,MATCH(orders!$D2,products!$A$1:$A$49,0),MATCH(orders!K$1,products!$A$1:$G$1,0))</calculatedColumnFormula>
    </tableColumn>
    <tableColumn id="12" xr3:uid="{F5C56226-9D9A-424E-AB63-647894C347D5}" name="Unit Price" dataDxfId="2">
      <calculatedColumnFormula>INDEX(products!$A$1:$G$49,MATCH(orders!$D2,products!$A$1:$A$49,0),MATCH(orders!L$1,products!$A$1:$G$1,0))</calculatedColumnFormula>
    </tableColumn>
    <tableColumn id="13" xr3:uid="{7E0061B4-0813-436A-BE71-C3719667492E}" name="Sales" dataDxfId="1">
      <calculatedColumnFormula>L2*E2</calculatedColumnFormula>
    </tableColumn>
    <tableColumn id="14" xr3:uid="{5D744DCA-0225-4307-9976-2C1F1FFA6B83}" name="Coffee Type Name">
      <calculatedColumnFormula>IF(I2="Rob","Robusta",(IF(I2="Ara","Arabica",(IF(I2="Exc","Excelsa",(IF(I2="Lib","Liberica",0)))))))</calculatedColumnFormula>
    </tableColumn>
    <tableColumn id="15" xr3:uid="{BB5636A7-62A7-4017-B9B5-0C48FBF518C3}" name="Roast Type Name">
      <calculatedColumnFormula>IF(J2="M","Medium",(IF(J2="L","Light",(IF(J2="D","Dark",0)))))</calculatedColumnFormula>
    </tableColumn>
    <tableColumn id="16" xr3:uid="{EDC6DAA6-DCDD-433A-B0A4-97004E0AB394}"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E1DEC12-BD64-4C94-8C30-8A5A9D4B2EEA}" sourceName="Order Date">
  <pivotTables>
    <pivotTable tabId="18" name="TotalSales"/>
    <pivotTable tabId="19" name="TotalSales"/>
    <pivotTable tabId="20" name="TotalSales"/>
  </pivotTables>
  <state minimalRefreshVersion="6" lastRefreshVersion="6" pivotCacheId="131679879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4E94ABE-1579-4AD4-B93A-63212BE0330B}" cache="NativeTimeline_Order_Date" caption="Order Date" level="2" selectionLevel="2" scrollPosition="2020-06-28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572A3-6033-4EB0-9103-9A45242A26A5}">
  <dimension ref="A1"/>
  <sheetViews>
    <sheetView showGridLines="0" showRowColHeaders="0" zoomScale="85" zoomScaleNormal="85" workbookViewId="0">
      <selection activeCell="R37" sqref="R37"/>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25C4B-C23F-47A6-BFF1-1D5B02363342}">
  <dimension ref="A1:F48"/>
  <sheetViews>
    <sheetView zoomScale="85" zoomScaleNormal="85" workbookViewId="0">
      <selection activeCell="J13" sqref="J13"/>
    </sheetView>
  </sheetViews>
  <sheetFormatPr defaultRowHeight="14.4" x14ac:dyDescent="0.3"/>
  <cols>
    <col min="1" max="1" width="12.5546875" bestFit="1" customWidth="1"/>
    <col min="2" max="2" width="13.44140625" bestFit="1" customWidth="1"/>
    <col min="3" max="3" width="19.88671875" bestFit="1" customWidth="1"/>
    <col min="4" max="4" width="7.21875" bestFit="1" customWidth="1"/>
    <col min="5" max="5" width="7.77734375" bestFit="1" customWidth="1"/>
    <col min="6" max="6" width="8.21875" bestFit="1" customWidth="1"/>
  </cols>
  <sheetData>
    <row r="1" spans="1:6" ht="29.4" x14ac:dyDescent="0.65">
      <c r="A1" s="12" t="s">
        <v>6222</v>
      </c>
    </row>
    <row r="3" spans="1:6" x14ac:dyDescent="0.3">
      <c r="A3" s="6" t="s">
        <v>6215</v>
      </c>
      <c r="C3" s="6" t="s">
        <v>6196</v>
      </c>
    </row>
    <row r="4" spans="1:6" x14ac:dyDescent="0.3">
      <c r="A4" s="6" t="s">
        <v>6214</v>
      </c>
      <c r="B4" s="6" t="s">
        <v>1</v>
      </c>
      <c r="C4" t="s">
        <v>6216</v>
      </c>
      <c r="D4" t="s">
        <v>6217</v>
      </c>
      <c r="E4" t="s">
        <v>6218</v>
      </c>
      <c r="F4" t="s">
        <v>6219</v>
      </c>
    </row>
    <row r="5" spans="1:6" x14ac:dyDescent="0.3">
      <c r="A5" t="s">
        <v>6198</v>
      </c>
      <c r="B5" s="7" t="s">
        <v>6199</v>
      </c>
      <c r="C5" s="8">
        <v>186.85499999999999</v>
      </c>
      <c r="D5" s="8">
        <v>305.97000000000003</v>
      </c>
      <c r="E5" s="8">
        <v>213.15999999999997</v>
      </c>
      <c r="F5" s="8">
        <v>123</v>
      </c>
    </row>
    <row r="6" spans="1:6" x14ac:dyDescent="0.3">
      <c r="B6" s="7" t="s">
        <v>6200</v>
      </c>
      <c r="C6" s="8">
        <v>251.96499999999997</v>
      </c>
      <c r="D6" s="8">
        <v>129.46</v>
      </c>
      <c r="E6" s="8">
        <v>434.03999999999996</v>
      </c>
      <c r="F6" s="8">
        <v>171.93999999999997</v>
      </c>
    </row>
    <row r="7" spans="1:6" x14ac:dyDescent="0.3">
      <c r="B7" s="7" t="s">
        <v>6201</v>
      </c>
      <c r="C7" s="8">
        <v>224.94499999999999</v>
      </c>
      <c r="D7" s="8">
        <v>349.12</v>
      </c>
      <c r="E7" s="8">
        <v>321.04000000000002</v>
      </c>
      <c r="F7" s="8">
        <v>126.035</v>
      </c>
    </row>
    <row r="8" spans="1:6" x14ac:dyDescent="0.3">
      <c r="B8" s="7" t="s">
        <v>6202</v>
      </c>
      <c r="C8" s="8">
        <v>307.12</v>
      </c>
      <c r="D8" s="8">
        <v>681.07499999999993</v>
      </c>
      <c r="E8" s="8">
        <v>533.70499999999993</v>
      </c>
      <c r="F8" s="8">
        <v>158.85</v>
      </c>
    </row>
    <row r="9" spans="1:6" x14ac:dyDescent="0.3">
      <c r="B9" s="7" t="s">
        <v>6203</v>
      </c>
      <c r="C9" s="8">
        <v>53.664999999999992</v>
      </c>
      <c r="D9" s="8">
        <v>83.025000000000006</v>
      </c>
      <c r="E9" s="8">
        <v>193.83499999999998</v>
      </c>
      <c r="F9" s="8">
        <v>68.039999999999992</v>
      </c>
    </row>
    <row r="10" spans="1:6" x14ac:dyDescent="0.3">
      <c r="B10" s="7" t="s">
        <v>6204</v>
      </c>
      <c r="C10" s="8">
        <v>163.01999999999998</v>
      </c>
      <c r="D10" s="8">
        <v>678.3599999999999</v>
      </c>
      <c r="E10" s="8">
        <v>171.04500000000002</v>
      </c>
      <c r="F10" s="8">
        <v>372.255</v>
      </c>
    </row>
    <row r="11" spans="1:6" x14ac:dyDescent="0.3">
      <c r="B11" s="7" t="s">
        <v>6205</v>
      </c>
      <c r="C11" s="8">
        <v>345.02</v>
      </c>
      <c r="D11" s="8">
        <v>273.86999999999995</v>
      </c>
      <c r="E11" s="8">
        <v>184.12999999999997</v>
      </c>
      <c r="F11" s="8">
        <v>201.11499999999998</v>
      </c>
    </row>
    <row r="12" spans="1:6" x14ac:dyDescent="0.3">
      <c r="B12" s="7" t="s">
        <v>6206</v>
      </c>
      <c r="C12" s="8">
        <v>334.89</v>
      </c>
      <c r="D12" s="8">
        <v>70.95</v>
      </c>
      <c r="E12" s="8">
        <v>134.23000000000002</v>
      </c>
      <c r="F12" s="8">
        <v>166.27499999999998</v>
      </c>
    </row>
    <row r="13" spans="1:6" x14ac:dyDescent="0.3">
      <c r="B13" s="7" t="s">
        <v>6207</v>
      </c>
      <c r="C13" s="8">
        <v>178.70999999999998</v>
      </c>
      <c r="D13" s="8">
        <v>166.1</v>
      </c>
      <c r="E13" s="8">
        <v>439.30999999999995</v>
      </c>
      <c r="F13" s="8">
        <v>492.9</v>
      </c>
    </row>
    <row r="14" spans="1:6" x14ac:dyDescent="0.3">
      <c r="B14" s="7" t="s">
        <v>6208</v>
      </c>
      <c r="C14" s="8">
        <v>301.98500000000001</v>
      </c>
      <c r="D14" s="8">
        <v>153.76499999999999</v>
      </c>
      <c r="E14" s="8">
        <v>215.55499999999998</v>
      </c>
      <c r="F14" s="8">
        <v>213.66499999999999</v>
      </c>
    </row>
    <row r="15" spans="1:6" x14ac:dyDescent="0.3">
      <c r="B15" s="7" t="s">
        <v>6209</v>
      </c>
      <c r="C15" s="8">
        <v>312.83499999999998</v>
      </c>
      <c r="D15" s="8">
        <v>63.249999999999993</v>
      </c>
      <c r="E15" s="8">
        <v>350.89500000000004</v>
      </c>
      <c r="F15" s="8">
        <v>96.405000000000001</v>
      </c>
    </row>
    <row r="16" spans="1:6" x14ac:dyDescent="0.3">
      <c r="B16" s="7" t="s">
        <v>6210</v>
      </c>
      <c r="C16" s="8">
        <v>265.62</v>
      </c>
      <c r="D16" s="8">
        <v>526.51499999999987</v>
      </c>
      <c r="E16" s="8">
        <v>187.06</v>
      </c>
      <c r="F16" s="8">
        <v>210.58999999999997</v>
      </c>
    </row>
    <row r="17" spans="1:6" x14ac:dyDescent="0.3">
      <c r="A17" t="s">
        <v>6211</v>
      </c>
      <c r="B17" s="7" t="s">
        <v>6199</v>
      </c>
      <c r="C17" s="8">
        <v>47.25</v>
      </c>
      <c r="D17" s="8">
        <v>65.805000000000007</v>
      </c>
      <c r="E17" s="8">
        <v>274.67500000000001</v>
      </c>
      <c r="F17" s="8">
        <v>179.22</v>
      </c>
    </row>
    <row r="18" spans="1:6" x14ac:dyDescent="0.3">
      <c r="B18" s="7" t="s">
        <v>6200</v>
      </c>
      <c r="C18" s="8">
        <v>745.44999999999993</v>
      </c>
      <c r="D18" s="8">
        <v>428.88499999999999</v>
      </c>
      <c r="E18" s="8">
        <v>194.17499999999998</v>
      </c>
      <c r="F18" s="8">
        <v>429.82999999999993</v>
      </c>
    </row>
    <row r="19" spans="1:6" x14ac:dyDescent="0.3">
      <c r="B19" s="7" t="s">
        <v>6201</v>
      </c>
      <c r="C19" s="8">
        <v>130.47</v>
      </c>
      <c r="D19" s="8">
        <v>271.48500000000001</v>
      </c>
      <c r="E19" s="8">
        <v>281.20499999999998</v>
      </c>
      <c r="F19" s="8">
        <v>231.63000000000002</v>
      </c>
    </row>
    <row r="20" spans="1:6" x14ac:dyDescent="0.3">
      <c r="B20" s="7" t="s">
        <v>6202</v>
      </c>
      <c r="C20" s="8">
        <v>27</v>
      </c>
      <c r="D20" s="8">
        <v>347.26</v>
      </c>
      <c r="E20" s="8">
        <v>147.51</v>
      </c>
      <c r="F20" s="8">
        <v>240.04</v>
      </c>
    </row>
    <row r="21" spans="1:6" x14ac:dyDescent="0.3">
      <c r="B21" s="7" t="s">
        <v>6203</v>
      </c>
      <c r="C21" s="8">
        <v>255.11499999999995</v>
      </c>
      <c r="D21" s="8">
        <v>541.73</v>
      </c>
      <c r="E21" s="8">
        <v>83.43</v>
      </c>
      <c r="F21" s="8">
        <v>59.079999999999991</v>
      </c>
    </row>
    <row r="22" spans="1:6" x14ac:dyDescent="0.3">
      <c r="B22" s="7" t="s">
        <v>6204</v>
      </c>
      <c r="C22" s="8">
        <v>584.78999999999985</v>
      </c>
      <c r="D22" s="8">
        <v>357.42999999999995</v>
      </c>
      <c r="E22" s="8">
        <v>355.34</v>
      </c>
      <c r="F22" s="8">
        <v>140.88</v>
      </c>
    </row>
    <row r="23" spans="1:6" x14ac:dyDescent="0.3">
      <c r="B23" s="7" t="s">
        <v>6205</v>
      </c>
      <c r="C23" s="8">
        <v>430.62</v>
      </c>
      <c r="D23" s="8">
        <v>227.42500000000001</v>
      </c>
      <c r="E23" s="8">
        <v>236.315</v>
      </c>
      <c r="F23" s="8">
        <v>414.58499999999992</v>
      </c>
    </row>
    <row r="24" spans="1:6" x14ac:dyDescent="0.3">
      <c r="B24" s="7" t="s">
        <v>6206</v>
      </c>
      <c r="C24" s="8">
        <v>22.5</v>
      </c>
      <c r="D24" s="8">
        <v>77.72</v>
      </c>
      <c r="E24" s="8">
        <v>60.5</v>
      </c>
      <c r="F24" s="8">
        <v>139.67999999999998</v>
      </c>
    </row>
    <row r="25" spans="1:6" x14ac:dyDescent="0.3">
      <c r="B25" s="7" t="s">
        <v>6207</v>
      </c>
      <c r="C25" s="8">
        <v>126.14999999999999</v>
      </c>
      <c r="D25" s="8">
        <v>195.11</v>
      </c>
      <c r="E25" s="8">
        <v>89.13</v>
      </c>
      <c r="F25" s="8">
        <v>302.65999999999997</v>
      </c>
    </row>
    <row r="26" spans="1:6" x14ac:dyDescent="0.3">
      <c r="B26" s="7" t="s">
        <v>6208</v>
      </c>
      <c r="C26" s="8">
        <v>376.03</v>
      </c>
      <c r="D26" s="8">
        <v>523.24</v>
      </c>
      <c r="E26" s="8">
        <v>440.96499999999997</v>
      </c>
      <c r="F26" s="8">
        <v>174.46999999999997</v>
      </c>
    </row>
    <row r="27" spans="1:6" x14ac:dyDescent="0.3">
      <c r="B27" s="7" t="s">
        <v>6209</v>
      </c>
      <c r="C27" s="8">
        <v>515.17999999999995</v>
      </c>
      <c r="D27" s="8">
        <v>142.56</v>
      </c>
      <c r="E27" s="8">
        <v>347.03999999999996</v>
      </c>
      <c r="F27" s="8">
        <v>104.08499999999999</v>
      </c>
    </row>
    <row r="28" spans="1:6" x14ac:dyDescent="0.3">
      <c r="B28" s="7" t="s">
        <v>6210</v>
      </c>
      <c r="C28" s="8">
        <v>95.859999999999985</v>
      </c>
      <c r="D28" s="8">
        <v>484.76</v>
      </c>
      <c r="E28" s="8">
        <v>94.17</v>
      </c>
      <c r="F28" s="8">
        <v>77.10499999999999</v>
      </c>
    </row>
    <row r="29" spans="1:6" x14ac:dyDescent="0.3">
      <c r="A29" t="s">
        <v>6212</v>
      </c>
      <c r="B29" s="7" t="s">
        <v>6199</v>
      </c>
      <c r="C29" s="8">
        <v>258.34500000000003</v>
      </c>
      <c r="D29" s="8">
        <v>139.625</v>
      </c>
      <c r="E29" s="8">
        <v>279.52000000000004</v>
      </c>
      <c r="F29" s="8">
        <v>160.19499999999999</v>
      </c>
    </row>
    <row r="30" spans="1:6" x14ac:dyDescent="0.3">
      <c r="B30" s="7" t="s">
        <v>6200</v>
      </c>
      <c r="C30" s="8">
        <v>342.2</v>
      </c>
      <c r="D30" s="8">
        <v>284.24999999999994</v>
      </c>
      <c r="E30" s="8">
        <v>251.83</v>
      </c>
      <c r="F30" s="8">
        <v>80.550000000000011</v>
      </c>
    </row>
    <row r="31" spans="1:6" x14ac:dyDescent="0.3">
      <c r="B31" s="7" t="s">
        <v>6201</v>
      </c>
      <c r="C31" s="8">
        <v>418.30499999999989</v>
      </c>
      <c r="D31" s="8">
        <v>468.125</v>
      </c>
      <c r="E31" s="8">
        <v>405.05500000000006</v>
      </c>
      <c r="F31" s="8">
        <v>253.15499999999997</v>
      </c>
    </row>
    <row r="32" spans="1:6" x14ac:dyDescent="0.3">
      <c r="B32" s="7" t="s">
        <v>6202</v>
      </c>
      <c r="C32" s="8">
        <v>102.32999999999998</v>
      </c>
      <c r="D32" s="8">
        <v>242.14000000000001</v>
      </c>
      <c r="E32" s="8">
        <v>554.875</v>
      </c>
      <c r="F32" s="8">
        <v>106.23999999999998</v>
      </c>
    </row>
    <row r="33" spans="1:6" x14ac:dyDescent="0.3">
      <c r="B33" s="7" t="s">
        <v>6203</v>
      </c>
      <c r="C33" s="8">
        <v>234.71999999999997</v>
      </c>
      <c r="D33" s="8">
        <v>133.08000000000001</v>
      </c>
      <c r="E33" s="8">
        <v>267.2</v>
      </c>
      <c r="F33" s="8">
        <v>272.68999999999994</v>
      </c>
    </row>
    <row r="34" spans="1:6" x14ac:dyDescent="0.3">
      <c r="B34" s="7" t="s">
        <v>6204</v>
      </c>
      <c r="C34" s="8">
        <v>430.39</v>
      </c>
      <c r="D34" s="8">
        <v>136.20500000000001</v>
      </c>
      <c r="E34" s="8">
        <v>209.6</v>
      </c>
      <c r="F34" s="8">
        <v>88.334999999999994</v>
      </c>
    </row>
    <row r="35" spans="1:6" x14ac:dyDescent="0.3">
      <c r="B35" s="7" t="s">
        <v>6205</v>
      </c>
      <c r="C35" s="8">
        <v>109.005</v>
      </c>
      <c r="D35" s="8">
        <v>393.57499999999999</v>
      </c>
      <c r="E35" s="8">
        <v>61.034999999999997</v>
      </c>
      <c r="F35" s="8">
        <v>199.48999999999998</v>
      </c>
    </row>
    <row r="36" spans="1:6" x14ac:dyDescent="0.3">
      <c r="B36" s="7" t="s">
        <v>6206</v>
      </c>
      <c r="C36" s="8">
        <v>287.52499999999998</v>
      </c>
      <c r="D36" s="8">
        <v>288.67</v>
      </c>
      <c r="E36" s="8">
        <v>125.58</v>
      </c>
      <c r="F36" s="8">
        <v>374.13499999999999</v>
      </c>
    </row>
    <row r="37" spans="1:6" x14ac:dyDescent="0.3">
      <c r="B37" s="7" t="s">
        <v>6207</v>
      </c>
      <c r="C37" s="8">
        <v>840.92999999999984</v>
      </c>
      <c r="D37" s="8">
        <v>409.875</v>
      </c>
      <c r="E37" s="8">
        <v>171.32999999999998</v>
      </c>
      <c r="F37" s="8">
        <v>221.43999999999997</v>
      </c>
    </row>
    <row r="38" spans="1:6" x14ac:dyDescent="0.3">
      <c r="B38" s="7" t="s">
        <v>6208</v>
      </c>
      <c r="C38" s="8">
        <v>299.07</v>
      </c>
      <c r="D38" s="8">
        <v>260.32499999999999</v>
      </c>
      <c r="E38" s="8">
        <v>584.64</v>
      </c>
      <c r="F38" s="8">
        <v>256.36500000000001</v>
      </c>
    </row>
    <row r="39" spans="1:6" x14ac:dyDescent="0.3">
      <c r="B39" s="7" t="s">
        <v>6209</v>
      </c>
      <c r="C39" s="8">
        <v>323.32499999999999</v>
      </c>
      <c r="D39" s="8">
        <v>565.57000000000005</v>
      </c>
      <c r="E39" s="8">
        <v>537.80999999999995</v>
      </c>
      <c r="F39" s="8">
        <v>189.47499999999999</v>
      </c>
    </row>
    <row r="40" spans="1:6" x14ac:dyDescent="0.3">
      <c r="B40" s="7" t="s">
        <v>6210</v>
      </c>
      <c r="C40" s="8">
        <v>399.48499999999996</v>
      </c>
      <c r="D40" s="8">
        <v>148.19999999999999</v>
      </c>
      <c r="E40" s="8">
        <v>388.21999999999997</v>
      </c>
      <c r="F40" s="8">
        <v>212.07499999999999</v>
      </c>
    </row>
    <row r="41" spans="1:6" x14ac:dyDescent="0.3">
      <c r="A41" t="s">
        <v>6213</v>
      </c>
      <c r="B41" s="7" t="s">
        <v>6199</v>
      </c>
      <c r="C41" s="8">
        <v>112.69499999999999</v>
      </c>
      <c r="D41" s="8">
        <v>166.32</v>
      </c>
      <c r="E41" s="8">
        <v>843.71499999999992</v>
      </c>
      <c r="F41" s="8">
        <v>146.685</v>
      </c>
    </row>
    <row r="42" spans="1:6" x14ac:dyDescent="0.3">
      <c r="B42" s="7" t="s">
        <v>6200</v>
      </c>
      <c r="C42" s="8">
        <v>114.87999999999998</v>
      </c>
      <c r="D42" s="8">
        <v>133.815</v>
      </c>
      <c r="E42" s="8">
        <v>91.175000000000011</v>
      </c>
      <c r="F42" s="8">
        <v>53.759999999999991</v>
      </c>
    </row>
    <row r="43" spans="1:6" x14ac:dyDescent="0.3">
      <c r="B43" s="7" t="s">
        <v>6201</v>
      </c>
      <c r="C43" s="8">
        <v>277.76</v>
      </c>
      <c r="D43" s="8">
        <v>175.41</v>
      </c>
      <c r="E43" s="8">
        <v>462.50999999999993</v>
      </c>
      <c r="F43" s="8">
        <v>399.52499999999998</v>
      </c>
    </row>
    <row r="44" spans="1:6" x14ac:dyDescent="0.3">
      <c r="B44" s="7" t="s">
        <v>6202</v>
      </c>
      <c r="C44" s="8">
        <v>197.89499999999998</v>
      </c>
      <c r="D44" s="8">
        <v>289.755</v>
      </c>
      <c r="E44" s="8">
        <v>88.545000000000002</v>
      </c>
      <c r="F44" s="8">
        <v>200.25499999999997</v>
      </c>
    </row>
    <row r="45" spans="1:6" x14ac:dyDescent="0.3">
      <c r="B45" s="7" t="s">
        <v>6203</v>
      </c>
      <c r="C45" s="8">
        <v>193.11499999999998</v>
      </c>
      <c r="D45" s="8">
        <v>212.49499999999998</v>
      </c>
      <c r="E45" s="8">
        <v>292.29000000000002</v>
      </c>
      <c r="F45" s="8">
        <v>304.46999999999997</v>
      </c>
    </row>
    <row r="46" spans="1:6" x14ac:dyDescent="0.3">
      <c r="B46" s="7" t="s">
        <v>6204</v>
      </c>
      <c r="C46" s="8">
        <v>179.79</v>
      </c>
      <c r="D46" s="8">
        <v>426.2</v>
      </c>
      <c r="E46" s="8">
        <v>170.08999999999997</v>
      </c>
      <c r="F46" s="8">
        <v>379.31</v>
      </c>
    </row>
    <row r="47" spans="1:6" x14ac:dyDescent="0.3">
      <c r="B47" s="7" t="s">
        <v>6205</v>
      </c>
      <c r="C47" s="8">
        <v>247.28999999999996</v>
      </c>
      <c r="D47" s="8">
        <v>246.685</v>
      </c>
      <c r="E47" s="8">
        <v>271.05499999999995</v>
      </c>
      <c r="F47" s="8">
        <v>141.69999999999999</v>
      </c>
    </row>
    <row r="48" spans="1:6" x14ac:dyDescent="0.3">
      <c r="B48" s="7"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A1FF0-4435-4162-AB10-73EED1366987}">
  <dimension ref="A1:B6"/>
  <sheetViews>
    <sheetView zoomScale="85" zoomScaleNormal="85" workbookViewId="0">
      <selection activeCell="F9" sqref="F8:F9"/>
    </sheetView>
  </sheetViews>
  <sheetFormatPr defaultRowHeight="14.4" x14ac:dyDescent="0.3"/>
  <cols>
    <col min="1" max="1" width="14.44140625" bestFit="1" customWidth="1"/>
    <col min="2" max="2" width="12.109375" bestFit="1" customWidth="1"/>
    <col min="3" max="3" width="7.21875" bestFit="1" customWidth="1"/>
    <col min="4" max="4" width="7.77734375" bestFit="1" customWidth="1"/>
    <col min="5" max="6" width="8.21875" bestFit="1" customWidth="1"/>
  </cols>
  <sheetData>
    <row r="1" spans="1:2" ht="29.4" x14ac:dyDescent="0.65">
      <c r="A1" s="11" t="s">
        <v>6220</v>
      </c>
    </row>
    <row r="3" spans="1:2" x14ac:dyDescent="0.3">
      <c r="A3" s="6" t="s">
        <v>7</v>
      </c>
      <c r="B3" t="s">
        <v>6215</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AD611-B883-4562-94D2-171F8C732544}">
  <dimension ref="A1:B8"/>
  <sheetViews>
    <sheetView zoomScale="85" zoomScaleNormal="85" workbookViewId="0">
      <selection activeCell="D9" sqref="D9"/>
    </sheetView>
  </sheetViews>
  <sheetFormatPr defaultRowHeight="14.4" x14ac:dyDescent="0.3"/>
  <cols>
    <col min="1" max="1" width="17.88671875" bestFit="1" customWidth="1"/>
    <col min="2" max="2" width="12.109375" bestFit="1" customWidth="1"/>
    <col min="3" max="3" width="7.21875" bestFit="1" customWidth="1"/>
    <col min="4" max="4" width="7.77734375" bestFit="1" customWidth="1"/>
    <col min="5" max="6" width="8.21875" bestFit="1" customWidth="1"/>
  </cols>
  <sheetData>
    <row r="1" spans="1:2" ht="32.4" x14ac:dyDescent="0.7">
      <c r="A1" s="10" t="s">
        <v>6221</v>
      </c>
    </row>
    <row r="3" spans="1:2" x14ac:dyDescent="0.3">
      <c r="A3" s="6" t="s">
        <v>4</v>
      </c>
      <c r="B3" t="s">
        <v>6215</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85" zoomScaleNormal="85" workbookViewId="0">
      <selection activeCell="E27" sqref="E27"/>
    </sheetView>
  </sheetViews>
  <sheetFormatPr defaultRowHeight="14.4" x14ac:dyDescent="0.3"/>
  <cols>
    <col min="1" max="1" width="16.5546875" bestFit="1" customWidth="1"/>
    <col min="2" max="2" width="13.109375" customWidth="1"/>
    <col min="3" max="3" width="17.44140625" bestFit="1" customWidth="1"/>
    <col min="4" max="4" width="12.44140625" customWidth="1"/>
    <col min="5" max="5" width="10.88671875" customWidth="1"/>
    <col min="6" max="6" width="22.5546875" bestFit="1" customWidth="1"/>
    <col min="7" max="7" width="36.88671875" bestFit="1" customWidth="1"/>
    <col min="8" max="8" width="12.21875" customWidth="1"/>
    <col min="9" max="9" width="13.33203125" customWidth="1"/>
    <col min="10" max="10" width="12.6640625" customWidth="1"/>
    <col min="11" max="11" width="6.21875" customWidth="1"/>
    <col min="12" max="12" width="11.6640625" customWidth="1"/>
    <col min="13" max="13" width="11.21875" customWidth="1"/>
    <col min="14" max="14" width="19.109375" customWidth="1"/>
    <col min="15" max="15" width="18.44140625" customWidth="1"/>
    <col min="16" max="16" width="14.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IF(I2="Rob","Robusta",(IF(I2="Ara","Arabica",(IF(I2="Exc","Excelsa",(IF(I2="Lib","Liberica",0)))))))</f>
        <v>Robusta</v>
      </c>
      <c r="O2" t="str">
        <f>IF(J2="M","Medium",(IF(J2="L","Light",(IF(J2="D","Dark",0)))))</f>
        <v>Medium</v>
      </c>
      <c r="P2" t="str">
        <f>_xlfn.XLOOKUP(Orders[[#This Row],[Customer ID]],customers!$A$1:$A$1001,customers!$I$1:$I$1001,,0)</f>
        <v>Yes</v>
      </c>
    </row>
    <row r="3" spans="1:16" x14ac:dyDescent="0.3">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IF(I3="Rob","Robusta",(IF(I3="Ara","Arabica",(IF(I3="Exc","Excelsa",(IF(I3="Lib","Liberica",0)))))))</f>
        <v>Excelsa</v>
      </c>
      <c r="O3" t="str">
        <f t="shared" ref="O3:O66" si="2">IF(J3="M","Medium",(IF(J3="L","Light",(IF(J3="D","Dark",0)))))</f>
        <v>Medium</v>
      </c>
      <c r="P3" t="str">
        <f>_xlfn.XLOOKUP(Orders[[#This Row],[Customer ID]],customers!$A$1:$A$1001,customers!$I$1:$I$1001,,0)</f>
        <v>Yes</v>
      </c>
    </row>
    <row r="4" spans="1:16" x14ac:dyDescent="0.3">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IF(I67="Rob","Robusta",(IF(I67="Ara","Arabica",(IF(I67="Exc","Excelsa",(IF(I67="Lib","Liberica",0)))))))</f>
        <v>Robusta</v>
      </c>
      <c r="O67" t="str">
        <f t="shared" ref="O67:O130" si="5">IF(J67="M","Medium",(IF(J67="L","Light",(IF(J67="D","Dark",0)))))</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IF(I131="Rob","Robusta",(IF(I131="Ara","Arabica",(IF(I131="Exc","Excelsa",(IF(I131="Lib","Liberica",0)))))))</f>
        <v>Excelsa</v>
      </c>
      <c r="O131" t="str">
        <f t="shared" ref="O131:O194" si="8">IF(J131="M","Medium",(IF(J131="L","Light",(IF(J131="D","Dark",0)))))</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IF(I195="Rob","Robusta",(IF(I195="Ara","Arabica",(IF(I195="Exc","Excelsa",(IF(I195="Lib","Liberica",0)))))))</f>
        <v>Excelsa</v>
      </c>
      <c r="O195" t="str">
        <f t="shared" ref="O195:O258" si="11">IF(J195="M","Medium",(IF(J195="L","Light",(IF(J195="D","Dark",0)))))</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IF(I259="Rob","Robusta",(IF(I259="Ara","Arabica",(IF(I259="Exc","Excelsa",(IF(I259="Lib","Liberica",0)))))))</f>
        <v>Excelsa</v>
      </c>
      <c r="O259" t="str">
        <f t="shared" ref="O259:O322" si="14">IF(J259="M","Medium",(IF(J259="L","Light",(IF(J259="D","Dark",0)))))</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IF(I323="Rob","Robusta",(IF(I323="Ara","Arabica",(IF(I323="Exc","Excelsa",(IF(I323="Lib","Liberica",0)))))))</f>
        <v>Arabica</v>
      </c>
      <c r="O323" t="str">
        <f t="shared" ref="O323:O386" si="17">IF(J323="M","Medium",(IF(J323="L","Light",(IF(J323="D","Dark",0)))))</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IF(I387="Rob","Robusta",(IF(I387="Ara","Arabica",(IF(I387="Exc","Excelsa",(IF(I387="Lib","Liberica",0)))))))</f>
        <v>Liberica</v>
      </c>
      <c r="O387" t="str">
        <f t="shared" ref="O387:O450" si="20">IF(J387="M","Medium",(IF(J387="L","Light",(IF(J387="D","Dark",0)))))</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IF(I451="Rob","Robusta",(IF(I451="Ara","Arabica",(IF(I451="Exc","Excelsa",(IF(I451="Lib","Liberica",0)))))))</f>
        <v>Robusta</v>
      </c>
      <c r="O451" t="str">
        <f t="shared" ref="O451:O514" si="23">IF(J451="M","Medium",(IF(J451="L","Light",(IF(J451="D","Dark",0)))))</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IF(I515="Rob","Robusta",(IF(I515="Ara","Arabica",(IF(I515="Exc","Excelsa",(IF(I515="Lib","Liberica",0)))))))</f>
        <v>Liberica</v>
      </c>
      <c r="O515" t="str">
        <f t="shared" ref="O515:O578" si="26">IF(J515="M","Medium",(IF(J515="L","Light",(IF(J515="D","Dark",0)))))</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IF(I579="Rob","Robusta",(IF(I579="Ara","Arabica",(IF(I579="Exc","Excelsa",(IF(I579="Lib","Liberica",0)))))))</f>
        <v>Liberica</v>
      </c>
      <c r="O579" t="str">
        <f t="shared" ref="O579:O642" si="29">IF(J579="M","Medium",(IF(J579="L","Light",(IF(J579="D","Dark",0)))))</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IF(I643="Rob","Robusta",(IF(I643="Ara","Arabica",(IF(I643="Exc","Excelsa",(IF(I643="Lib","Liberica",0)))))))</f>
        <v>Robusta</v>
      </c>
      <c r="O643" t="str">
        <f t="shared" ref="O643:O706" si="32">IF(J643="M","Medium",(IF(J643="L","Light",(IF(J643="D","Dark",0)))))</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IF(I707="Rob","Robusta",(IF(I707="Ara","Arabica",(IF(I707="Exc","Excelsa",(IF(I707="Lib","Liberica",0)))))))</f>
        <v>Excelsa</v>
      </c>
      <c r="O707" t="str">
        <f t="shared" ref="O707:O770" si="35">IF(J707="M","Medium",(IF(J707="L","Light",(IF(J707="D","Dark",0)))))</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IF(I771="Rob","Robusta",(IF(I771="Ara","Arabica",(IF(I771="Exc","Excelsa",(IF(I771="Lib","Liberica",0)))))))</f>
        <v>Robusta</v>
      </c>
      <c r="O771" t="str">
        <f t="shared" ref="O771:O834" si="38">IF(J771="M","Medium",(IF(J771="L","Light",(IF(J771="D","Dark",0)))))</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IF(I835="Rob","Robusta",(IF(I835="Ara","Arabica",(IF(I835="Exc","Excelsa",(IF(I835="Lib","Liberica",0)))))))</f>
        <v>Robusta</v>
      </c>
      <c r="O835" t="str">
        <f t="shared" ref="O835:O898" si="41">IF(J835="M","Medium",(IF(J835="L","Light",(IF(J835="D","Dark",0)))))</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IF(I899="Rob","Robusta",(IF(I899="Ara","Arabica",(IF(I899="Exc","Excelsa",(IF(I899="Lib","Liberica",0)))))))</f>
        <v>Excelsa</v>
      </c>
      <c r="O899" t="str">
        <f t="shared" ref="O899:O962" si="44">IF(J899="M","Medium",(IF(J899="L","Light",(IF(J899="D","Dark",0)))))</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IF(I963="Rob","Robusta",(IF(I963="Ara","Arabica",(IF(I963="Exc","Excelsa",(IF(I963="Lib","Liberica",0)))))))</f>
        <v>Arabica</v>
      </c>
      <c r="O963" t="str">
        <f t="shared" ref="O963:O1001" si="47">IF(J963="M","Medium",(IF(J963="L","Light",(IF(J963="D","Dark",0)))))</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DHINA</dc:creator>
  <cp:keywords/>
  <dc:description/>
  <cp:lastModifiedBy>DHINAKARAN S</cp:lastModifiedBy>
  <cp:revision/>
  <dcterms:created xsi:type="dcterms:W3CDTF">2022-11-26T09:51:45Z</dcterms:created>
  <dcterms:modified xsi:type="dcterms:W3CDTF">2024-02-06T01:49:41Z</dcterms:modified>
  <cp:category/>
  <cp:contentStatus/>
</cp:coreProperties>
</file>